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perkins\Downloads\"/>
    </mc:Choice>
  </mc:AlternateContent>
  <xr:revisionPtr revIDLastSave="0" documentId="10_ncr:140008_{00A6F59C-1C93-4A02-94C4-C51AC6FA0EBB}" xr6:coauthVersionLast="31" xr6:coauthVersionMax="31" xr10:uidLastSave="{00000000-0000-0000-0000-000000000000}"/>
  <bookViews>
    <workbookView xWindow="0" yWindow="0" windowWidth="17490" windowHeight="7980" tabRatio="918"/>
  </bookViews>
  <sheets>
    <sheet name="Totals by Year" sheetId="11" r:id="rId1"/>
    <sheet name="2016" sheetId="27" r:id="rId2"/>
    <sheet name="2015" sheetId="26" r:id="rId3"/>
    <sheet name="2014" sheetId="25" r:id="rId4"/>
    <sheet name="2013" sheetId="24" r:id="rId5"/>
    <sheet name="2012" sheetId="23" r:id="rId6"/>
    <sheet name="2011" sheetId="22" r:id="rId7"/>
    <sheet name="2010" sheetId="21" r:id="rId8"/>
    <sheet name="2009" sheetId="17" r:id="rId9"/>
    <sheet name="2008" sheetId="19" r:id="rId10"/>
    <sheet name="2007" sheetId="20" r:id="rId11"/>
    <sheet name="2006" sheetId="16" r:id="rId12"/>
    <sheet name="2005" sheetId="15" r:id="rId13"/>
    <sheet name="2004" sheetId="14" r:id="rId14"/>
    <sheet name="2003" sheetId="13" r:id="rId15"/>
    <sheet name="2002" sheetId="12" r:id="rId16"/>
    <sheet name="2001" sheetId="4" r:id="rId17"/>
    <sheet name="2000" sheetId="2" r:id="rId18"/>
    <sheet name="1999" sheetId="3" r:id="rId19"/>
    <sheet name="1998" sheetId="8" r:id="rId20"/>
    <sheet name="1997" sheetId="7" r:id="rId21"/>
    <sheet name="1996" sheetId="6" r:id="rId22"/>
    <sheet name="1995" sheetId="5" r:id="rId23"/>
    <sheet name="1994" sheetId="10" r:id="rId24"/>
    <sheet name="1993" sheetId="9" r:id="rId25"/>
  </sheets>
  <externalReferences>
    <externalReference r:id="rId26"/>
  </externalReferences>
  <definedNames>
    <definedName name="_xlnm.Print_Area" localSheetId="24">'1993'!$A$1:$J$76</definedName>
    <definedName name="_xlnm.Print_Area" localSheetId="23">'1994'!$A$1:$J$76</definedName>
    <definedName name="_xlnm.Print_Area" localSheetId="22">'1995'!$A$1:$J$76</definedName>
    <definedName name="_xlnm.Print_Area" localSheetId="21">'1996'!$A$1:$J$76</definedName>
    <definedName name="_xlnm.Print_Area" localSheetId="20">'1997'!$A$1:$J$76</definedName>
    <definedName name="_xlnm.Print_Area" localSheetId="19">'1998'!$A$1:$J$76</definedName>
    <definedName name="_xlnm.Print_Area" localSheetId="18">'1999'!$A$1:$J$76</definedName>
    <definedName name="_xlnm.Print_Area" localSheetId="17">'2000'!$A$1:$J$76</definedName>
    <definedName name="_xlnm.Print_Area" localSheetId="16">'2001'!$A$1:$J$76</definedName>
    <definedName name="_xlnm.Print_Area" localSheetId="15">'2002'!$A$1:$J$76</definedName>
    <definedName name="_xlnm.Print_Area" localSheetId="14">'2003'!$A$1:$J$76</definedName>
    <definedName name="_xlnm.Print_Area" localSheetId="13">'2004'!$A$1:$J$76</definedName>
    <definedName name="_xlnm.Print_Area" localSheetId="12">'2005'!$A$1:$J$76</definedName>
    <definedName name="_xlnm.Print_Area" localSheetId="11">'2006'!$A$1:$J$76</definedName>
    <definedName name="_xlnm.Print_Area" localSheetId="10">'2007'!$A$1:$J$76</definedName>
    <definedName name="_xlnm.Print_Area" localSheetId="9">'2008'!$A$1:$J$76</definedName>
    <definedName name="_xlnm.Print_Area" localSheetId="8">'2009'!$A$1:$Q$76</definedName>
    <definedName name="_xlnm.Print_Area" localSheetId="7">'2010'!$A$1:$Q$76</definedName>
    <definedName name="_xlnm.Print_Area" localSheetId="6">'2011'!$A$1:$Q$76</definedName>
    <definedName name="_xlnm.Print_Area" localSheetId="5">'2012'!$A$1:$Q$76</definedName>
    <definedName name="_xlnm.Print_Area" localSheetId="4">'2013'!$A$1:$Q$76</definedName>
    <definedName name="_xlnm.Print_Area" localSheetId="3">'2014'!$A$1:$Q$76</definedName>
    <definedName name="_xlnm.Print_Area" localSheetId="2">'2015'!$A$1:$Q$76</definedName>
    <definedName name="_xlnm.Print_Area" localSheetId="1">'2016'!$A$1:$Q$76</definedName>
    <definedName name="_xlnm.Print_Area" localSheetId="0">'Totals by Year'!$A$1:$Z$79</definedName>
    <definedName name="_xlnm.Print_Titles" localSheetId="24">'1993'!$1:$4</definedName>
    <definedName name="_xlnm.Print_Titles" localSheetId="23">'1994'!$1:$4</definedName>
    <definedName name="_xlnm.Print_Titles" localSheetId="22">'1995'!$1:$4</definedName>
    <definedName name="_xlnm.Print_Titles" localSheetId="21">'1996'!$1:$4</definedName>
    <definedName name="_xlnm.Print_Titles" localSheetId="20">'1997'!$1:$4</definedName>
    <definedName name="_xlnm.Print_Titles" localSheetId="19">'1998'!$1:$4</definedName>
    <definedName name="_xlnm.Print_Titles" localSheetId="18">'1999'!$1:$4</definedName>
    <definedName name="_xlnm.Print_Titles" localSheetId="17">'2000'!$1:$4</definedName>
    <definedName name="_xlnm.Print_Titles" localSheetId="16">'2001'!$1:$4</definedName>
    <definedName name="_xlnm.Print_Titles" localSheetId="15">'2002'!$1:$4</definedName>
    <definedName name="_xlnm.Print_Titles" localSheetId="14">'2003'!$1:$4</definedName>
    <definedName name="_xlnm.Print_Titles" localSheetId="13">'2004'!$1:$4</definedName>
    <definedName name="_xlnm.Print_Titles" localSheetId="12">'2005'!$1:$4</definedName>
    <definedName name="_xlnm.Print_Titles" localSheetId="11">'2006'!$1:$4</definedName>
    <definedName name="_xlnm.Print_Titles" localSheetId="10">'2007'!$1:$4</definedName>
    <definedName name="_xlnm.Print_Titles" localSheetId="9">'2008'!$1:$4</definedName>
    <definedName name="_xlnm.Print_Titles" localSheetId="8">'2009'!$1:$4</definedName>
    <definedName name="_xlnm.Print_Titles" localSheetId="7">'2010'!$1:$4</definedName>
    <definedName name="_xlnm.Print_Titles" localSheetId="6">'2011'!$1:$4</definedName>
    <definedName name="_xlnm.Print_Titles" localSheetId="5">'2012'!$1:$4</definedName>
    <definedName name="_xlnm.Print_Titles" localSheetId="4">'2013'!$1:$4</definedName>
    <definedName name="_xlnm.Print_Titles" localSheetId="3">'2014'!$1:$4</definedName>
    <definedName name="_xlnm.Print_Titles" localSheetId="2">'2015'!$1:$4</definedName>
    <definedName name="_xlnm.Print_Titles" localSheetId="1">'2016'!$1:$4</definedName>
    <definedName name="_xlnm.Print_Titles" localSheetId="0">'Totals by Year'!$1:$3</definedName>
  </definedNames>
  <calcPr calcId="179017" fullCalcOnLoad="1"/>
</workbook>
</file>

<file path=xl/calcChain.xml><?xml version="1.0" encoding="utf-8"?>
<calcChain xmlns="http://schemas.openxmlformats.org/spreadsheetml/2006/main">
  <c r="Z18" i="11" l="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P74" i="27"/>
  <c r="O74" i="27"/>
  <c r="N74" i="27"/>
  <c r="M74" i="27"/>
  <c r="L74" i="27"/>
  <c r="K74" i="27"/>
  <c r="J74" i="27"/>
  <c r="I74" i="27"/>
  <c r="H74" i="27"/>
  <c r="G74" i="27"/>
  <c r="F74" i="27"/>
  <c r="E74" i="27"/>
  <c r="D74" i="27"/>
  <c r="C74" i="27"/>
  <c r="P72" i="27"/>
  <c r="O72" i="27"/>
  <c r="N72" i="27"/>
  <c r="M72" i="27"/>
  <c r="L72" i="27"/>
  <c r="K72" i="27"/>
  <c r="J72" i="27"/>
  <c r="I72" i="27"/>
  <c r="H72" i="27"/>
  <c r="G72" i="27"/>
  <c r="F72" i="27"/>
  <c r="E72" i="27"/>
  <c r="D72" i="27"/>
  <c r="C72" i="27"/>
  <c r="T71" i="27"/>
  <c r="S71" i="27"/>
  <c r="Q71" i="27"/>
  <c r="Z70" i="11" s="1"/>
  <c r="T70" i="27"/>
  <c r="S70" i="27"/>
  <c r="Q70" i="27"/>
  <c r="Z69" i="11" s="1"/>
  <c r="T69" i="27"/>
  <c r="S69" i="27"/>
  <c r="Q69" i="27"/>
  <c r="Z68" i="11" s="1"/>
  <c r="T68" i="27"/>
  <c r="S68" i="27"/>
  <c r="Q68" i="27"/>
  <c r="Z67" i="11" s="1"/>
  <c r="T67" i="27"/>
  <c r="S67" i="27"/>
  <c r="Q67" i="27"/>
  <c r="Z66" i="11" s="1"/>
  <c r="T66" i="27"/>
  <c r="S66" i="27"/>
  <c r="Q66" i="27"/>
  <c r="Z65" i="11" s="1"/>
  <c r="T65" i="27"/>
  <c r="S65" i="27"/>
  <c r="Q65" i="27"/>
  <c r="Z64" i="11" s="1"/>
  <c r="T64" i="27"/>
  <c r="S64" i="27"/>
  <c r="Q64" i="27"/>
  <c r="Z63" i="11" s="1"/>
  <c r="T63" i="27"/>
  <c r="S63" i="27"/>
  <c r="Q63" i="27"/>
  <c r="Z62" i="11" s="1"/>
  <c r="T62" i="27"/>
  <c r="S62" i="27"/>
  <c r="Q62" i="27"/>
  <c r="Z61" i="11" s="1"/>
  <c r="T61" i="27"/>
  <c r="S61" i="27"/>
  <c r="Q61" i="27"/>
  <c r="Z60" i="11" s="1"/>
  <c r="T60" i="27"/>
  <c r="S60" i="27"/>
  <c r="Q60" i="27"/>
  <c r="Z59" i="11" s="1"/>
  <c r="T59" i="27"/>
  <c r="S59" i="27"/>
  <c r="Q59" i="27"/>
  <c r="Z58" i="11" s="1"/>
  <c r="T58" i="27"/>
  <c r="S58" i="27"/>
  <c r="Q58" i="27"/>
  <c r="Z57" i="11" s="1"/>
  <c r="T57" i="27"/>
  <c r="S57" i="27"/>
  <c r="Q57" i="27"/>
  <c r="Z56" i="11" s="1"/>
  <c r="T56" i="27"/>
  <c r="S56" i="27"/>
  <c r="Q56" i="27"/>
  <c r="Z55" i="11" s="1"/>
  <c r="T55" i="27"/>
  <c r="S55" i="27"/>
  <c r="Q55" i="27"/>
  <c r="Z54" i="11" s="1"/>
  <c r="T54" i="27"/>
  <c r="S54" i="27"/>
  <c r="Q54" i="27"/>
  <c r="Z53" i="11" s="1"/>
  <c r="T53" i="27"/>
  <c r="S53" i="27"/>
  <c r="Q53" i="27"/>
  <c r="Z52" i="11" s="1"/>
  <c r="T52" i="27"/>
  <c r="S52" i="27"/>
  <c r="Q52" i="27"/>
  <c r="Z51" i="11" s="1"/>
  <c r="T51" i="27"/>
  <c r="S51" i="27"/>
  <c r="Q51" i="27"/>
  <c r="Z50" i="11" s="1"/>
  <c r="T50" i="27"/>
  <c r="S50" i="27"/>
  <c r="Q50" i="27"/>
  <c r="Z49" i="11" s="1"/>
  <c r="T49" i="27"/>
  <c r="S49" i="27"/>
  <c r="Q49" i="27"/>
  <c r="Z48" i="11" s="1"/>
  <c r="T48" i="27"/>
  <c r="S48" i="27"/>
  <c r="Q48" i="27"/>
  <c r="Z47" i="11" s="1"/>
  <c r="T47" i="27"/>
  <c r="S47" i="27"/>
  <c r="Q47" i="27"/>
  <c r="Z46" i="11" s="1"/>
  <c r="T46" i="27"/>
  <c r="S46" i="27"/>
  <c r="Q46" i="27"/>
  <c r="Z45" i="11" s="1"/>
  <c r="T45" i="27"/>
  <c r="S45" i="27"/>
  <c r="Q45" i="27"/>
  <c r="Z44" i="11" s="1"/>
  <c r="T44" i="27"/>
  <c r="S44" i="27"/>
  <c r="Q44" i="27"/>
  <c r="Z43" i="11" s="1"/>
  <c r="T43" i="27"/>
  <c r="S43" i="27"/>
  <c r="U43" i="27"/>
  <c r="Q43" i="27"/>
  <c r="Z42" i="11" s="1"/>
  <c r="T42" i="27"/>
  <c r="S42" i="27"/>
  <c r="Q42" i="27"/>
  <c r="Z41" i="11" s="1"/>
  <c r="T41" i="27"/>
  <c r="S41" i="27"/>
  <c r="Q41" i="27"/>
  <c r="Z40" i="11" s="1"/>
  <c r="T40" i="27"/>
  <c r="S40" i="27"/>
  <c r="Q40" i="27"/>
  <c r="Z39" i="11" s="1"/>
  <c r="T39" i="27"/>
  <c r="S39" i="27"/>
  <c r="U39" i="27" s="1"/>
  <c r="Q39" i="27"/>
  <c r="Z38" i="11" s="1"/>
  <c r="T38" i="27"/>
  <c r="S38" i="27"/>
  <c r="Q38" i="27"/>
  <c r="Z37" i="11" s="1"/>
  <c r="T37" i="27"/>
  <c r="S37" i="27"/>
  <c r="Q37" i="27"/>
  <c r="Z36" i="11" s="1"/>
  <c r="T36" i="27"/>
  <c r="S36" i="27"/>
  <c r="Q36" i="27"/>
  <c r="Z35" i="11" s="1"/>
  <c r="T35" i="27"/>
  <c r="S35" i="27"/>
  <c r="U35" i="27" s="1"/>
  <c r="Q35" i="27"/>
  <c r="Z34" i="11" s="1"/>
  <c r="T34" i="27"/>
  <c r="S34" i="27"/>
  <c r="Q34" i="27"/>
  <c r="Z33" i="11" s="1"/>
  <c r="T33" i="27"/>
  <c r="S33" i="27"/>
  <c r="Q33" i="27"/>
  <c r="Z32" i="11" s="1"/>
  <c r="T32" i="27"/>
  <c r="S32" i="27"/>
  <c r="Q32" i="27"/>
  <c r="Z31" i="11" s="1"/>
  <c r="T31" i="27"/>
  <c r="S31" i="27"/>
  <c r="U31" i="27" s="1"/>
  <c r="Q31" i="27"/>
  <c r="Z30" i="11" s="1"/>
  <c r="T30" i="27"/>
  <c r="S30" i="27"/>
  <c r="Q30" i="27"/>
  <c r="Z29" i="11" s="1"/>
  <c r="T29" i="27"/>
  <c r="S29" i="27"/>
  <c r="Q29" i="27"/>
  <c r="Z28" i="11" s="1"/>
  <c r="T28" i="27"/>
  <c r="S28" i="27"/>
  <c r="Q28" i="27"/>
  <c r="Z27" i="11" s="1"/>
  <c r="T27" i="27"/>
  <c r="S27" i="27"/>
  <c r="U27" i="27"/>
  <c r="Q27" i="27"/>
  <c r="Z26" i="11" s="1"/>
  <c r="T26" i="27"/>
  <c r="S26" i="27"/>
  <c r="Q26" i="27"/>
  <c r="Z25" i="11" s="1"/>
  <c r="T25" i="27"/>
  <c r="S25" i="27"/>
  <c r="Q25" i="27"/>
  <c r="Z24" i="11" s="1"/>
  <c r="T24" i="27"/>
  <c r="S24" i="27"/>
  <c r="Q24" i="27"/>
  <c r="Z23" i="11" s="1"/>
  <c r="T23" i="27"/>
  <c r="S23" i="27"/>
  <c r="U23" i="27" s="1"/>
  <c r="Q23" i="27"/>
  <c r="Z22" i="11" s="1"/>
  <c r="T22" i="27"/>
  <c r="S22" i="27"/>
  <c r="Q22" i="27"/>
  <c r="Z21" i="11" s="1"/>
  <c r="T21" i="27"/>
  <c r="S21" i="27"/>
  <c r="Q21" i="27"/>
  <c r="Z20" i="11" s="1"/>
  <c r="T20" i="27"/>
  <c r="S20" i="27"/>
  <c r="Q20" i="27"/>
  <c r="Z19" i="11" s="1"/>
  <c r="T19" i="27"/>
  <c r="U19" i="27" s="1"/>
  <c r="S19" i="27"/>
  <c r="Q19" i="27"/>
  <c r="T18" i="27"/>
  <c r="S18" i="27"/>
  <c r="U18" i="27" s="1"/>
  <c r="Q18" i="27"/>
  <c r="Z17" i="11" s="1"/>
  <c r="T17" i="27"/>
  <c r="S17" i="27"/>
  <c r="Q17" i="27"/>
  <c r="Z16" i="11" s="1"/>
  <c r="T16" i="27"/>
  <c r="S16" i="27"/>
  <c r="Q16" i="27"/>
  <c r="Z15" i="11" s="1"/>
  <c r="T15" i="27"/>
  <c r="S15" i="27"/>
  <c r="Q15" i="27"/>
  <c r="Z14" i="11" s="1"/>
  <c r="T14" i="27"/>
  <c r="S14" i="27"/>
  <c r="Q14" i="27"/>
  <c r="Z13" i="11" s="1"/>
  <c r="T13" i="27"/>
  <c r="S13" i="27"/>
  <c r="Q13" i="27"/>
  <c r="Z12" i="11" s="1"/>
  <c r="T12" i="27"/>
  <c r="S12" i="27"/>
  <c r="Q12" i="27"/>
  <c r="Z11" i="11" s="1"/>
  <c r="T11" i="27"/>
  <c r="S11" i="27"/>
  <c r="Q11" i="27"/>
  <c r="Z10" i="11" s="1"/>
  <c r="T10" i="27"/>
  <c r="S10" i="27"/>
  <c r="U10" i="27" s="1"/>
  <c r="Q10" i="27"/>
  <c r="Z9" i="11" s="1"/>
  <c r="T9" i="27"/>
  <c r="S9" i="27"/>
  <c r="Q9" i="27"/>
  <c r="Z8" i="11" s="1"/>
  <c r="T8" i="27"/>
  <c r="S8" i="27"/>
  <c r="Q8" i="27"/>
  <c r="Z7" i="11" s="1"/>
  <c r="T7" i="27"/>
  <c r="S7" i="27"/>
  <c r="Q7" i="27"/>
  <c r="Z6" i="11" s="1"/>
  <c r="T6" i="27"/>
  <c r="S6" i="27"/>
  <c r="Q6" i="27"/>
  <c r="Z5" i="11" s="1"/>
  <c r="T5" i="27"/>
  <c r="S5" i="27"/>
  <c r="Q5" i="27"/>
  <c r="Z4" i="11" s="1"/>
  <c r="U71" i="17"/>
  <c r="T71" i="17"/>
  <c r="S71" i="17"/>
  <c r="T70" i="17"/>
  <c r="S70" i="17"/>
  <c r="U70" i="17" s="1"/>
  <c r="T69" i="17"/>
  <c r="S69" i="17"/>
  <c r="U69" i="17"/>
  <c r="T68" i="17"/>
  <c r="S68" i="17"/>
  <c r="U68" i="17" s="1"/>
  <c r="U67" i="17"/>
  <c r="T67" i="17"/>
  <c r="S67" i="17"/>
  <c r="T66" i="17"/>
  <c r="S66" i="17"/>
  <c r="U66" i="17" s="1"/>
  <c r="T65" i="17"/>
  <c r="S65" i="17"/>
  <c r="U65" i="17"/>
  <c r="T64" i="17"/>
  <c r="S64" i="17"/>
  <c r="U64" i="17" s="1"/>
  <c r="U63" i="17"/>
  <c r="T63" i="17"/>
  <c r="S63" i="17"/>
  <c r="T62" i="17"/>
  <c r="S62" i="17"/>
  <c r="U62" i="17" s="1"/>
  <c r="T61" i="17"/>
  <c r="S61" i="17"/>
  <c r="U61" i="17"/>
  <c r="T60" i="17"/>
  <c r="S60" i="17"/>
  <c r="U60" i="17" s="1"/>
  <c r="U59" i="17"/>
  <c r="T59" i="17"/>
  <c r="S59" i="17"/>
  <c r="T58" i="17"/>
  <c r="S58" i="17"/>
  <c r="U58" i="17" s="1"/>
  <c r="T57" i="17"/>
  <c r="S57" i="17"/>
  <c r="U57" i="17"/>
  <c r="T56" i="17"/>
  <c r="S56" i="17"/>
  <c r="U56" i="17" s="1"/>
  <c r="U55" i="17"/>
  <c r="T55" i="17"/>
  <c r="S55" i="17"/>
  <c r="T54" i="17"/>
  <c r="S54" i="17"/>
  <c r="U54" i="17" s="1"/>
  <c r="T53" i="17"/>
  <c r="S53" i="17"/>
  <c r="U53" i="17"/>
  <c r="T52" i="17"/>
  <c r="S52" i="17"/>
  <c r="U52" i="17" s="1"/>
  <c r="U51" i="17"/>
  <c r="T51" i="17"/>
  <c r="S51" i="17"/>
  <c r="T50" i="17"/>
  <c r="S50" i="17"/>
  <c r="U50" i="17" s="1"/>
  <c r="T49" i="17"/>
  <c r="S49" i="17"/>
  <c r="U49" i="17"/>
  <c r="T48" i="17"/>
  <c r="S48" i="17"/>
  <c r="U48" i="17" s="1"/>
  <c r="U47" i="17"/>
  <c r="T47" i="17"/>
  <c r="S47" i="17"/>
  <c r="T46" i="17"/>
  <c r="S46" i="17"/>
  <c r="U46" i="17" s="1"/>
  <c r="T45" i="17"/>
  <c r="S45" i="17"/>
  <c r="U45" i="17"/>
  <c r="T44" i="17"/>
  <c r="S44" i="17"/>
  <c r="U44" i="17" s="1"/>
  <c r="U43" i="17"/>
  <c r="T43" i="17"/>
  <c r="S43" i="17"/>
  <c r="T42" i="17"/>
  <c r="S42" i="17"/>
  <c r="U42" i="17" s="1"/>
  <c r="T41" i="17"/>
  <c r="S41" i="17"/>
  <c r="U41" i="17"/>
  <c r="T40" i="17"/>
  <c r="S40" i="17"/>
  <c r="U40" i="17" s="1"/>
  <c r="U39" i="17"/>
  <c r="T39" i="17"/>
  <c r="S39" i="17"/>
  <c r="T38" i="17"/>
  <c r="S38" i="17"/>
  <c r="U38" i="17" s="1"/>
  <c r="T37" i="17"/>
  <c r="S37" i="17"/>
  <c r="U37" i="17"/>
  <c r="T36" i="17"/>
  <c r="S36" i="17"/>
  <c r="U36" i="17" s="1"/>
  <c r="U35" i="17"/>
  <c r="T35" i="17"/>
  <c r="S35" i="17"/>
  <c r="T34" i="17"/>
  <c r="S34" i="17"/>
  <c r="U34" i="17" s="1"/>
  <c r="T33" i="17"/>
  <c r="S33" i="17"/>
  <c r="U33" i="17"/>
  <c r="T32" i="17"/>
  <c r="S32" i="17"/>
  <c r="U32" i="17" s="1"/>
  <c r="U31" i="17"/>
  <c r="T31" i="17"/>
  <c r="S31" i="17"/>
  <c r="T30" i="17"/>
  <c r="S30" i="17"/>
  <c r="U30" i="17" s="1"/>
  <c r="T29" i="17"/>
  <c r="S29" i="17"/>
  <c r="U29" i="17"/>
  <c r="T28" i="17"/>
  <c r="S28" i="17"/>
  <c r="U28" i="17" s="1"/>
  <c r="U27" i="17"/>
  <c r="T27" i="17"/>
  <c r="S27" i="17"/>
  <c r="T26" i="17"/>
  <c r="S26" i="17"/>
  <c r="U26" i="17" s="1"/>
  <c r="T25" i="17"/>
  <c r="S25" i="17"/>
  <c r="U25" i="17"/>
  <c r="T24" i="17"/>
  <c r="S24" i="17"/>
  <c r="U24" i="17" s="1"/>
  <c r="U23" i="17"/>
  <c r="T23" i="17"/>
  <c r="S23" i="17"/>
  <c r="T22" i="17"/>
  <c r="S22" i="17"/>
  <c r="U22" i="17" s="1"/>
  <c r="T21" i="17"/>
  <c r="S21" i="17"/>
  <c r="U21" i="17"/>
  <c r="T20" i="17"/>
  <c r="S20" i="17"/>
  <c r="U19" i="17"/>
  <c r="T19" i="17"/>
  <c r="S19" i="17"/>
  <c r="T18" i="17"/>
  <c r="S18" i="17"/>
  <c r="U18" i="17" s="1"/>
  <c r="T17" i="17"/>
  <c r="S17" i="17"/>
  <c r="U17" i="17" s="1"/>
  <c r="T16" i="17"/>
  <c r="S16" i="17"/>
  <c r="U16" i="17" s="1"/>
  <c r="T15" i="17"/>
  <c r="S15" i="17"/>
  <c r="U15" i="17" s="1"/>
  <c r="T14" i="17"/>
  <c r="S14" i="17"/>
  <c r="U14" i="17" s="1"/>
  <c r="T13" i="17"/>
  <c r="S13" i="17"/>
  <c r="U13" i="17" s="1"/>
  <c r="T12" i="17"/>
  <c r="S12" i="17"/>
  <c r="U12" i="17" s="1"/>
  <c r="T11" i="17"/>
  <c r="S11" i="17"/>
  <c r="U11" i="17" s="1"/>
  <c r="T10" i="17"/>
  <c r="S10" i="17"/>
  <c r="U10" i="17" s="1"/>
  <c r="T9" i="17"/>
  <c r="S9" i="17"/>
  <c r="U9" i="17" s="1"/>
  <c r="T8" i="17"/>
  <c r="S8" i="17"/>
  <c r="U8" i="17" s="1"/>
  <c r="T7" i="17"/>
  <c r="S7" i="17"/>
  <c r="U7" i="17" s="1"/>
  <c r="T6" i="17"/>
  <c r="U6" i="17" s="1"/>
  <c r="S6" i="17"/>
  <c r="T5" i="17"/>
  <c r="T72" i="17" s="1"/>
  <c r="S5" i="17"/>
  <c r="U5" i="17" s="1"/>
  <c r="T71" i="21"/>
  <c r="S71" i="21"/>
  <c r="U71" i="21" s="1"/>
  <c r="T70" i="21"/>
  <c r="U70" i="21" s="1"/>
  <c r="S70" i="21"/>
  <c r="T69" i="21"/>
  <c r="S69" i="21"/>
  <c r="U69" i="21" s="1"/>
  <c r="T68" i="21"/>
  <c r="S68" i="21"/>
  <c r="U68" i="21"/>
  <c r="T67" i="21"/>
  <c r="S67" i="21"/>
  <c r="U67" i="21" s="1"/>
  <c r="T66" i="21"/>
  <c r="U66" i="21" s="1"/>
  <c r="S66" i="21"/>
  <c r="T65" i="21"/>
  <c r="S65" i="21"/>
  <c r="U65" i="21" s="1"/>
  <c r="T64" i="21"/>
  <c r="S64" i="21"/>
  <c r="U64" i="21"/>
  <c r="T63" i="21"/>
  <c r="S63" i="21"/>
  <c r="U63" i="21" s="1"/>
  <c r="T62" i="21"/>
  <c r="U62" i="21" s="1"/>
  <c r="S62" i="21"/>
  <c r="T61" i="21"/>
  <c r="S61" i="21"/>
  <c r="U61" i="21" s="1"/>
  <c r="T60" i="21"/>
  <c r="S60" i="21"/>
  <c r="U60" i="21"/>
  <c r="T59" i="21"/>
  <c r="S59" i="21"/>
  <c r="U59" i="21" s="1"/>
  <c r="T58" i="21"/>
  <c r="U58" i="21" s="1"/>
  <c r="S58" i="21"/>
  <c r="T57" i="21"/>
  <c r="S57" i="21"/>
  <c r="U57" i="21" s="1"/>
  <c r="T56" i="21"/>
  <c r="S56" i="21"/>
  <c r="U56" i="21"/>
  <c r="T55" i="21"/>
  <c r="S55" i="21"/>
  <c r="U55" i="21" s="1"/>
  <c r="T54" i="21"/>
  <c r="U54" i="21" s="1"/>
  <c r="S54" i="21"/>
  <c r="T53" i="21"/>
  <c r="S53" i="21"/>
  <c r="U53" i="21" s="1"/>
  <c r="T52" i="21"/>
  <c r="S52" i="21"/>
  <c r="U52" i="21"/>
  <c r="T51" i="21"/>
  <c r="S51" i="21"/>
  <c r="U51" i="21" s="1"/>
  <c r="T50" i="21"/>
  <c r="U50" i="21" s="1"/>
  <c r="S50" i="21"/>
  <c r="T49" i="21"/>
  <c r="S49" i="21"/>
  <c r="U49" i="21" s="1"/>
  <c r="T48" i="21"/>
  <c r="S48" i="21"/>
  <c r="U48" i="21"/>
  <c r="T47" i="21"/>
  <c r="S47" i="21"/>
  <c r="U47" i="21" s="1"/>
  <c r="T46" i="21"/>
  <c r="U46" i="21" s="1"/>
  <c r="S46" i="21"/>
  <c r="T45" i="21"/>
  <c r="S45" i="21"/>
  <c r="U45" i="21" s="1"/>
  <c r="T44" i="21"/>
  <c r="S44" i="21"/>
  <c r="U44" i="21"/>
  <c r="T43" i="21"/>
  <c r="S43" i="21"/>
  <c r="U43" i="21" s="1"/>
  <c r="T42" i="21"/>
  <c r="U42" i="21" s="1"/>
  <c r="S42" i="21"/>
  <c r="T41" i="21"/>
  <c r="S41" i="21"/>
  <c r="U41" i="21" s="1"/>
  <c r="T40" i="21"/>
  <c r="S40" i="21"/>
  <c r="U40" i="21"/>
  <c r="T39" i="21"/>
  <c r="S39" i="21"/>
  <c r="U39" i="21" s="1"/>
  <c r="T38" i="21"/>
  <c r="S38" i="21"/>
  <c r="U38" i="21" s="1"/>
  <c r="T37" i="21"/>
  <c r="S37" i="21"/>
  <c r="U37" i="21" s="1"/>
  <c r="T36" i="21"/>
  <c r="U36" i="21" s="1"/>
  <c r="S36" i="21"/>
  <c r="T35" i="21"/>
  <c r="S35" i="21"/>
  <c r="U35" i="21" s="1"/>
  <c r="T34" i="21"/>
  <c r="S34" i="21"/>
  <c r="U34" i="21" s="1"/>
  <c r="T33" i="21"/>
  <c r="S33" i="21"/>
  <c r="U33" i="21" s="1"/>
  <c r="T32" i="21"/>
  <c r="S32" i="21"/>
  <c r="U32" i="21" s="1"/>
  <c r="T31" i="21"/>
  <c r="S31" i="21"/>
  <c r="U31" i="21" s="1"/>
  <c r="T30" i="21"/>
  <c r="S30" i="21"/>
  <c r="U30" i="21" s="1"/>
  <c r="T29" i="21"/>
  <c r="S29" i="21"/>
  <c r="U29" i="21" s="1"/>
  <c r="T28" i="21"/>
  <c r="S28" i="21"/>
  <c r="U28" i="21" s="1"/>
  <c r="T27" i="21"/>
  <c r="S27" i="21"/>
  <c r="U27" i="21" s="1"/>
  <c r="T26" i="21"/>
  <c r="S26" i="21"/>
  <c r="U26" i="21" s="1"/>
  <c r="T25" i="21"/>
  <c r="S25" i="21"/>
  <c r="U25" i="21" s="1"/>
  <c r="T24" i="21"/>
  <c r="S24" i="21"/>
  <c r="U24" i="21" s="1"/>
  <c r="T23" i="21"/>
  <c r="S23" i="21"/>
  <c r="U23" i="21" s="1"/>
  <c r="T22" i="21"/>
  <c r="S22" i="21"/>
  <c r="U22" i="21" s="1"/>
  <c r="T21" i="21"/>
  <c r="S21" i="21"/>
  <c r="U21" i="21" s="1"/>
  <c r="T20" i="21"/>
  <c r="S20" i="21"/>
  <c r="U20" i="21" s="1"/>
  <c r="T19" i="21"/>
  <c r="S19" i="21"/>
  <c r="U19" i="21" s="1"/>
  <c r="T18" i="21"/>
  <c r="S18" i="21"/>
  <c r="U18" i="21" s="1"/>
  <c r="T17" i="21"/>
  <c r="S17" i="21"/>
  <c r="U17" i="21" s="1"/>
  <c r="T16" i="21"/>
  <c r="S16" i="21"/>
  <c r="U16" i="21" s="1"/>
  <c r="T15" i="21"/>
  <c r="S15" i="21"/>
  <c r="U15" i="21" s="1"/>
  <c r="T14" i="21"/>
  <c r="S14" i="21"/>
  <c r="U14" i="21" s="1"/>
  <c r="T13" i="21"/>
  <c r="S13" i="21"/>
  <c r="U13" i="21" s="1"/>
  <c r="T12" i="21"/>
  <c r="S12" i="21"/>
  <c r="U12" i="21" s="1"/>
  <c r="T11" i="21"/>
  <c r="S11" i="21"/>
  <c r="U11" i="21" s="1"/>
  <c r="T10" i="21"/>
  <c r="S10" i="21"/>
  <c r="U10" i="21" s="1"/>
  <c r="T9" i="21"/>
  <c r="S9" i="21"/>
  <c r="U9" i="21" s="1"/>
  <c r="T8" i="21"/>
  <c r="S8" i="21"/>
  <c r="U8" i="21" s="1"/>
  <c r="T7" i="21"/>
  <c r="S7" i="21"/>
  <c r="U7" i="21" s="1"/>
  <c r="T6" i="21"/>
  <c r="S6" i="21"/>
  <c r="U6" i="21" s="1"/>
  <c r="T5" i="21"/>
  <c r="S5" i="21"/>
  <c r="U5" i="21" s="1"/>
  <c r="T71" i="22"/>
  <c r="S71" i="22"/>
  <c r="U71" i="22" s="1"/>
  <c r="T70" i="22"/>
  <c r="S70" i="22"/>
  <c r="U70" i="22" s="1"/>
  <c r="T69" i="22"/>
  <c r="S69" i="22"/>
  <c r="U69" i="22" s="1"/>
  <c r="T68" i="22"/>
  <c r="S68" i="22"/>
  <c r="U68" i="22" s="1"/>
  <c r="T67" i="22"/>
  <c r="S67" i="22"/>
  <c r="U67" i="22" s="1"/>
  <c r="T66" i="22"/>
  <c r="S66" i="22"/>
  <c r="U66" i="22" s="1"/>
  <c r="T65" i="22"/>
  <c r="S65" i="22"/>
  <c r="U65" i="22" s="1"/>
  <c r="T64" i="22"/>
  <c r="S64" i="22"/>
  <c r="U64" i="22" s="1"/>
  <c r="T63" i="22"/>
  <c r="S63" i="22"/>
  <c r="U63" i="22" s="1"/>
  <c r="T62" i="22"/>
  <c r="S62" i="22"/>
  <c r="U62" i="22" s="1"/>
  <c r="T61" i="22"/>
  <c r="S61" i="22"/>
  <c r="U61" i="22" s="1"/>
  <c r="T60" i="22"/>
  <c r="S60" i="22"/>
  <c r="U60" i="22" s="1"/>
  <c r="T59" i="22"/>
  <c r="S59" i="22"/>
  <c r="U59" i="22" s="1"/>
  <c r="T58" i="22"/>
  <c r="S58" i="22"/>
  <c r="U58" i="22" s="1"/>
  <c r="T57" i="22"/>
  <c r="S57" i="22"/>
  <c r="U57" i="22" s="1"/>
  <c r="T56" i="22"/>
  <c r="S56" i="22"/>
  <c r="U56" i="22" s="1"/>
  <c r="T55" i="22"/>
  <c r="S55" i="22"/>
  <c r="U55" i="22" s="1"/>
  <c r="T54" i="22"/>
  <c r="S54" i="22"/>
  <c r="U54" i="22" s="1"/>
  <c r="T53" i="22"/>
  <c r="S53" i="22"/>
  <c r="U53" i="22" s="1"/>
  <c r="T52" i="22"/>
  <c r="S52" i="22"/>
  <c r="U52" i="22" s="1"/>
  <c r="T51" i="22"/>
  <c r="S51" i="22"/>
  <c r="U51" i="22" s="1"/>
  <c r="T50" i="22"/>
  <c r="S50" i="22"/>
  <c r="U50" i="22" s="1"/>
  <c r="T49" i="22"/>
  <c r="S49" i="22"/>
  <c r="U49" i="22" s="1"/>
  <c r="T48" i="22"/>
  <c r="S48" i="22"/>
  <c r="U48" i="22" s="1"/>
  <c r="T47" i="22"/>
  <c r="S47" i="22"/>
  <c r="U47" i="22" s="1"/>
  <c r="T46" i="22"/>
  <c r="S46" i="22"/>
  <c r="U46" i="22" s="1"/>
  <c r="T45" i="22"/>
  <c r="S45" i="22"/>
  <c r="U45" i="22" s="1"/>
  <c r="T44" i="22"/>
  <c r="S44" i="22"/>
  <c r="U44" i="22" s="1"/>
  <c r="T43" i="22"/>
  <c r="S43" i="22"/>
  <c r="U43" i="22" s="1"/>
  <c r="T42" i="22"/>
  <c r="S42" i="22"/>
  <c r="U42" i="22" s="1"/>
  <c r="T41" i="22"/>
  <c r="S41" i="22"/>
  <c r="U41" i="22" s="1"/>
  <c r="T40" i="22"/>
  <c r="S40" i="22"/>
  <c r="U40" i="22" s="1"/>
  <c r="T39" i="22"/>
  <c r="S39" i="22"/>
  <c r="U39" i="22" s="1"/>
  <c r="T38" i="22"/>
  <c r="S38" i="22"/>
  <c r="U38" i="22" s="1"/>
  <c r="T37" i="22"/>
  <c r="S37" i="22"/>
  <c r="U37" i="22" s="1"/>
  <c r="T36" i="22"/>
  <c r="S36" i="22"/>
  <c r="U36" i="22"/>
  <c r="T35" i="22"/>
  <c r="S35" i="22"/>
  <c r="U35" i="22" s="1"/>
  <c r="T34" i="22"/>
  <c r="S34" i="22"/>
  <c r="U34" i="22" s="1"/>
  <c r="T33" i="22"/>
  <c r="S33" i="22"/>
  <c r="U33" i="22" s="1"/>
  <c r="T32" i="22"/>
  <c r="S32" i="22"/>
  <c r="U32" i="22"/>
  <c r="T31" i="22"/>
  <c r="S31" i="22"/>
  <c r="U31" i="22" s="1"/>
  <c r="T30" i="22"/>
  <c r="S30" i="22"/>
  <c r="U30" i="22" s="1"/>
  <c r="T29" i="22"/>
  <c r="S29" i="22"/>
  <c r="U29" i="22" s="1"/>
  <c r="T28" i="22"/>
  <c r="S28" i="22"/>
  <c r="U28" i="22"/>
  <c r="T27" i="22"/>
  <c r="S27" i="22"/>
  <c r="U27" i="22" s="1"/>
  <c r="T26" i="22"/>
  <c r="S26" i="22"/>
  <c r="U26" i="22" s="1"/>
  <c r="T25" i="22"/>
  <c r="S25" i="22"/>
  <c r="U25" i="22" s="1"/>
  <c r="T24" i="22"/>
  <c r="S24" i="22"/>
  <c r="U24" i="22"/>
  <c r="T23" i="22"/>
  <c r="S23" i="22"/>
  <c r="U23" i="22" s="1"/>
  <c r="T22" i="22"/>
  <c r="S22" i="22"/>
  <c r="U22" i="22" s="1"/>
  <c r="T21" i="22"/>
  <c r="S21" i="22"/>
  <c r="U21" i="22" s="1"/>
  <c r="T20" i="22"/>
  <c r="S20" i="22"/>
  <c r="U20" i="22"/>
  <c r="T19" i="22"/>
  <c r="S19" i="22"/>
  <c r="U19" i="22" s="1"/>
  <c r="T18" i="22"/>
  <c r="S18" i="22"/>
  <c r="U18" i="22" s="1"/>
  <c r="T17" i="22"/>
  <c r="S17" i="22"/>
  <c r="U17" i="22" s="1"/>
  <c r="T16" i="22"/>
  <c r="S16" i="22"/>
  <c r="U16" i="22"/>
  <c r="T15" i="22"/>
  <c r="S15" i="22"/>
  <c r="U15" i="22" s="1"/>
  <c r="T14" i="22"/>
  <c r="S14" i="22"/>
  <c r="U14" i="22" s="1"/>
  <c r="T13" i="22"/>
  <c r="S13" i="22"/>
  <c r="U13" i="22" s="1"/>
  <c r="T12" i="22"/>
  <c r="S12" i="22"/>
  <c r="U12" i="22"/>
  <c r="T11" i="22"/>
  <c r="S11" i="22"/>
  <c r="U11" i="22" s="1"/>
  <c r="T10" i="22"/>
  <c r="S10" i="22"/>
  <c r="T9" i="22"/>
  <c r="S9" i="22"/>
  <c r="T8" i="22"/>
  <c r="S8" i="22"/>
  <c r="U8" i="22"/>
  <c r="T7" i="22"/>
  <c r="S7" i="22"/>
  <c r="U7" i="22" s="1"/>
  <c r="T6" i="22"/>
  <c r="S6" i="22"/>
  <c r="U6" i="22" s="1"/>
  <c r="U5" i="22"/>
  <c r="T5" i="22"/>
  <c r="T72" i="22" s="1"/>
  <c r="S5" i="22"/>
  <c r="S72" i="22" s="1"/>
  <c r="T71" i="23"/>
  <c r="S71" i="23"/>
  <c r="T70" i="23"/>
  <c r="S70" i="23"/>
  <c r="U70" i="23" s="1"/>
  <c r="T69" i="23"/>
  <c r="S69" i="23"/>
  <c r="U69" i="23" s="1"/>
  <c r="T68" i="23"/>
  <c r="U68" i="23" s="1"/>
  <c r="S68" i="23"/>
  <c r="T67" i="23"/>
  <c r="S67" i="23"/>
  <c r="T66" i="23"/>
  <c r="S66" i="23"/>
  <c r="U66" i="23" s="1"/>
  <c r="T65" i="23"/>
  <c r="S65" i="23"/>
  <c r="U65" i="23" s="1"/>
  <c r="T64" i="23"/>
  <c r="U64" i="23" s="1"/>
  <c r="S64" i="23"/>
  <c r="T63" i="23"/>
  <c r="S63" i="23"/>
  <c r="T62" i="23"/>
  <c r="S62" i="23"/>
  <c r="U62" i="23" s="1"/>
  <c r="T61" i="23"/>
  <c r="S61" i="23"/>
  <c r="U61" i="23" s="1"/>
  <c r="T60" i="23"/>
  <c r="U60" i="23" s="1"/>
  <c r="S60" i="23"/>
  <c r="T59" i="23"/>
  <c r="S59" i="23"/>
  <c r="T58" i="23"/>
  <c r="S58" i="23"/>
  <c r="U58" i="23" s="1"/>
  <c r="T57" i="23"/>
  <c r="S57" i="23"/>
  <c r="U57" i="23" s="1"/>
  <c r="T56" i="23"/>
  <c r="U56" i="23" s="1"/>
  <c r="S56" i="23"/>
  <c r="T55" i="23"/>
  <c r="S55" i="23"/>
  <c r="T54" i="23"/>
  <c r="S54" i="23"/>
  <c r="U54" i="23" s="1"/>
  <c r="T53" i="23"/>
  <c r="S53" i="23"/>
  <c r="U53" i="23" s="1"/>
  <c r="T52" i="23"/>
  <c r="S52" i="23"/>
  <c r="U52" i="23" s="1"/>
  <c r="T51" i="23"/>
  <c r="S51" i="23"/>
  <c r="T50" i="23"/>
  <c r="S50" i="23"/>
  <c r="U50" i="23" s="1"/>
  <c r="T49" i="23"/>
  <c r="S49" i="23"/>
  <c r="U49" i="23" s="1"/>
  <c r="T48" i="23"/>
  <c r="S48" i="23"/>
  <c r="U48" i="23" s="1"/>
  <c r="T47" i="23"/>
  <c r="S47" i="23"/>
  <c r="T46" i="23"/>
  <c r="S46" i="23"/>
  <c r="U46" i="23" s="1"/>
  <c r="T45" i="23"/>
  <c r="S45" i="23"/>
  <c r="U45" i="23" s="1"/>
  <c r="T44" i="23"/>
  <c r="S44" i="23"/>
  <c r="U44" i="23" s="1"/>
  <c r="T43" i="23"/>
  <c r="S43" i="23"/>
  <c r="U43" i="23" s="1"/>
  <c r="T42" i="23"/>
  <c r="S42" i="23"/>
  <c r="U42" i="23" s="1"/>
  <c r="T41" i="23"/>
  <c r="S41" i="23"/>
  <c r="U41" i="23" s="1"/>
  <c r="T40" i="23"/>
  <c r="S40" i="23"/>
  <c r="U40" i="23" s="1"/>
  <c r="T39" i="23"/>
  <c r="S39" i="23"/>
  <c r="U39" i="23" s="1"/>
  <c r="T38" i="23"/>
  <c r="S38" i="23"/>
  <c r="U38" i="23" s="1"/>
  <c r="T37" i="23"/>
  <c r="S37" i="23"/>
  <c r="U37" i="23" s="1"/>
  <c r="T36" i="23"/>
  <c r="S36" i="23"/>
  <c r="T35" i="23"/>
  <c r="S35" i="23"/>
  <c r="U35" i="23" s="1"/>
  <c r="T34" i="23"/>
  <c r="S34" i="23"/>
  <c r="U34" i="23" s="1"/>
  <c r="T33" i="23"/>
  <c r="S33" i="23"/>
  <c r="U33" i="23" s="1"/>
  <c r="T32" i="23"/>
  <c r="S32" i="23"/>
  <c r="U32" i="23" s="1"/>
  <c r="T31" i="23"/>
  <c r="S31" i="23"/>
  <c r="U31" i="23" s="1"/>
  <c r="T30" i="23"/>
  <c r="S30" i="23"/>
  <c r="U30" i="23"/>
  <c r="T29" i="23"/>
  <c r="S29" i="23"/>
  <c r="T28" i="23"/>
  <c r="S28" i="23"/>
  <c r="U28" i="23" s="1"/>
  <c r="T27" i="23"/>
  <c r="S27" i="23"/>
  <c r="T26" i="23"/>
  <c r="S26" i="23"/>
  <c r="U26" i="23"/>
  <c r="T25" i="23"/>
  <c r="S25" i="23"/>
  <c r="U25" i="23" s="1"/>
  <c r="T24" i="23"/>
  <c r="S24" i="23"/>
  <c r="U24" i="23" s="1"/>
  <c r="T23" i="23"/>
  <c r="S23" i="23"/>
  <c r="U23" i="23" s="1"/>
  <c r="T22" i="23"/>
  <c r="S22" i="23"/>
  <c r="U22" i="23" s="1"/>
  <c r="T21" i="23"/>
  <c r="S21" i="23"/>
  <c r="U21" i="23" s="1"/>
  <c r="T20" i="23"/>
  <c r="S20" i="23"/>
  <c r="T19" i="23"/>
  <c r="S19" i="23"/>
  <c r="U19" i="23" s="1"/>
  <c r="T18" i="23"/>
  <c r="S18" i="23"/>
  <c r="U18" i="23" s="1"/>
  <c r="T17" i="23"/>
  <c r="S17" i="23"/>
  <c r="U17" i="23" s="1"/>
  <c r="T16" i="23"/>
  <c r="S16" i="23"/>
  <c r="U16" i="23" s="1"/>
  <c r="T15" i="23"/>
  <c r="S15" i="23"/>
  <c r="U15" i="23" s="1"/>
  <c r="T14" i="23"/>
  <c r="S14" i="23"/>
  <c r="U14" i="23" s="1"/>
  <c r="T13" i="23"/>
  <c r="S13" i="23"/>
  <c r="U13" i="23" s="1"/>
  <c r="T12" i="23"/>
  <c r="S12" i="23"/>
  <c r="U12" i="23" s="1"/>
  <c r="T11" i="23"/>
  <c r="S11" i="23"/>
  <c r="U11" i="23" s="1"/>
  <c r="T10" i="23"/>
  <c r="S10" i="23"/>
  <c r="U10" i="23" s="1"/>
  <c r="T9" i="23"/>
  <c r="S9" i="23"/>
  <c r="U9" i="23" s="1"/>
  <c r="T8" i="23"/>
  <c r="S8" i="23"/>
  <c r="U8" i="23" s="1"/>
  <c r="T7" i="23"/>
  <c r="S7" i="23"/>
  <c r="U7" i="23" s="1"/>
  <c r="T6" i="23"/>
  <c r="S6" i="23"/>
  <c r="U6" i="23" s="1"/>
  <c r="T5" i="23"/>
  <c r="T72" i="23" s="1"/>
  <c r="S5" i="23"/>
  <c r="S72" i="23" s="1"/>
  <c r="T71" i="24"/>
  <c r="S71" i="24"/>
  <c r="U71" i="24" s="1"/>
  <c r="T70" i="24"/>
  <c r="S70" i="24"/>
  <c r="U70" i="24" s="1"/>
  <c r="T69" i="24"/>
  <c r="S69" i="24"/>
  <c r="U69" i="24" s="1"/>
  <c r="T68" i="24"/>
  <c r="S68" i="24"/>
  <c r="U68" i="24" s="1"/>
  <c r="T67" i="24"/>
  <c r="S67" i="24"/>
  <c r="U67" i="24" s="1"/>
  <c r="T66" i="24"/>
  <c r="S66" i="24"/>
  <c r="U66" i="24" s="1"/>
  <c r="T65" i="24"/>
  <c r="S65" i="24"/>
  <c r="U65" i="24" s="1"/>
  <c r="T64" i="24"/>
  <c r="S64" i="24"/>
  <c r="U64" i="24" s="1"/>
  <c r="T63" i="24"/>
  <c r="S63" i="24"/>
  <c r="U63" i="24" s="1"/>
  <c r="T62" i="24"/>
  <c r="S62" i="24"/>
  <c r="U62" i="24" s="1"/>
  <c r="T61" i="24"/>
  <c r="S61" i="24"/>
  <c r="U61" i="24" s="1"/>
  <c r="T60" i="24"/>
  <c r="S60" i="24"/>
  <c r="U60" i="24" s="1"/>
  <c r="T59" i="24"/>
  <c r="S59" i="24"/>
  <c r="U59" i="24" s="1"/>
  <c r="T58" i="24"/>
  <c r="S58" i="24"/>
  <c r="U58" i="24" s="1"/>
  <c r="T57" i="24"/>
  <c r="S57" i="24"/>
  <c r="U57" i="24" s="1"/>
  <c r="T56" i="24"/>
  <c r="S56" i="24"/>
  <c r="U56" i="24" s="1"/>
  <c r="T55" i="24"/>
  <c r="S55" i="24"/>
  <c r="U55" i="24" s="1"/>
  <c r="T54" i="24"/>
  <c r="S54" i="24"/>
  <c r="U54" i="24" s="1"/>
  <c r="T53" i="24"/>
  <c r="S53" i="24"/>
  <c r="U53" i="24" s="1"/>
  <c r="T52" i="24"/>
  <c r="S52" i="24"/>
  <c r="U52" i="24" s="1"/>
  <c r="T51" i="24"/>
  <c r="S51" i="24"/>
  <c r="U51" i="24" s="1"/>
  <c r="T50" i="24"/>
  <c r="S50" i="24"/>
  <c r="U50" i="24" s="1"/>
  <c r="T49" i="24"/>
  <c r="S49" i="24"/>
  <c r="U49" i="24" s="1"/>
  <c r="T48" i="24"/>
  <c r="S48" i="24"/>
  <c r="U48" i="24" s="1"/>
  <c r="T47" i="24"/>
  <c r="S47" i="24"/>
  <c r="U47" i="24" s="1"/>
  <c r="T46" i="24"/>
  <c r="S46" i="24"/>
  <c r="U46" i="24" s="1"/>
  <c r="T45" i="24"/>
  <c r="S45" i="24"/>
  <c r="U45" i="24" s="1"/>
  <c r="T44" i="24"/>
  <c r="S44" i="24"/>
  <c r="U44" i="24" s="1"/>
  <c r="T43" i="24"/>
  <c r="S43" i="24"/>
  <c r="U43" i="24" s="1"/>
  <c r="T42" i="24"/>
  <c r="S42" i="24"/>
  <c r="U42" i="24" s="1"/>
  <c r="T41" i="24"/>
  <c r="S41" i="24"/>
  <c r="U41" i="24" s="1"/>
  <c r="T40" i="24"/>
  <c r="U40" i="24" s="1"/>
  <c r="S40" i="24"/>
  <c r="T39" i="24"/>
  <c r="S39" i="24"/>
  <c r="U39" i="24" s="1"/>
  <c r="T38" i="24"/>
  <c r="S38" i="24"/>
  <c r="U38" i="24" s="1"/>
  <c r="T37" i="24"/>
  <c r="S37" i="24"/>
  <c r="U37" i="24" s="1"/>
  <c r="T36" i="24"/>
  <c r="U36" i="24" s="1"/>
  <c r="S36" i="24"/>
  <c r="T35" i="24"/>
  <c r="S35" i="24"/>
  <c r="U35" i="24" s="1"/>
  <c r="T34" i="24"/>
  <c r="S34" i="24"/>
  <c r="U34" i="24" s="1"/>
  <c r="T33" i="24"/>
  <c r="S33" i="24"/>
  <c r="U33" i="24" s="1"/>
  <c r="T32" i="24"/>
  <c r="S32" i="24"/>
  <c r="U32" i="24" s="1"/>
  <c r="T31" i="24"/>
  <c r="S31" i="24"/>
  <c r="U31" i="24" s="1"/>
  <c r="T30" i="24"/>
  <c r="S30" i="24"/>
  <c r="U30" i="24" s="1"/>
  <c r="T29" i="24"/>
  <c r="S29" i="24"/>
  <c r="U29" i="24" s="1"/>
  <c r="T28" i="24"/>
  <c r="S28" i="24"/>
  <c r="U28" i="24" s="1"/>
  <c r="T27" i="24"/>
  <c r="S27" i="24"/>
  <c r="U27" i="24" s="1"/>
  <c r="T26" i="24"/>
  <c r="S26" i="24"/>
  <c r="U26" i="24" s="1"/>
  <c r="T25" i="24"/>
  <c r="S25" i="24"/>
  <c r="U25" i="24" s="1"/>
  <c r="T24" i="24"/>
  <c r="U24" i="24" s="1"/>
  <c r="S24" i="24"/>
  <c r="T23" i="24"/>
  <c r="S23" i="24"/>
  <c r="U23" i="24" s="1"/>
  <c r="T22" i="24"/>
  <c r="S22" i="24"/>
  <c r="U22" i="24" s="1"/>
  <c r="T21" i="24"/>
  <c r="S21" i="24"/>
  <c r="U21" i="24" s="1"/>
  <c r="T20" i="24"/>
  <c r="U20" i="24" s="1"/>
  <c r="S20" i="24"/>
  <c r="T19" i="24"/>
  <c r="S19" i="24"/>
  <c r="U19" i="24" s="1"/>
  <c r="T18" i="24"/>
  <c r="S18" i="24"/>
  <c r="U18" i="24" s="1"/>
  <c r="T17" i="24"/>
  <c r="S17" i="24"/>
  <c r="U17" i="24" s="1"/>
  <c r="T16" i="24"/>
  <c r="S16" i="24"/>
  <c r="U16" i="24" s="1"/>
  <c r="T15" i="24"/>
  <c r="S15" i="24"/>
  <c r="U15" i="24" s="1"/>
  <c r="T14" i="24"/>
  <c r="S14" i="24"/>
  <c r="U14" i="24" s="1"/>
  <c r="T13" i="24"/>
  <c r="S13" i="24"/>
  <c r="U13" i="24" s="1"/>
  <c r="T12" i="24"/>
  <c r="S12" i="24"/>
  <c r="U12" i="24" s="1"/>
  <c r="T11" i="24"/>
  <c r="S11" i="24"/>
  <c r="U11" i="24" s="1"/>
  <c r="T10" i="24"/>
  <c r="S10" i="24"/>
  <c r="U10" i="24" s="1"/>
  <c r="T9" i="24"/>
  <c r="S9" i="24"/>
  <c r="U9" i="24" s="1"/>
  <c r="T8" i="24"/>
  <c r="S8" i="24"/>
  <c r="U8" i="24"/>
  <c r="T7" i="24"/>
  <c r="S7" i="24"/>
  <c r="U7" i="24" s="1"/>
  <c r="T6" i="24"/>
  <c r="U6" i="24" s="1"/>
  <c r="S6" i="24"/>
  <c r="T5" i="24"/>
  <c r="T72" i="24" s="1"/>
  <c r="S5" i="24"/>
  <c r="U5" i="24" s="1"/>
  <c r="T71" i="25"/>
  <c r="S71" i="25"/>
  <c r="U71" i="25" s="1"/>
  <c r="T70" i="25"/>
  <c r="S70" i="25"/>
  <c r="U70" i="25" s="1"/>
  <c r="T69" i="25"/>
  <c r="S69" i="25"/>
  <c r="U69" i="25" s="1"/>
  <c r="T68" i="25"/>
  <c r="S68" i="25"/>
  <c r="U68" i="25" s="1"/>
  <c r="T67" i="25"/>
  <c r="S67" i="25"/>
  <c r="U67" i="25" s="1"/>
  <c r="T66" i="25"/>
  <c r="S66" i="25"/>
  <c r="U66" i="25" s="1"/>
  <c r="T65" i="25"/>
  <c r="S65" i="25"/>
  <c r="U65" i="25" s="1"/>
  <c r="T64" i="25"/>
  <c r="S64" i="25"/>
  <c r="U64" i="25" s="1"/>
  <c r="T63" i="25"/>
  <c r="S63" i="25"/>
  <c r="U63" i="25" s="1"/>
  <c r="T62" i="25"/>
  <c r="S62" i="25"/>
  <c r="U62" i="25" s="1"/>
  <c r="T61" i="25"/>
  <c r="S61" i="25"/>
  <c r="U61" i="25" s="1"/>
  <c r="T60" i="25"/>
  <c r="S60" i="25"/>
  <c r="U60" i="25" s="1"/>
  <c r="T59" i="25"/>
  <c r="S59" i="25"/>
  <c r="U59" i="25" s="1"/>
  <c r="T58" i="25"/>
  <c r="S58" i="25"/>
  <c r="U58" i="25" s="1"/>
  <c r="T57" i="25"/>
  <c r="S57" i="25"/>
  <c r="U57" i="25" s="1"/>
  <c r="T56" i="25"/>
  <c r="S56" i="25"/>
  <c r="U56" i="25" s="1"/>
  <c r="T55" i="25"/>
  <c r="S55" i="25"/>
  <c r="U55" i="25" s="1"/>
  <c r="T54" i="25"/>
  <c r="S54" i="25"/>
  <c r="U54" i="25" s="1"/>
  <c r="T53" i="25"/>
  <c r="S53" i="25"/>
  <c r="U53" i="25" s="1"/>
  <c r="T52" i="25"/>
  <c r="S52" i="25"/>
  <c r="U52" i="25" s="1"/>
  <c r="T51" i="25"/>
  <c r="S51" i="25"/>
  <c r="U51" i="25" s="1"/>
  <c r="T50" i="25"/>
  <c r="S50" i="25"/>
  <c r="U50" i="25" s="1"/>
  <c r="T49" i="25"/>
  <c r="S49" i="25"/>
  <c r="U49" i="25" s="1"/>
  <c r="T48" i="25"/>
  <c r="S48" i="25"/>
  <c r="U48" i="25" s="1"/>
  <c r="T47" i="25"/>
  <c r="S47" i="25"/>
  <c r="U47" i="25" s="1"/>
  <c r="T46" i="25"/>
  <c r="S46" i="25"/>
  <c r="U46" i="25" s="1"/>
  <c r="T45" i="25"/>
  <c r="S45" i="25"/>
  <c r="U45" i="25" s="1"/>
  <c r="T44" i="25"/>
  <c r="S44" i="25"/>
  <c r="U44" i="25" s="1"/>
  <c r="T43" i="25"/>
  <c r="S43" i="25"/>
  <c r="U43" i="25" s="1"/>
  <c r="T42" i="25"/>
  <c r="S42" i="25"/>
  <c r="U42" i="25" s="1"/>
  <c r="T41" i="25"/>
  <c r="S41" i="25"/>
  <c r="U41" i="25" s="1"/>
  <c r="T40" i="25"/>
  <c r="S40" i="25"/>
  <c r="U40" i="25" s="1"/>
  <c r="T39" i="25"/>
  <c r="S39" i="25"/>
  <c r="U39" i="25" s="1"/>
  <c r="T38" i="25"/>
  <c r="S38" i="25"/>
  <c r="U38" i="25" s="1"/>
  <c r="T37" i="25"/>
  <c r="S37" i="25"/>
  <c r="U37" i="25" s="1"/>
  <c r="T36" i="25"/>
  <c r="S36" i="25"/>
  <c r="U36" i="25" s="1"/>
  <c r="T35" i="25"/>
  <c r="S35" i="25"/>
  <c r="U35" i="25" s="1"/>
  <c r="T34" i="25"/>
  <c r="S34" i="25"/>
  <c r="U34" i="25" s="1"/>
  <c r="T33" i="25"/>
  <c r="S33" i="25"/>
  <c r="U33" i="25" s="1"/>
  <c r="T32" i="25"/>
  <c r="S32" i="25"/>
  <c r="U32" i="25" s="1"/>
  <c r="T31" i="25"/>
  <c r="S31" i="25"/>
  <c r="U31" i="25" s="1"/>
  <c r="T30" i="25"/>
  <c r="S30" i="25"/>
  <c r="U30" i="25" s="1"/>
  <c r="T29" i="25"/>
  <c r="S29" i="25"/>
  <c r="U29" i="25" s="1"/>
  <c r="T28" i="25"/>
  <c r="S28" i="25"/>
  <c r="U28" i="25" s="1"/>
  <c r="T27" i="25"/>
  <c r="S27" i="25"/>
  <c r="U27" i="25" s="1"/>
  <c r="T26" i="25"/>
  <c r="S26" i="25"/>
  <c r="U26" i="25" s="1"/>
  <c r="T25" i="25"/>
  <c r="S25" i="25"/>
  <c r="U25" i="25" s="1"/>
  <c r="T24" i="25"/>
  <c r="S24" i="25"/>
  <c r="U24" i="25" s="1"/>
  <c r="T23" i="25"/>
  <c r="S23" i="25"/>
  <c r="U23" i="25" s="1"/>
  <c r="T22" i="25"/>
  <c r="S22" i="25"/>
  <c r="U22" i="25" s="1"/>
  <c r="T21" i="25"/>
  <c r="S21" i="25"/>
  <c r="U21" i="25" s="1"/>
  <c r="T20" i="25"/>
  <c r="S20" i="25"/>
  <c r="U20" i="25" s="1"/>
  <c r="T19" i="25"/>
  <c r="S19" i="25"/>
  <c r="U19" i="25" s="1"/>
  <c r="T18" i="25"/>
  <c r="S18" i="25"/>
  <c r="U18" i="25" s="1"/>
  <c r="T17" i="25"/>
  <c r="S17" i="25"/>
  <c r="U17" i="25" s="1"/>
  <c r="T16" i="25"/>
  <c r="S16" i="25"/>
  <c r="U16" i="25" s="1"/>
  <c r="T15" i="25"/>
  <c r="S15" i="25"/>
  <c r="U15" i="25" s="1"/>
  <c r="T14" i="25"/>
  <c r="S14" i="25"/>
  <c r="U14" i="25" s="1"/>
  <c r="T13" i="25"/>
  <c r="S13" i="25"/>
  <c r="U13" i="25" s="1"/>
  <c r="T12" i="25"/>
  <c r="S12" i="25"/>
  <c r="U12" i="25" s="1"/>
  <c r="T11" i="25"/>
  <c r="S11" i="25"/>
  <c r="U11" i="25" s="1"/>
  <c r="T10" i="25"/>
  <c r="S10" i="25"/>
  <c r="U10" i="25" s="1"/>
  <c r="T9" i="25"/>
  <c r="S9" i="25"/>
  <c r="U9" i="25" s="1"/>
  <c r="T8" i="25"/>
  <c r="S8" i="25"/>
  <c r="U8" i="25" s="1"/>
  <c r="T7" i="25"/>
  <c r="S7" i="25"/>
  <c r="U7" i="25" s="1"/>
  <c r="T6" i="25"/>
  <c r="S6" i="25"/>
  <c r="U6" i="25" s="1"/>
  <c r="T5" i="25"/>
  <c r="T72" i="25" s="1"/>
  <c r="S5" i="25"/>
  <c r="S6" i="26"/>
  <c r="U6" i="26" s="1"/>
  <c r="T6" i="26"/>
  <c r="S7" i="26"/>
  <c r="U7" i="26"/>
  <c r="T7" i="26"/>
  <c r="S8" i="26"/>
  <c r="T8" i="26"/>
  <c r="U8" i="26"/>
  <c r="S9" i="26"/>
  <c r="U9" i="26" s="1"/>
  <c r="T9" i="26"/>
  <c r="S10" i="26"/>
  <c r="U10" i="26" s="1"/>
  <c r="T10" i="26"/>
  <c r="S11" i="26"/>
  <c r="T11" i="26"/>
  <c r="U11" i="26" s="1"/>
  <c r="S12" i="26"/>
  <c r="T12" i="26"/>
  <c r="U12" i="26"/>
  <c r="S13" i="26"/>
  <c r="U13" i="26" s="1"/>
  <c r="T13" i="26"/>
  <c r="S14" i="26"/>
  <c r="U14" i="26" s="1"/>
  <c r="T14" i="26"/>
  <c r="S15" i="26"/>
  <c r="T15" i="26"/>
  <c r="U15" i="26" s="1"/>
  <c r="S16" i="26"/>
  <c r="T16" i="26"/>
  <c r="U16" i="26"/>
  <c r="S17" i="26"/>
  <c r="U17" i="26" s="1"/>
  <c r="T17" i="26"/>
  <c r="S18" i="26"/>
  <c r="U18" i="26"/>
  <c r="T18" i="26"/>
  <c r="S19" i="26"/>
  <c r="T19" i="26"/>
  <c r="U19" i="26" s="1"/>
  <c r="S20" i="26"/>
  <c r="T20" i="26"/>
  <c r="U20" i="26"/>
  <c r="S21" i="26"/>
  <c r="U21" i="26" s="1"/>
  <c r="T21" i="26"/>
  <c r="S22" i="26"/>
  <c r="U22" i="26"/>
  <c r="T22" i="26"/>
  <c r="S23" i="26"/>
  <c r="T23" i="26"/>
  <c r="U23" i="26" s="1"/>
  <c r="S24" i="26"/>
  <c r="T24" i="26"/>
  <c r="U24" i="26"/>
  <c r="S25" i="26"/>
  <c r="U25" i="26" s="1"/>
  <c r="T25" i="26"/>
  <c r="S26" i="26"/>
  <c r="U26" i="26"/>
  <c r="T26" i="26"/>
  <c r="S27" i="26"/>
  <c r="T27" i="26"/>
  <c r="U27" i="26" s="1"/>
  <c r="S28" i="26"/>
  <c r="T28" i="26"/>
  <c r="U28" i="26"/>
  <c r="S29" i="26"/>
  <c r="U29" i="26" s="1"/>
  <c r="T29" i="26"/>
  <c r="S30" i="26"/>
  <c r="U30" i="26"/>
  <c r="T30" i="26"/>
  <c r="S31" i="26"/>
  <c r="T31" i="26"/>
  <c r="U31" i="26" s="1"/>
  <c r="S32" i="26"/>
  <c r="T32" i="26"/>
  <c r="U32" i="26"/>
  <c r="S33" i="26"/>
  <c r="U33" i="26" s="1"/>
  <c r="T33" i="26"/>
  <c r="S34" i="26"/>
  <c r="U34" i="26"/>
  <c r="T34" i="26"/>
  <c r="S35" i="26"/>
  <c r="T35" i="26"/>
  <c r="U35" i="26" s="1"/>
  <c r="S36" i="26"/>
  <c r="T36" i="26"/>
  <c r="U36" i="26"/>
  <c r="S37" i="26"/>
  <c r="U37" i="26" s="1"/>
  <c r="T37" i="26"/>
  <c r="S38" i="26"/>
  <c r="U38" i="26"/>
  <c r="T38" i="26"/>
  <c r="S39" i="26"/>
  <c r="T39" i="26"/>
  <c r="U39" i="26" s="1"/>
  <c r="S40" i="26"/>
  <c r="T40" i="26"/>
  <c r="U40" i="26"/>
  <c r="S41" i="26"/>
  <c r="U41" i="26" s="1"/>
  <c r="T41" i="26"/>
  <c r="S42" i="26"/>
  <c r="U42" i="26"/>
  <c r="T42" i="26"/>
  <c r="S43" i="26"/>
  <c r="T43" i="26"/>
  <c r="U43" i="26" s="1"/>
  <c r="S44" i="26"/>
  <c r="T44" i="26"/>
  <c r="U44" i="26"/>
  <c r="S45" i="26"/>
  <c r="U45" i="26" s="1"/>
  <c r="T45" i="26"/>
  <c r="S46" i="26"/>
  <c r="U46" i="26"/>
  <c r="T46" i="26"/>
  <c r="S47" i="26"/>
  <c r="T47" i="26"/>
  <c r="U47" i="26" s="1"/>
  <c r="S48" i="26"/>
  <c r="T48" i="26"/>
  <c r="U48" i="26"/>
  <c r="S49" i="26"/>
  <c r="U49" i="26" s="1"/>
  <c r="T49" i="26"/>
  <c r="S50" i="26"/>
  <c r="U50" i="26"/>
  <c r="T50" i="26"/>
  <c r="S51" i="26"/>
  <c r="T51" i="26"/>
  <c r="U51" i="26" s="1"/>
  <c r="S52" i="26"/>
  <c r="T52" i="26"/>
  <c r="U52" i="26"/>
  <c r="S53" i="26"/>
  <c r="U53" i="26" s="1"/>
  <c r="T53" i="26"/>
  <c r="S54" i="26"/>
  <c r="U54" i="26"/>
  <c r="T54" i="26"/>
  <c r="S55" i="26"/>
  <c r="T55" i="26"/>
  <c r="U55" i="26" s="1"/>
  <c r="S56" i="26"/>
  <c r="T56" i="26"/>
  <c r="U56" i="26"/>
  <c r="S57" i="26"/>
  <c r="U57" i="26" s="1"/>
  <c r="T57" i="26"/>
  <c r="S58" i="26"/>
  <c r="U58" i="26"/>
  <c r="T58" i="26"/>
  <c r="S59" i="26"/>
  <c r="T59" i="26"/>
  <c r="U59" i="26" s="1"/>
  <c r="S60" i="26"/>
  <c r="T60" i="26"/>
  <c r="U60" i="26"/>
  <c r="S61" i="26"/>
  <c r="U61" i="26" s="1"/>
  <c r="T61" i="26"/>
  <c r="S62" i="26"/>
  <c r="U62" i="26"/>
  <c r="T62" i="26"/>
  <c r="S63" i="26"/>
  <c r="T63" i="26"/>
  <c r="U63" i="26" s="1"/>
  <c r="S64" i="26"/>
  <c r="T64" i="26"/>
  <c r="U64" i="26"/>
  <c r="S65" i="26"/>
  <c r="U65" i="26" s="1"/>
  <c r="T65" i="26"/>
  <c r="S66" i="26"/>
  <c r="U66" i="26"/>
  <c r="T66" i="26"/>
  <c r="S67" i="26"/>
  <c r="T67" i="26"/>
  <c r="U67" i="26" s="1"/>
  <c r="S68" i="26"/>
  <c r="T68" i="26"/>
  <c r="U68" i="26"/>
  <c r="S69" i="26"/>
  <c r="U69" i="26" s="1"/>
  <c r="T69" i="26"/>
  <c r="S70" i="26"/>
  <c r="U70" i="26"/>
  <c r="T70" i="26"/>
  <c r="S71" i="26"/>
  <c r="T71" i="26"/>
  <c r="U71" i="26" s="1"/>
  <c r="T5" i="26"/>
  <c r="T72" i="26" s="1"/>
  <c r="S5" i="26"/>
  <c r="U5" i="26" s="1"/>
  <c r="P74" i="26"/>
  <c r="O74" i="26"/>
  <c r="N74" i="26"/>
  <c r="M74" i="26"/>
  <c r="L74" i="26"/>
  <c r="K74" i="26"/>
  <c r="J74" i="26"/>
  <c r="I74" i="26"/>
  <c r="H74" i="26"/>
  <c r="G74" i="26"/>
  <c r="F74" i="26"/>
  <c r="E74" i="26"/>
  <c r="D74" i="26"/>
  <c r="C74" i="26"/>
  <c r="P72" i="26"/>
  <c r="O72" i="26"/>
  <c r="N72" i="26"/>
  <c r="M72" i="26"/>
  <c r="L72" i="26"/>
  <c r="K72" i="26"/>
  <c r="J72" i="26"/>
  <c r="I72" i="26"/>
  <c r="H72" i="26"/>
  <c r="G72" i="26"/>
  <c r="F72" i="26"/>
  <c r="E72" i="26"/>
  <c r="D72" i="26"/>
  <c r="C72" i="26"/>
  <c r="Q71" i="26"/>
  <c r="Y70" i="11" s="1"/>
  <c r="Q70" i="26"/>
  <c r="Y69" i="11" s="1"/>
  <c r="Q69" i="26"/>
  <c r="Y68" i="11" s="1"/>
  <c r="Q68" i="26"/>
  <c r="Y67" i="11" s="1"/>
  <c r="Q67" i="26"/>
  <c r="Y66" i="11" s="1"/>
  <c r="Q66" i="26"/>
  <c r="Y65" i="11" s="1"/>
  <c r="Q65" i="26"/>
  <c r="Y64" i="11" s="1"/>
  <c r="Q64" i="26"/>
  <c r="Y63" i="11" s="1"/>
  <c r="Q63" i="26"/>
  <c r="Y62" i="11" s="1"/>
  <c r="Q62" i="26"/>
  <c r="Y61" i="11" s="1"/>
  <c r="Q61" i="26"/>
  <c r="Y60" i="11" s="1"/>
  <c r="Q60" i="26"/>
  <c r="Y59" i="11" s="1"/>
  <c r="Q59" i="26"/>
  <c r="Y58" i="11" s="1"/>
  <c r="Q58" i="26"/>
  <c r="Y57" i="11" s="1"/>
  <c r="Q57" i="26"/>
  <c r="Y56" i="11" s="1"/>
  <c r="Q56" i="26"/>
  <c r="Y55" i="11" s="1"/>
  <c r="Q55" i="26"/>
  <c r="Y54" i="11" s="1"/>
  <c r="Q54" i="26"/>
  <c r="Y53" i="11" s="1"/>
  <c r="Q53" i="26"/>
  <c r="Y52" i="11" s="1"/>
  <c r="Q52" i="26"/>
  <c r="Y51" i="11" s="1"/>
  <c r="Q51" i="26"/>
  <c r="Y50" i="11" s="1"/>
  <c r="Q50" i="26"/>
  <c r="Y49" i="11" s="1"/>
  <c r="Q49" i="26"/>
  <c r="Y48" i="11" s="1"/>
  <c r="Q48" i="26"/>
  <c r="Y47" i="11" s="1"/>
  <c r="Q47" i="26"/>
  <c r="Y46" i="11" s="1"/>
  <c r="Q46" i="26"/>
  <c r="Y45" i="11" s="1"/>
  <c r="Q45" i="26"/>
  <c r="Y44" i="11" s="1"/>
  <c r="Q44" i="26"/>
  <c r="Y43" i="11" s="1"/>
  <c r="Q43" i="26"/>
  <c r="Y42" i="11" s="1"/>
  <c r="Q42" i="26"/>
  <c r="Y41" i="11" s="1"/>
  <c r="Q41" i="26"/>
  <c r="Y40" i="11" s="1"/>
  <c r="Q40" i="26"/>
  <c r="Y39" i="11" s="1"/>
  <c r="Q39" i="26"/>
  <c r="Y38" i="11" s="1"/>
  <c r="Q38" i="26"/>
  <c r="Y37" i="11" s="1"/>
  <c r="Q37" i="26"/>
  <c r="Y36" i="11" s="1"/>
  <c r="Q36" i="26"/>
  <c r="Y35" i="11" s="1"/>
  <c r="Q35" i="26"/>
  <c r="Y34" i="11" s="1"/>
  <c r="Q34" i="26"/>
  <c r="Y33" i="11" s="1"/>
  <c r="Q33" i="26"/>
  <c r="Y32" i="11" s="1"/>
  <c r="Q32" i="26"/>
  <c r="Y31" i="11" s="1"/>
  <c r="Q31" i="26"/>
  <c r="Y30" i="11" s="1"/>
  <c r="Q30" i="26"/>
  <c r="Y29" i="11" s="1"/>
  <c r="Q29" i="26"/>
  <c r="Y28" i="11" s="1"/>
  <c r="Q28" i="26"/>
  <c r="Y27" i="11" s="1"/>
  <c r="Q27" i="26"/>
  <c r="Y26" i="11" s="1"/>
  <c r="Q26" i="26"/>
  <c r="Y25" i="11" s="1"/>
  <c r="Q25" i="26"/>
  <c r="Y24" i="11" s="1"/>
  <c r="Q24" i="26"/>
  <c r="Y23" i="11" s="1"/>
  <c r="Q23" i="26"/>
  <c r="Y22" i="11" s="1"/>
  <c r="Q22" i="26"/>
  <c r="Y21" i="11" s="1"/>
  <c r="Q21" i="26"/>
  <c r="Y20" i="11" s="1"/>
  <c r="Q20" i="26"/>
  <c r="Y19" i="11" s="1"/>
  <c r="Q19" i="26"/>
  <c r="Q18" i="26"/>
  <c r="Y17" i="11" s="1"/>
  <c r="Q17" i="26"/>
  <c r="Y16" i="11" s="1"/>
  <c r="Q16" i="26"/>
  <c r="Y15" i="11" s="1"/>
  <c r="Q15" i="26"/>
  <c r="Y14" i="11" s="1"/>
  <c r="Q14" i="26"/>
  <c r="Y13" i="11" s="1"/>
  <c r="Q13" i="26"/>
  <c r="Y12" i="11" s="1"/>
  <c r="Q12" i="26"/>
  <c r="Y11" i="11" s="1"/>
  <c r="Q11" i="26"/>
  <c r="Y10" i="11" s="1"/>
  <c r="Q10" i="26"/>
  <c r="Y9" i="11" s="1"/>
  <c r="Q9" i="26"/>
  <c r="Y8" i="11" s="1"/>
  <c r="Q8" i="26"/>
  <c r="Y7" i="11" s="1"/>
  <c r="Q7" i="26"/>
  <c r="Y6" i="11" s="1"/>
  <c r="Q6" i="26"/>
  <c r="Y5" i="11" s="1"/>
  <c r="Q5" i="26"/>
  <c r="Y4" i="11" s="1"/>
  <c r="P74" i="25"/>
  <c r="O74" i="25"/>
  <c r="N74" i="25"/>
  <c r="M74" i="25"/>
  <c r="L74" i="25"/>
  <c r="K74" i="25"/>
  <c r="J74" i="25"/>
  <c r="I74" i="25"/>
  <c r="H74" i="25"/>
  <c r="G74" i="25"/>
  <c r="F74" i="25"/>
  <c r="E74" i="25"/>
  <c r="D74" i="25"/>
  <c r="C74" i="25"/>
  <c r="P72" i="25"/>
  <c r="O72" i="25"/>
  <c r="N72" i="25"/>
  <c r="M72" i="25"/>
  <c r="L72" i="25"/>
  <c r="K72" i="25"/>
  <c r="J72" i="25"/>
  <c r="I72" i="25"/>
  <c r="H72" i="25"/>
  <c r="G72" i="25"/>
  <c r="F72" i="25"/>
  <c r="E72" i="25"/>
  <c r="D72" i="25"/>
  <c r="C72" i="25"/>
  <c r="Q71" i="25"/>
  <c r="X70" i="11" s="1"/>
  <c r="Q70" i="25"/>
  <c r="X69" i="11" s="1"/>
  <c r="Q69" i="25"/>
  <c r="X68" i="11" s="1"/>
  <c r="Q68" i="25"/>
  <c r="X67" i="11" s="1"/>
  <c r="Q67" i="25"/>
  <c r="X66" i="11" s="1"/>
  <c r="Q66" i="25"/>
  <c r="X65" i="11" s="1"/>
  <c r="Q65" i="25"/>
  <c r="X64" i="11" s="1"/>
  <c r="Q64" i="25"/>
  <c r="X63" i="11" s="1"/>
  <c r="Q63" i="25"/>
  <c r="X62" i="11" s="1"/>
  <c r="Q62" i="25"/>
  <c r="X61" i="11" s="1"/>
  <c r="Q61" i="25"/>
  <c r="X60" i="11" s="1"/>
  <c r="Q60" i="25"/>
  <c r="X59" i="11" s="1"/>
  <c r="Q59" i="25"/>
  <c r="X58" i="11" s="1"/>
  <c r="Q58" i="25"/>
  <c r="X57" i="11" s="1"/>
  <c r="Q57" i="25"/>
  <c r="X56" i="11" s="1"/>
  <c r="Q56" i="25"/>
  <c r="X55" i="11" s="1"/>
  <c r="Q55" i="25"/>
  <c r="X54" i="11" s="1"/>
  <c r="Q54" i="25"/>
  <c r="X53" i="11" s="1"/>
  <c r="Q53" i="25"/>
  <c r="X52" i="11" s="1"/>
  <c r="Q52" i="25"/>
  <c r="X51" i="11" s="1"/>
  <c r="Q51" i="25"/>
  <c r="X50" i="11" s="1"/>
  <c r="Q50" i="25"/>
  <c r="X49" i="11" s="1"/>
  <c r="Q49" i="25"/>
  <c r="X48" i="11" s="1"/>
  <c r="Q48" i="25"/>
  <c r="X47" i="11" s="1"/>
  <c r="Q47" i="25"/>
  <c r="X46" i="11" s="1"/>
  <c r="Q46" i="25"/>
  <c r="X45" i="11" s="1"/>
  <c r="Q45" i="25"/>
  <c r="X44" i="11" s="1"/>
  <c r="Q44" i="25"/>
  <c r="X43" i="11" s="1"/>
  <c r="Q43" i="25"/>
  <c r="X42" i="11" s="1"/>
  <c r="Q42" i="25"/>
  <c r="X41" i="11" s="1"/>
  <c r="Q41" i="25"/>
  <c r="X40" i="11" s="1"/>
  <c r="Q40" i="25"/>
  <c r="X39" i="11" s="1"/>
  <c r="Q39" i="25"/>
  <c r="X38" i="11" s="1"/>
  <c r="Q38" i="25"/>
  <c r="X37" i="11" s="1"/>
  <c r="Q37" i="25"/>
  <c r="X36" i="11" s="1"/>
  <c r="Q36" i="25"/>
  <c r="X35" i="11" s="1"/>
  <c r="Q35" i="25"/>
  <c r="X34" i="11" s="1"/>
  <c r="Q34" i="25"/>
  <c r="X33" i="11" s="1"/>
  <c r="Q33" i="25"/>
  <c r="X32" i="11" s="1"/>
  <c r="Q32" i="25"/>
  <c r="X31" i="11" s="1"/>
  <c r="Q31" i="25"/>
  <c r="X30" i="11" s="1"/>
  <c r="Q30" i="25"/>
  <c r="X29" i="11" s="1"/>
  <c r="Q29" i="25"/>
  <c r="X28" i="11" s="1"/>
  <c r="Q28" i="25"/>
  <c r="X27" i="11" s="1"/>
  <c r="Q27" i="25"/>
  <c r="X26" i="11" s="1"/>
  <c r="Q26" i="25"/>
  <c r="X25" i="11" s="1"/>
  <c r="Q25" i="25"/>
  <c r="X24" i="11" s="1"/>
  <c r="Q24" i="25"/>
  <c r="X23" i="11" s="1"/>
  <c r="Q23" i="25"/>
  <c r="X22" i="11" s="1"/>
  <c r="Q22" i="25"/>
  <c r="X21" i="11" s="1"/>
  <c r="Q21" i="25"/>
  <c r="X20" i="11" s="1"/>
  <c r="Q20" i="25"/>
  <c r="X19" i="11" s="1"/>
  <c r="Q19" i="25"/>
  <c r="Q18" i="25"/>
  <c r="X17" i="11" s="1"/>
  <c r="Q17" i="25"/>
  <c r="X16" i="11" s="1"/>
  <c r="Q16" i="25"/>
  <c r="X15" i="11" s="1"/>
  <c r="Q15" i="25"/>
  <c r="X14" i="11" s="1"/>
  <c r="Q14" i="25"/>
  <c r="X13" i="11" s="1"/>
  <c r="Q13" i="25"/>
  <c r="X12" i="11" s="1"/>
  <c r="Q12" i="25"/>
  <c r="X11" i="11" s="1"/>
  <c r="Q11" i="25"/>
  <c r="X10" i="11" s="1"/>
  <c r="Q10" i="25"/>
  <c r="X9" i="11" s="1"/>
  <c r="Q9" i="25"/>
  <c r="X8" i="11" s="1"/>
  <c r="Q8" i="25"/>
  <c r="X7" i="11" s="1"/>
  <c r="Q7" i="25"/>
  <c r="X6" i="11" s="1"/>
  <c r="Q6" i="25"/>
  <c r="X5" i="11" s="1"/>
  <c r="Q5" i="25"/>
  <c r="X4" i="11" s="1"/>
  <c r="Q20" i="24"/>
  <c r="W19" i="11" s="1"/>
  <c r="Q5" i="24"/>
  <c r="W4" i="11"/>
  <c r="P74" i="24"/>
  <c r="O74" i="24"/>
  <c r="N74" i="24"/>
  <c r="M74" i="24"/>
  <c r="L74" i="24"/>
  <c r="K74" i="24"/>
  <c r="J74" i="24"/>
  <c r="I74" i="24"/>
  <c r="H74" i="24"/>
  <c r="G74" i="24"/>
  <c r="F74" i="24"/>
  <c r="E74" i="24"/>
  <c r="D74" i="24"/>
  <c r="C74" i="24"/>
  <c r="P72" i="24"/>
  <c r="O72" i="24"/>
  <c r="N72" i="24"/>
  <c r="M72" i="24"/>
  <c r="L72" i="24"/>
  <c r="K72" i="24"/>
  <c r="J72" i="24"/>
  <c r="I72" i="24"/>
  <c r="H72" i="24"/>
  <c r="G72" i="24"/>
  <c r="F72" i="24"/>
  <c r="E72" i="24"/>
  <c r="D72" i="24"/>
  <c r="C72" i="24"/>
  <c r="Q71" i="24"/>
  <c r="W70" i="11"/>
  <c r="Q70" i="24"/>
  <c r="W69" i="11" s="1"/>
  <c r="Q69" i="24"/>
  <c r="W68" i="11"/>
  <c r="Q68" i="24"/>
  <c r="W67" i="11" s="1"/>
  <c r="Q67" i="24"/>
  <c r="W66" i="11" s="1"/>
  <c r="Q66" i="24"/>
  <c r="W65" i="11" s="1"/>
  <c r="Q65" i="24"/>
  <c r="W64" i="11" s="1"/>
  <c r="Q64" i="24"/>
  <c r="W63" i="11" s="1"/>
  <c r="Q63" i="24"/>
  <c r="W62" i="11" s="1"/>
  <c r="Q62" i="24"/>
  <c r="W61" i="11"/>
  <c r="Q61" i="24"/>
  <c r="W60" i="11" s="1"/>
  <c r="Q60" i="24"/>
  <c r="W59" i="11" s="1"/>
  <c r="Q59" i="24"/>
  <c r="W58" i="11" s="1"/>
  <c r="Q58" i="24"/>
  <c r="W57" i="11" s="1"/>
  <c r="Q57" i="24"/>
  <c r="W56" i="11" s="1"/>
  <c r="Q56" i="24"/>
  <c r="W55" i="11" s="1"/>
  <c r="Q55" i="24"/>
  <c r="W54" i="11"/>
  <c r="Q54" i="24"/>
  <c r="W53" i="11" s="1"/>
  <c r="Q53" i="24"/>
  <c r="W52" i="11"/>
  <c r="Q52" i="24"/>
  <c r="W51" i="11" s="1"/>
  <c r="Q51" i="24"/>
  <c r="W50" i="11" s="1"/>
  <c r="Q50" i="24"/>
  <c r="W49" i="11" s="1"/>
  <c r="Q49" i="24"/>
  <c r="W48" i="11" s="1"/>
  <c r="Q48" i="24"/>
  <c r="W47" i="11" s="1"/>
  <c r="Q47" i="24"/>
  <c r="W46" i="11" s="1"/>
  <c r="Q46" i="24"/>
  <c r="W45" i="11"/>
  <c r="Q45" i="24"/>
  <c r="W44" i="11" s="1"/>
  <c r="Q44" i="24"/>
  <c r="W43" i="11" s="1"/>
  <c r="Q43" i="24"/>
  <c r="W42" i="11" s="1"/>
  <c r="Q42" i="24"/>
  <c r="W41" i="11" s="1"/>
  <c r="Q41" i="24"/>
  <c r="W40" i="11" s="1"/>
  <c r="Q40" i="24"/>
  <c r="W39" i="11" s="1"/>
  <c r="Q39" i="24"/>
  <c r="W38" i="11"/>
  <c r="Q38" i="24"/>
  <c r="W37" i="11" s="1"/>
  <c r="Q37" i="24"/>
  <c r="W36" i="11"/>
  <c r="Q36" i="24"/>
  <c r="W35" i="11" s="1"/>
  <c r="Q35" i="24"/>
  <c r="W34" i="11" s="1"/>
  <c r="Q34" i="24"/>
  <c r="W33" i="11" s="1"/>
  <c r="Q33" i="24"/>
  <c r="W32" i="11" s="1"/>
  <c r="Q32" i="24"/>
  <c r="W31" i="11" s="1"/>
  <c r="Q31" i="24"/>
  <c r="W30" i="11" s="1"/>
  <c r="Q30" i="24"/>
  <c r="W29" i="11"/>
  <c r="Q29" i="24"/>
  <c r="W28" i="11" s="1"/>
  <c r="Q28" i="24"/>
  <c r="W27" i="11" s="1"/>
  <c r="Q27" i="24"/>
  <c r="W26" i="11" s="1"/>
  <c r="Q26" i="24"/>
  <c r="W25" i="11" s="1"/>
  <c r="Q25" i="24"/>
  <c r="W24" i="11" s="1"/>
  <c r="Q24" i="24"/>
  <c r="W23" i="11" s="1"/>
  <c r="Q23" i="24"/>
  <c r="W22" i="11"/>
  <c r="Q22" i="24"/>
  <c r="W21" i="11" s="1"/>
  <c r="Q21" i="24"/>
  <c r="W20" i="11"/>
  <c r="Q19" i="24"/>
  <c r="Q18" i="24"/>
  <c r="W17" i="11" s="1"/>
  <c r="Q17" i="24"/>
  <c r="W16" i="11" s="1"/>
  <c r="Q16" i="24"/>
  <c r="W15" i="11" s="1"/>
  <c r="Q15" i="24"/>
  <c r="W14" i="11" s="1"/>
  <c r="Q14" i="24"/>
  <c r="W13" i="11" s="1"/>
  <c r="Q13" i="24"/>
  <c r="W12" i="11" s="1"/>
  <c r="Q12" i="24"/>
  <c r="W11" i="11" s="1"/>
  <c r="Q11" i="24"/>
  <c r="W10" i="11" s="1"/>
  <c r="Q10" i="24"/>
  <c r="W9" i="11" s="1"/>
  <c r="Q9" i="24"/>
  <c r="W8" i="11" s="1"/>
  <c r="Q8" i="24"/>
  <c r="W7" i="11" s="1"/>
  <c r="Q7" i="24"/>
  <c r="W6" i="11" s="1"/>
  <c r="Q6" i="24"/>
  <c r="W5" i="11" s="1"/>
  <c r="Q20" i="23"/>
  <c r="V19" i="11" s="1"/>
  <c r="Q5" i="23"/>
  <c r="V4" i="11" s="1"/>
  <c r="P74" i="23"/>
  <c r="O74" i="23"/>
  <c r="N74" i="23"/>
  <c r="M74" i="23"/>
  <c r="L74" i="23"/>
  <c r="K74" i="23"/>
  <c r="J74" i="23"/>
  <c r="I74" i="23"/>
  <c r="H74" i="23"/>
  <c r="G74" i="23"/>
  <c r="F74" i="23"/>
  <c r="E74" i="23"/>
  <c r="D74" i="23"/>
  <c r="C74" i="23"/>
  <c r="P72" i="23"/>
  <c r="O72" i="23"/>
  <c r="N72" i="23"/>
  <c r="M72" i="23"/>
  <c r="L72" i="23"/>
  <c r="K72" i="23"/>
  <c r="J72" i="23"/>
  <c r="I72" i="23"/>
  <c r="H72" i="23"/>
  <c r="G72" i="23"/>
  <c r="F72" i="23"/>
  <c r="E72" i="23"/>
  <c r="D72" i="23"/>
  <c r="C72" i="23"/>
  <c r="Q71" i="23"/>
  <c r="V70" i="11" s="1"/>
  <c r="Q70" i="23"/>
  <c r="V69" i="11" s="1"/>
  <c r="Q69" i="23"/>
  <c r="V68" i="11" s="1"/>
  <c r="Q68" i="23"/>
  <c r="V67" i="11" s="1"/>
  <c r="Q67" i="23"/>
  <c r="V66" i="11" s="1"/>
  <c r="Q66" i="23"/>
  <c r="V65" i="11" s="1"/>
  <c r="Q65" i="23"/>
  <c r="V64" i="11" s="1"/>
  <c r="Q64" i="23"/>
  <c r="V63" i="11" s="1"/>
  <c r="Q63" i="23"/>
  <c r="V62" i="11" s="1"/>
  <c r="Q62" i="23"/>
  <c r="V61" i="11" s="1"/>
  <c r="Q61" i="23"/>
  <c r="V60" i="11" s="1"/>
  <c r="Q60" i="23"/>
  <c r="V59" i="11" s="1"/>
  <c r="Q59" i="23"/>
  <c r="V58" i="11" s="1"/>
  <c r="Q58" i="23"/>
  <c r="V57" i="11" s="1"/>
  <c r="Q57" i="23"/>
  <c r="V56" i="11" s="1"/>
  <c r="Q56" i="23"/>
  <c r="V55" i="11" s="1"/>
  <c r="Q55" i="23"/>
  <c r="V54" i="11" s="1"/>
  <c r="Q54" i="23"/>
  <c r="V53" i="11" s="1"/>
  <c r="Q53" i="23"/>
  <c r="V52" i="11" s="1"/>
  <c r="Q52" i="23"/>
  <c r="V51" i="11" s="1"/>
  <c r="Q51" i="23"/>
  <c r="V50" i="11" s="1"/>
  <c r="Q50" i="23"/>
  <c r="V49" i="11" s="1"/>
  <c r="Q49" i="23"/>
  <c r="V48" i="11"/>
  <c r="Q48" i="23"/>
  <c r="V47" i="11" s="1"/>
  <c r="Q47" i="23"/>
  <c r="V46" i="11"/>
  <c r="Q46" i="23"/>
  <c r="V45" i="11" s="1"/>
  <c r="Q45" i="23"/>
  <c r="V44" i="11"/>
  <c r="Q44" i="23"/>
  <c r="V43" i="11" s="1"/>
  <c r="Q43" i="23"/>
  <c r="V42" i="11"/>
  <c r="Q42" i="23"/>
  <c r="V41" i="11" s="1"/>
  <c r="Q41" i="23"/>
  <c r="V40" i="11"/>
  <c r="Q40" i="23"/>
  <c r="V39" i="11" s="1"/>
  <c r="Q39" i="23"/>
  <c r="V38" i="11"/>
  <c r="Q38" i="23"/>
  <c r="V37" i="11" s="1"/>
  <c r="Q37" i="23"/>
  <c r="V36" i="11"/>
  <c r="Q36" i="23"/>
  <c r="V35" i="11" s="1"/>
  <c r="Q35" i="23"/>
  <c r="V34" i="11"/>
  <c r="Q34" i="23"/>
  <c r="V33" i="11" s="1"/>
  <c r="Q33" i="23"/>
  <c r="V32" i="11"/>
  <c r="Q32" i="23"/>
  <c r="V31" i="11" s="1"/>
  <c r="Q31" i="23"/>
  <c r="V30" i="11"/>
  <c r="Q30" i="23"/>
  <c r="V29" i="11" s="1"/>
  <c r="Q29" i="23"/>
  <c r="V28" i="11"/>
  <c r="Q28" i="23"/>
  <c r="V27" i="11" s="1"/>
  <c r="Q27" i="23"/>
  <c r="V26" i="11"/>
  <c r="Q26" i="23"/>
  <c r="V25" i="11" s="1"/>
  <c r="Q25" i="23"/>
  <c r="V24" i="11"/>
  <c r="Q24" i="23"/>
  <c r="V23" i="11" s="1"/>
  <c r="Q23" i="23"/>
  <c r="V22" i="11"/>
  <c r="Q22" i="23"/>
  <c r="V21" i="11" s="1"/>
  <c r="Q21" i="23"/>
  <c r="V20" i="11"/>
  <c r="Q19" i="23"/>
  <c r="Q18" i="23"/>
  <c r="V17" i="11"/>
  <c r="Q17" i="23"/>
  <c r="V16" i="11" s="1"/>
  <c r="Q16" i="23"/>
  <c r="V15" i="11"/>
  <c r="Q15" i="23"/>
  <c r="V14" i="11" s="1"/>
  <c r="Q14" i="23"/>
  <c r="V13" i="11"/>
  <c r="Q13" i="23"/>
  <c r="V12" i="11" s="1"/>
  <c r="Q12" i="23"/>
  <c r="V11" i="11"/>
  <c r="Q11" i="23"/>
  <c r="V10" i="11" s="1"/>
  <c r="Q10" i="23"/>
  <c r="V9" i="11" s="1"/>
  <c r="Q9" i="23"/>
  <c r="V8" i="11"/>
  <c r="Q8" i="23"/>
  <c r="V7" i="11" s="1"/>
  <c r="Q7" i="23"/>
  <c r="V6" i="11"/>
  <c r="Q6" i="23"/>
  <c r="V5" i="11" s="1"/>
  <c r="P74" i="22"/>
  <c r="O74" i="22"/>
  <c r="N74" i="22"/>
  <c r="M74" i="22"/>
  <c r="L74" i="22"/>
  <c r="K74" i="22"/>
  <c r="J74" i="22"/>
  <c r="I74" i="22"/>
  <c r="H74" i="22"/>
  <c r="G74" i="22"/>
  <c r="F74" i="22"/>
  <c r="E74" i="22"/>
  <c r="D74" i="22"/>
  <c r="C74" i="22"/>
  <c r="P72" i="22"/>
  <c r="O72" i="22"/>
  <c r="N72" i="22"/>
  <c r="M72" i="22"/>
  <c r="L72" i="22"/>
  <c r="K72" i="22"/>
  <c r="J72" i="22"/>
  <c r="I72" i="22"/>
  <c r="H72" i="22"/>
  <c r="G72" i="22"/>
  <c r="F72" i="22"/>
  <c r="E72" i="22"/>
  <c r="D72" i="22"/>
  <c r="C72" i="22"/>
  <c r="Q71" i="22"/>
  <c r="U70" i="11"/>
  <c r="Q70" i="22"/>
  <c r="U69" i="11" s="1"/>
  <c r="Q69" i="22"/>
  <c r="U68" i="11"/>
  <c r="Q68" i="22"/>
  <c r="U67" i="11" s="1"/>
  <c r="Q67" i="22"/>
  <c r="U66" i="11"/>
  <c r="Q66" i="22"/>
  <c r="U65" i="11" s="1"/>
  <c r="Q65" i="22"/>
  <c r="U64" i="11"/>
  <c r="Q64" i="22"/>
  <c r="U63" i="11" s="1"/>
  <c r="Q63" i="22"/>
  <c r="U62" i="11"/>
  <c r="Q62" i="22"/>
  <c r="U61" i="11" s="1"/>
  <c r="Q61" i="22"/>
  <c r="U60" i="11"/>
  <c r="Q60" i="22"/>
  <c r="U59" i="11" s="1"/>
  <c r="Q59" i="22"/>
  <c r="U58" i="11"/>
  <c r="Q58" i="22"/>
  <c r="U57" i="11" s="1"/>
  <c r="Q57" i="22"/>
  <c r="U56" i="11"/>
  <c r="Q56" i="22"/>
  <c r="U55" i="11" s="1"/>
  <c r="Q55" i="22"/>
  <c r="U54" i="11"/>
  <c r="Q54" i="22"/>
  <c r="U53" i="11" s="1"/>
  <c r="Q53" i="22"/>
  <c r="U52" i="11"/>
  <c r="Q52" i="22"/>
  <c r="U51" i="11" s="1"/>
  <c r="Q51" i="22"/>
  <c r="U50" i="11"/>
  <c r="Q50" i="22"/>
  <c r="U49" i="11" s="1"/>
  <c r="Q49" i="22"/>
  <c r="U48" i="11"/>
  <c r="Q48" i="22"/>
  <c r="U47" i="11" s="1"/>
  <c r="Q47" i="22"/>
  <c r="U46" i="11"/>
  <c r="Q46" i="22"/>
  <c r="U45" i="11" s="1"/>
  <c r="Q45" i="22"/>
  <c r="U44" i="11" s="1"/>
  <c r="Q44" i="22"/>
  <c r="U43" i="11"/>
  <c r="Q43" i="22"/>
  <c r="U42" i="11" s="1"/>
  <c r="Q42" i="22"/>
  <c r="U41" i="11"/>
  <c r="Q41" i="22"/>
  <c r="U40" i="11" s="1"/>
  <c r="Q40" i="22"/>
  <c r="U39" i="11"/>
  <c r="Q39" i="22"/>
  <c r="U38" i="11" s="1"/>
  <c r="Q38" i="22"/>
  <c r="U37" i="11"/>
  <c r="Q37" i="22"/>
  <c r="U36" i="11" s="1"/>
  <c r="Q36" i="22"/>
  <c r="U35" i="11"/>
  <c r="Q35" i="22"/>
  <c r="U34" i="11" s="1"/>
  <c r="Q34" i="22"/>
  <c r="U33" i="11"/>
  <c r="Q33" i="22"/>
  <c r="U32" i="11" s="1"/>
  <c r="Q32" i="22"/>
  <c r="U31" i="11"/>
  <c r="Q31" i="22"/>
  <c r="U30" i="11" s="1"/>
  <c r="Q30" i="22"/>
  <c r="U29" i="11" s="1"/>
  <c r="Q29" i="22"/>
  <c r="U28" i="11" s="1"/>
  <c r="Q28" i="22"/>
  <c r="U27" i="11"/>
  <c r="Q27" i="22"/>
  <c r="U26" i="11" s="1"/>
  <c r="Q26" i="22"/>
  <c r="U25" i="11"/>
  <c r="Q25" i="22"/>
  <c r="U24" i="11" s="1"/>
  <c r="Q24" i="22"/>
  <c r="U23" i="11"/>
  <c r="Q23" i="22"/>
  <c r="U22" i="11" s="1"/>
  <c r="Q22" i="22"/>
  <c r="U21" i="11"/>
  <c r="Q21" i="22"/>
  <c r="U20" i="11" s="1"/>
  <c r="Q20" i="22"/>
  <c r="U19" i="11"/>
  <c r="Q19" i="22"/>
  <c r="Q18" i="22"/>
  <c r="U17" i="11" s="1"/>
  <c r="Q17" i="22"/>
  <c r="U16" i="11"/>
  <c r="Q16" i="22"/>
  <c r="U15" i="11" s="1"/>
  <c r="Q15" i="22"/>
  <c r="U14" i="11"/>
  <c r="Q14" i="22"/>
  <c r="U13" i="11" s="1"/>
  <c r="Q13" i="22"/>
  <c r="U12" i="11" s="1"/>
  <c r="Q12" i="22"/>
  <c r="U11" i="11" s="1"/>
  <c r="Q11" i="22"/>
  <c r="U10" i="11"/>
  <c r="Q10" i="22"/>
  <c r="U9" i="11" s="1"/>
  <c r="Q9" i="22"/>
  <c r="U8" i="11"/>
  <c r="Q8" i="22"/>
  <c r="U7" i="11" s="1"/>
  <c r="Q7" i="22"/>
  <c r="U6" i="11" s="1"/>
  <c r="Q6" i="22"/>
  <c r="Q5" i="22"/>
  <c r="U4" i="11" s="1"/>
  <c r="P74" i="21"/>
  <c r="O74" i="21"/>
  <c r="N74" i="21"/>
  <c r="M74" i="21"/>
  <c r="L74" i="21"/>
  <c r="K74" i="21"/>
  <c r="J74" i="21"/>
  <c r="I74" i="21"/>
  <c r="H74" i="21"/>
  <c r="G74" i="21"/>
  <c r="F74" i="21"/>
  <c r="E74" i="21"/>
  <c r="D74" i="21"/>
  <c r="C74" i="21"/>
  <c r="P72" i="21"/>
  <c r="O72" i="21"/>
  <c r="N72" i="21"/>
  <c r="M72" i="21"/>
  <c r="L72" i="21"/>
  <c r="K72" i="21"/>
  <c r="J72" i="21"/>
  <c r="I72" i="21"/>
  <c r="H72" i="21"/>
  <c r="G72" i="21"/>
  <c r="F72" i="21"/>
  <c r="E72" i="21"/>
  <c r="D72" i="21"/>
  <c r="C72" i="21"/>
  <c r="Q71" i="21"/>
  <c r="T70" i="11"/>
  <c r="Q70" i="21"/>
  <c r="T69" i="11"/>
  <c r="Q69" i="21"/>
  <c r="T68" i="11"/>
  <c r="Q68" i="21"/>
  <c r="T67" i="11"/>
  <c r="Q67" i="21"/>
  <c r="T66" i="11"/>
  <c r="Q66" i="21"/>
  <c r="T65" i="11"/>
  <c r="Q65" i="21"/>
  <c r="T64" i="11"/>
  <c r="Q64" i="21"/>
  <c r="T63" i="11"/>
  <c r="Q63" i="21"/>
  <c r="T62" i="11"/>
  <c r="Q62" i="21"/>
  <c r="T61" i="11"/>
  <c r="Q61" i="21"/>
  <c r="T60" i="11"/>
  <c r="Q60" i="21"/>
  <c r="T59" i="11"/>
  <c r="Q59" i="21"/>
  <c r="T58" i="11"/>
  <c r="Q58" i="21"/>
  <c r="T57" i="11"/>
  <c r="Q57" i="21"/>
  <c r="T56" i="11"/>
  <c r="Q56" i="21"/>
  <c r="T55" i="11"/>
  <c r="Q55" i="21"/>
  <c r="T54" i="11"/>
  <c r="Q54" i="21"/>
  <c r="T53" i="11"/>
  <c r="Q53" i="21"/>
  <c r="T52" i="11" s="1"/>
  <c r="Q52" i="21"/>
  <c r="T51" i="11"/>
  <c r="Q51" i="21"/>
  <c r="T50" i="11"/>
  <c r="Q50" i="21"/>
  <c r="T49" i="11"/>
  <c r="Q49" i="21"/>
  <c r="T48" i="11" s="1"/>
  <c r="Q48" i="21"/>
  <c r="T47" i="11"/>
  <c r="Q47" i="21"/>
  <c r="T46" i="11" s="1"/>
  <c r="Q46" i="21"/>
  <c r="T45" i="11"/>
  <c r="Q45" i="21"/>
  <c r="T44" i="11" s="1"/>
  <c r="Q44" i="21"/>
  <c r="T43" i="11"/>
  <c r="Q43" i="21"/>
  <c r="T42" i="11" s="1"/>
  <c r="Q42" i="21"/>
  <c r="T41" i="11"/>
  <c r="Q41" i="21"/>
  <c r="T40" i="11" s="1"/>
  <c r="Q40" i="21"/>
  <c r="T39" i="11"/>
  <c r="Q39" i="21"/>
  <c r="T38" i="11" s="1"/>
  <c r="Q38" i="21"/>
  <c r="T37" i="11"/>
  <c r="Q37" i="21"/>
  <c r="T36" i="11" s="1"/>
  <c r="Q36" i="21"/>
  <c r="T35" i="11"/>
  <c r="Q35" i="21"/>
  <c r="T34" i="11" s="1"/>
  <c r="Q34" i="21"/>
  <c r="T33" i="11"/>
  <c r="Q33" i="21"/>
  <c r="T32" i="11" s="1"/>
  <c r="Q32" i="21"/>
  <c r="T31" i="11"/>
  <c r="Q31" i="21"/>
  <c r="T30" i="11" s="1"/>
  <c r="Q30" i="21"/>
  <c r="T29" i="11"/>
  <c r="Q29" i="21"/>
  <c r="T28" i="11" s="1"/>
  <c r="Q28" i="21"/>
  <c r="T27" i="11"/>
  <c r="Q27" i="21"/>
  <c r="T26" i="11" s="1"/>
  <c r="Q26" i="21"/>
  <c r="T25" i="11"/>
  <c r="Q25" i="21"/>
  <c r="T24" i="11" s="1"/>
  <c r="Q24" i="21"/>
  <c r="T23" i="11"/>
  <c r="Q23" i="21"/>
  <c r="T22" i="11" s="1"/>
  <c r="Q22" i="21"/>
  <c r="T21" i="11"/>
  <c r="Q21" i="21"/>
  <c r="T20" i="11" s="1"/>
  <c r="Q20" i="21"/>
  <c r="T19" i="11" s="1"/>
  <c r="Q19" i="21"/>
  <c r="Q18" i="21"/>
  <c r="T17" i="11" s="1"/>
  <c r="Q17" i="21"/>
  <c r="T16" i="11"/>
  <c r="Q16" i="21"/>
  <c r="T15" i="11" s="1"/>
  <c r="Q15" i="21"/>
  <c r="T14" i="11"/>
  <c r="Q14" i="21"/>
  <c r="T13" i="11" s="1"/>
  <c r="Q13" i="21"/>
  <c r="T12" i="11"/>
  <c r="Q12" i="21"/>
  <c r="T11" i="11" s="1"/>
  <c r="Q11" i="21"/>
  <c r="T10" i="11"/>
  <c r="Q10" i="21"/>
  <c r="T9" i="11" s="1"/>
  <c r="Q9" i="21"/>
  <c r="T8" i="11"/>
  <c r="Q8" i="21"/>
  <c r="T7" i="11" s="1"/>
  <c r="Q7" i="21"/>
  <c r="T6" i="11"/>
  <c r="Q6" i="21"/>
  <c r="T5" i="11" s="1"/>
  <c r="Q5" i="21"/>
  <c r="T4" i="11"/>
  <c r="D74" i="9"/>
  <c r="E74" i="9"/>
  <c r="F74" i="9"/>
  <c r="G74" i="9"/>
  <c r="H74" i="9"/>
  <c r="I74" i="9"/>
  <c r="C74" i="9"/>
  <c r="D74" i="10"/>
  <c r="E74" i="10"/>
  <c r="F74" i="10"/>
  <c r="G74" i="10"/>
  <c r="H74" i="10"/>
  <c r="I74" i="10"/>
  <c r="C74" i="10"/>
  <c r="D74" i="5"/>
  <c r="E74" i="5"/>
  <c r="F74" i="5"/>
  <c r="G74" i="5"/>
  <c r="H74" i="5"/>
  <c r="I74" i="5"/>
  <c r="C74" i="5"/>
  <c r="D74" i="6"/>
  <c r="E74" i="6"/>
  <c r="F74" i="6"/>
  <c r="G74" i="6"/>
  <c r="H74" i="6"/>
  <c r="I74" i="6"/>
  <c r="C74" i="6"/>
  <c r="D74" i="7"/>
  <c r="E74" i="7"/>
  <c r="F74" i="7"/>
  <c r="G74" i="7"/>
  <c r="H74" i="7"/>
  <c r="I74" i="7"/>
  <c r="C74" i="7"/>
  <c r="D74" i="8"/>
  <c r="E74" i="8"/>
  <c r="F74" i="8"/>
  <c r="G74" i="8"/>
  <c r="H74" i="8"/>
  <c r="I74" i="8"/>
  <c r="C74" i="8"/>
  <c r="D74" i="3"/>
  <c r="E74" i="3"/>
  <c r="F74" i="3"/>
  <c r="G74" i="3"/>
  <c r="H74" i="3"/>
  <c r="I74" i="3"/>
  <c r="C74" i="3"/>
  <c r="D74" i="2"/>
  <c r="E74" i="2"/>
  <c r="F74" i="2"/>
  <c r="G74" i="2"/>
  <c r="H74" i="2"/>
  <c r="I74" i="2"/>
  <c r="C74" i="2"/>
  <c r="D74" i="4"/>
  <c r="E74" i="4"/>
  <c r="F74" i="4"/>
  <c r="G74" i="4"/>
  <c r="H74" i="4"/>
  <c r="I74" i="4"/>
  <c r="D74" i="12"/>
  <c r="E74" i="12"/>
  <c r="F74" i="12"/>
  <c r="G74" i="12"/>
  <c r="H74" i="12"/>
  <c r="I74" i="12"/>
  <c r="D74" i="13"/>
  <c r="E74" i="13"/>
  <c r="F74" i="13"/>
  <c r="G74" i="13"/>
  <c r="H74" i="13"/>
  <c r="I74" i="13"/>
  <c r="D74" i="14"/>
  <c r="E74" i="14"/>
  <c r="F74" i="14"/>
  <c r="G74" i="14"/>
  <c r="H74" i="14"/>
  <c r="I74" i="14"/>
  <c r="C74" i="14"/>
  <c r="D74" i="15"/>
  <c r="E74" i="15"/>
  <c r="F74" i="15"/>
  <c r="G74" i="15"/>
  <c r="H74" i="15"/>
  <c r="I74" i="15"/>
  <c r="C74" i="15"/>
  <c r="D74" i="16"/>
  <c r="E74" i="16"/>
  <c r="F74" i="16"/>
  <c r="G74" i="16"/>
  <c r="H74" i="16"/>
  <c r="I74" i="16"/>
  <c r="C74" i="16"/>
  <c r="I74" i="20"/>
  <c r="H74" i="20"/>
  <c r="G74" i="20"/>
  <c r="F74" i="20"/>
  <c r="E74" i="20"/>
  <c r="D74" i="20"/>
  <c r="C74" i="20"/>
  <c r="I72" i="20"/>
  <c r="H72" i="20"/>
  <c r="G72" i="20"/>
  <c r="F72" i="20"/>
  <c r="E72" i="20"/>
  <c r="D72" i="20"/>
  <c r="C72" i="20"/>
  <c r="J71" i="20"/>
  <c r="Q70" i="11" s="1"/>
  <c r="J70" i="20"/>
  <c r="Q69" i="11" s="1"/>
  <c r="J69" i="20"/>
  <c r="Q68" i="11" s="1"/>
  <c r="J68" i="20"/>
  <c r="Q67" i="11" s="1"/>
  <c r="J67" i="20"/>
  <c r="Q66" i="11" s="1"/>
  <c r="J66" i="20"/>
  <c r="Q65" i="11" s="1"/>
  <c r="J65" i="20"/>
  <c r="Q64" i="11" s="1"/>
  <c r="J64" i="20"/>
  <c r="Q63" i="11" s="1"/>
  <c r="J63" i="20"/>
  <c r="Q62" i="11" s="1"/>
  <c r="J62" i="20"/>
  <c r="Q61" i="11" s="1"/>
  <c r="J61" i="20"/>
  <c r="Q60" i="11" s="1"/>
  <c r="J60" i="20"/>
  <c r="Q59" i="11" s="1"/>
  <c r="J59" i="20"/>
  <c r="Q58" i="11" s="1"/>
  <c r="J58" i="20"/>
  <c r="Q57" i="11" s="1"/>
  <c r="J57" i="20"/>
  <c r="Q56" i="11" s="1"/>
  <c r="J56" i="20"/>
  <c r="Q55" i="11" s="1"/>
  <c r="J55" i="20"/>
  <c r="Q54" i="11" s="1"/>
  <c r="J54" i="20"/>
  <c r="Q53" i="11" s="1"/>
  <c r="J53" i="20"/>
  <c r="Q52" i="11" s="1"/>
  <c r="J52" i="20"/>
  <c r="Q51" i="11" s="1"/>
  <c r="J51" i="20"/>
  <c r="Q50" i="11" s="1"/>
  <c r="J50" i="20"/>
  <c r="Q49" i="11" s="1"/>
  <c r="J49" i="20"/>
  <c r="Q48" i="11" s="1"/>
  <c r="J48" i="20"/>
  <c r="Q47" i="11" s="1"/>
  <c r="J47" i="20"/>
  <c r="Q46" i="11" s="1"/>
  <c r="J46" i="20"/>
  <c r="Q45" i="11" s="1"/>
  <c r="J45" i="20"/>
  <c r="Q44" i="11" s="1"/>
  <c r="J44" i="20"/>
  <c r="Q43" i="11" s="1"/>
  <c r="J43" i="20"/>
  <c r="Q42" i="11" s="1"/>
  <c r="J42" i="20"/>
  <c r="Q41" i="11" s="1"/>
  <c r="J41" i="20"/>
  <c r="Q40" i="11" s="1"/>
  <c r="J40" i="20"/>
  <c r="Q39" i="11" s="1"/>
  <c r="J39" i="20"/>
  <c r="Q38" i="11" s="1"/>
  <c r="J38" i="20"/>
  <c r="Q37" i="11" s="1"/>
  <c r="J37" i="20"/>
  <c r="Q36" i="11" s="1"/>
  <c r="J36" i="20"/>
  <c r="Q35" i="11" s="1"/>
  <c r="J35" i="20"/>
  <c r="Q34" i="11" s="1"/>
  <c r="J34" i="20"/>
  <c r="Q33" i="11" s="1"/>
  <c r="J33" i="20"/>
  <c r="Q32" i="11" s="1"/>
  <c r="J32" i="20"/>
  <c r="Q31" i="11" s="1"/>
  <c r="J31" i="20"/>
  <c r="Q30" i="11" s="1"/>
  <c r="J30" i="20"/>
  <c r="Q29" i="11" s="1"/>
  <c r="J29" i="20"/>
  <c r="Q28" i="11" s="1"/>
  <c r="J28" i="20"/>
  <c r="Q27" i="11" s="1"/>
  <c r="J27" i="20"/>
  <c r="Q26" i="11" s="1"/>
  <c r="J26" i="20"/>
  <c r="Q25" i="11" s="1"/>
  <c r="J25" i="20"/>
  <c r="Q24" i="11" s="1"/>
  <c r="J24" i="20"/>
  <c r="Q23" i="11" s="1"/>
  <c r="J23" i="20"/>
  <c r="Q22" i="11" s="1"/>
  <c r="J22" i="20"/>
  <c r="Q21" i="11" s="1"/>
  <c r="J21" i="20"/>
  <c r="Q20" i="11" s="1"/>
  <c r="J20" i="20"/>
  <c r="Q19" i="11" s="1"/>
  <c r="J19" i="20"/>
  <c r="J18" i="20"/>
  <c r="Q17" i="11"/>
  <c r="J17" i="20"/>
  <c r="Q16" i="11"/>
  <c r="J16" i="20"/>
  <c r="Q15" i="11"/>
  <c r="J15" i="20"/>
  <c r="Q14" i="11"/>
  <c r="J14" i="20"/>
  <c r="Q13" i="11"/>
  <c r="J13" i="20"/>
  <c r="Q12" i="11"/>
  <c r="J12" i="20"/>
  <c r="Q11" i="11"/>
  <c r="J11" i="20"/>
  <c r="Q10" i="11"/>
  <c r="J10" i="20"/>
  <c r="Q9" i="11"/>
  <c r="J9" i="20"/>
  <c r="Q8" i="11"/>
  <c r="J8" i="20"/>
  <c r="Q7" i="11"/>
  <c r="J7" i="20"/>
  <c r="Q6" i="11"/>
  <c r="J6" i="20"/>
  <c r="Q5" i="11"/>
  <c r="J5" i="20"/>
  <c r="J7" i="19"/>
  <c r="J8" i="19"/>
  <c r="R7" i="11" s="1"/>
  <c r="J9" i="19"/>
  <c r="R8" i="11"/>
  <c r="J10" i="19"/>
  <c r="J11" i="19"/>
  <c r="J12" i="19"/>
  <c r="R11" i="11"/>
  <c r="J13" i="19"/>
  <c r="J14" i="19"/>
  <c r="J15" i="19"/>
  <c r="J16" i="19"/>
  <c r="R15" i="11" s="1"/>
  <c r="J17" i="19"/>
  <c r="J18" i="19"/>
  <c r="R17" i="11" s="1"/>
  <c r="J19" i="19"/>
  <c r="J20" i="19"/>
  <c r="R19" i="11" s="1"/>
  <c r="J21" i="19"/>
  <c r="J22" i="19"/>
  <c r="R21" i="11"/>
  <c r="J23" i="19"/>
  <c r="R22" i="11"/>
  <c r="J24" i="19"/>
  <c r="J25" i="19"/>
  <c r="R24" i="11" s="1"/>
  <c r="J26" i="19"/>
  <c r="J27" i="19"/>
  <c r="J28" i="19"/>
  <c r="R27" i="11" s="1"/>
  <c r="J29" i="19"/>
  <c r="R28" i="11" s="1"/>
  <c r="J30" i="19"/>
  <c r="J31" i="19"/>
  <c r="R30" i="11"/>
  <c r="J32" i="19"/>
  <c r="J33" i="19"/>
  <c r="R32" i="11" s="1"/>
  <c r="J34" i="19"/>
  <c r="J35" i="19"/>
  <c r="J36" i="19"/>
  <c r="R35" i="11" s="1"/>
  <c r="J37" i="19"/>
  <c r="J38" i="19"/>
  <c r="J39" i="19"/>
  <c r="J40" i="19"/>
  <c r="R39" i="11"/>
  <c r="J41" i="19"/>
  <c r="J42" i="19"/>
  <c r="J43" i="19"/>
  <c r="R42" i="11"/>
  <c r="J44" i="19"/>
  <c r="R43" i="11"/>
  <c r="J45" i="19"/>
  <c r="J46" i="19"/>
  <c r="R45" i="11" s="1"/>
  <c r="J47" i="19"/>
  <c r="J48" i="19"/>
  <c r="J49" i="19"/>
  <c r="R48" i="11" s="1"/>
  <c r="J50" i="19"/>
  <c r="R49" i="11" s="1"/>
  <c r="J51" i="19"/>
  <c r="R50" i="11" s="1"/>
  <c r="J52" i="19"/>
  <c r="R51" i="11" s="1"/>
  <c r="J53" i="19"/>
  <c r="R52" i="11" s="1"/>
  <c r="J54" i="19"/>
  <c r="R53" i="11" s="1"/>
  <c r="J55" i="19"/>
  <c r="J56" i="19"/>
  <c r="R55" i="11" s="1"/>
  <c r="J57" i="19"/>
  <c r="J58" i="19"/>
  <c r="J59" i="19"/>
  <c r="R58" i="11" s="1"/>
  <c r="J60" i="19"/>
  <c r="R59" i="11"/>
  <c r="J61" i="19"/>
  <c r="J62" i="19"/>
  <c r="J63" i="19"/>
  <c r="R62" i="11"/>
  <c r="J64" i="19"/>
  <c r="R63" i="11" s="1"/>
  <c r="J65" i="19"/>
  <c r="R64" i="11"/>
  <c r="J66" i="19"/>
  <c r="R65" i="11" s="1"/>
  <c r="J67" i="19"/>
  <c r="J68" i="19"/>
  <c r="R67" i="11" s="1"/>
  <c r="J69" i="19"/>
  <c r="R68" i="11" s="1"/>
  <c r="J70" i="19"/>
  <c r="R69" i="11" s="1"/>
  <c r="J71" i="19"/>
  <c r="R10" i="11"/>
  <c r="R25" i="11"/>
  <c r="R26" i="11"/>
  <c r="R34" i="11"/>
  <c r="R36" i="11"/>
  <c r="R41" i="11"/>
  <c r="R47" i="11"/>
  <c r="R66" i="11"/>
  <c r="Q7" i="17"/>
  <c r="S6" i="11" s="1"/>
  <c r="Q8" i="17"/>
  <c r="S7" i="11" s="1"/>
  <c r="Q9" i="17"/>
  <c r="S8" i="11" s="1"/>
  <c r="Q10" i="17"/>
  <c r="S9" i="11" s="1"/>
  <c r="Q11" i="17"/>
  <c r="S10" i="11" s="1"/>
  <c r="Q12" i="17"/>
  <c r="S11" i="11" s="1"/>
  <c r="Q13" i="17"/>
  <c r="S12" i="11" s="1"/>
  <c r="Q14" i="17"/>
  <c r="S13" i="11" s="1"/>
  <c r="Q15" i="17"/>
  <c r="S14" i="11" s="1"/>
  <c r="Q16" i="17"/>
  <c r="S15" i="11" s="1"/>
  <c r="Q17" i="17"/>
  <c r="S16" i="11" s="1"/>
  <c r="Q18" i="17"/>
  <c r="S17" i="11" s="1"/>
  <c r="Q19" i="17"/>
  <c r="Q20" i="17"/>
  <c r="S19" i="11"/>
  <c r="Q21" i="17"/>
  <c r="S20" i="11"/>
  <c r="Q22" i="17"/>
  <c r="S21" i="11"/>
  <c r="Q23" i="17"/>
  <c r="S22" i="11"/>
  <c r="Q24" i="17"/>
  <c r="S23" i="11"/>
  <c r="Q25" i="17"/>
  <c r="S24" i="11"/>
  <c r="Q26" i="17"/>
  <c r="S25" i="11"/>
  <c r="Q27" i="17"/>
  <c r="S26" i="11"/>
  <c r="Q28" i="17"/>
  <c r="S27" i="11"/>
  <c r="Q29" i="17"/>
  <c r="S28" i="11"/>
  <c r="Q30" i="17"/>
  <c r="S29" i="11"/>
  <c r="Q31" i="17"/>
  <c r="S30" i="11"/>
  <c r="Q32" i="17"/>
  <c r="S31" i="11"/>
  <c r="Q33" i="17"/>
  <c r="S32" i="11"/>
  <c r="Q34" i="17"/>
  <c r="S33" i="11"/>
  <c r="Q35" i="17"/>
  <c r="S34" i="11"/>
  <c r="Q36" i="17"/>
  <c r="S35" i="11"/>
  <c r="Q37" i="17"/>
  <c r="S36" i="11"/>
  <c r="Q38" i="17"/>
  <c r="S37" i="11"/>
  <c r="Q39" i="17"/>
  <c r="S38" i="11" s="1"/>
  <c r="Q40" i="17"/>
  <c r="S39" i="11" s="1"/>
  <c r="Q41" i="17"/>
  <c r="S40" i="11" s="1"/>
  <c r="Q42" i="17"/>
  <c r="S41" i="11" s="1"/>
  <c r="Q43" i="17"/>
  <c r="S42" i="11" s="1"/>
  <c r="Q44" i="17"/>
  <c r="S43" i="11" s="1"/>
  <c r="Q45" i="17"/>
  <c r="S44" i="11" s="1"/>
  <c r="Q46" i="17"/>
  <c r="S45" i="11" s="1"/>
  <c r="Q47" i="17"/>
  <c r="S46" i="11" s="1"/>
  <c r="Q48" i="17"/>
  <c r="S47" i="11" s="1"/>
  <c r="Q49" i="17"/>
  <c r="S48" i="11" s="1"/>
  <c r="Q50" i="17"/>
  <c r="S49" i="11" s="1"/>
  <c r="Q51" i="17"/>
  <c r="S50" i="11" s="1"/>
  <c r="Q52" i="17"/>
  <c r="S51" i="11" s="1"/>
  <c r="Q53" i="17"/>
  <c r="S52" i="11" s="1"/>
  <c r="Q54" i="17"/>
  <c r="S53" i="11" s="1"/>
  <c r="Q55" i="17"/>
  <c r="S54" i="11" s="1"/>
  <c r="Q56" i="17"/>
  <c r="S55" i="11" s="1"/>
  <c r="Q57" i="17"/>
  <c r="S56" i="11" s="1"/>
  <c r="Q58" i="17"/>
  <c r="S57" i="11" s="1"/>
  <c r="Q59" i="17"/>
  <c r="S58" i="11" s="1"/>
  <c r="Q60" i="17"/>
  <c r="S59" i="11" s="1"/>
  <c r="Q61" i="17"/>
  <c r="S60" i="11" s="1"/>
  <c r="Q62" i="17"/>
  <c r="S61" i="11" s="1"/>
  <c r="Q63" i="17"/>
  <c r="S62" i="11" s="1"/>
  <c r="Q64" i="17"/>
  <c r="S63" i="11" s="1"/>
  <c r="Q65" i="17"/>
  <c r="S64" i="11" s="1"/>
  <c r="Q66" i="17"/>
  <c r="S65" i="11" s="1"/>
  <c r="Q67" i="17"/>
  <c r="S66" i="11" s="1"/>
  <c r="Q68" i="17"/>
  <c r="S67" i="11" s="1"/>
  <c r="Q69" i="17"/>
  <c r="S68" i="11" s="1"/>
  <c r="Q70" i="17"/>
  <c r="S69" i="11" s="1"/>
  <c r="Q71" i="17"/>
  <c r="S70" i="11" s="1"/>
  <c r="D74" i="19"/>
  <c r="E74" i="19"/>
  <c r="F74" i="19"/>
  <c r="G74" i="19"/>
  <c r="H74" i="19"/>
  <c r="I74" i="19"/>
  <c r="C74" i="19"/>
  <c r="I72" i="19"/>
  <c r="H72" i="19"/>
  <c r="G72" i="19"/>
  <c r="F72" i="19"/>
  <c r="E72" i="19"/>
  <c r="D72" i="19"/>
  <c r="C72" i="19"/>
  <c r="R70" i="11"/>
  <c r="R61" i="11"/>
  <c r="R60" i="11"/>
  <c r="R57" i="11"/>
  <c r="R56" i="11"/>
  <c r="R54" i="11"/>
  <c r="R46" i="11"/>
  <c r="R44" i="11"/>
  <c r="R40" i="11"/>
  <c r="R38" i="11"/>
  <c r="R37" i="11"/>
  <c r="R33" i="11"/>
  <c r="R31" i="11"/>
  <c r="R29" i="11"/>
  <c r="R23" i="11"/>
  <c r="R20" i="11"/>
  <c r="R16" i="11"/>
  <c r="R14" i="11"/>
  <c r="R13" i="11"/>
  <c r="R12" i="11"/>
  <c r="R9" i="11"/>
  <c r="R6" i="11"/>
  <c r="J6" i="19"/>
  <c r="R5" i="11" s="1"/>
  <c r="J5" i="19"/>
  <c r="P74" i="17"/>
  <c r="P72" i="17"/>
  <c r="Q6" i="17"/>
  <c r="S5" i="11"/>
  <c r="Q5" i="17"/>
  <c r="S4" i="11"/>
  <c r="N74" i="17"/>
  <c r="N72" i="17"/>
  <c r="L74" i="17"/>
  <c r="L72" i="17"/>
  <c r="J74" i="17"/>
  <c r="J72" i="17"/>
  <c r="H74" i="17"/>
  <c r="H72" i="17"/>
  <c r="F74" i="17"/>
  <c r="F72" i="17"/>
  <c r="D74" i="17"/>
  <c r="D72" i="17"/>
  <c r="E74" i="17"/>
  <c r="G74" i="17"/>
  <c r="I74" i="17"/>
  <c r="K74" i="17"/>
  <c r="M74" i="17"/>
  <c r="O74" i="17"/>
  <c r="C74" i="17"/>
  <c r="O72" i="17"/>
  <c r="M72" i="17"/>
  <c r="K72" i="17"/>
  <c r="I72" i="17"/>
  <c r="G72" i="17"/>
  <c r="E72" i="17"/>
  <c r="C72" i="17"/>
  <c r="J53" i="16"/>
  <c r="P52" i="11" s="1"/>
  <c r="J54" i="16"/>
  <c r="P53" i="11" s="1"/>
  <c r="J55" i="16"/>
  <c r="P54" i="11" s="1"/>
  <c r="J56" i="16"/>
  <c r="P55" i="11" s="1"/>
  <c r="J59" i="16"/>
  <c r="P58" i="11" s="1"/>
  <c r="J60" i="16"/>
  <c r="P59" i="11" s="1"/>
  <c r="J61" i="16"/>
  <c r="P60" i="11" s="1"/>
  <c r="J62" i="16"/>
  <c r="P61" i="11" s="1"/>
  <c r="J63" i="16"/>
  <c r="P62" i="11" s="1"/>
  <c r="J64" i="16"/>
  <c r="P63" i="11" s="1"/>
  <c r="J68" i="16"/>
  <c r="P67" i="11" s="1"/>
  <c r="J69" i="16"/>
  <c r="P68" i="11" s="1"/>
  <c r="J70" i="16"/>
  <c r="P69" i="11" s="1"/>
  <c r="J7" i="16"/>
  <c r="P6" i="11" s="1"/>
  <c r="J8" i="16"/>
  <c r="P7" i="11" s="1"/>
  <c r="J9" i="16"/>
  <c r="P8" i="11" s="1"/>
  <c r="J10" i="16"/>
  <c r="P9" i="11" s="1"/>
  <c r="J12" i="16"/>
  <c r="P11" i="11" s="1"/>
  <c r="J13" i="16"/>
  <c r="P12" i="11" s="1"/>
  <c r="J14" i="16"/>
  <c r="P13" i="11" s="1"/>
  <c r="J15" i="16"/>
  <c r="P14" i="11" s="1"/>
  <c r="J47" i="16"/>
  <c r="P46" i="11" s="1"/>
  <c r="J17" i="16"/>
  <c r="P16" i="11" s="1"/>
  <c r="J18" i="16"/>
  <c r="P17" i="11" s="1"/>
  <c r="J21" i="16"/>
  <c r="P20" i="11" s="1"/>
  <c r="J24" i="16"/>
  <c r="P23" i="11" s="1"/>
  <c r="J30" i="16"/>
  <c r="P29" i="11" s="1"/>
  <c r="J31" i="16"/>
  <c r="P30" i="11" s="1"/>
  <c r="J32" i="16"/>
  <c r="P31" i="11" s="1"/>
  <c r="J34" i="16"/>
  <c r="P33" i="11" s="1"/>
  <c r="J36" i="16"/>
  <c r="P35" i="11" s="1"/>
  <c r="J37" i="16"/>
  <c r="P36" i="11" s="1"/>
  <c r="J38" i="16"/>
  <c r="P37" i="11" s="1"/>
  <c r="J39" i="16"/>
  <c r="P38" i="11" s="1"/>
  <c r="J44" i="16"/>
  <c r="P43" i="11" s="1"/>
  <c r="J45" i="16"/>
  <c r="P44" i="11" s="1"/>
  <c r="J46" i="16"/>
  <c r="P45" i="11" s="1"/>
  <c r="J48" i="16"/>
  <c r="P47" i="11" s="1"/>
  <c r="J49" i="16"/>
  <c r="P48" i="11" s="1"/>
  <c r="J52" i="16"/>
  <c r="P51" i="11" s="1"/>
  <c r="J5" i="16"/>
  <c r="P4" i="11" s="1"/>
  <c r="J6" i="16"/>
  <c r="P5" i="11" s="1"/>
  <c r="J11" i="16"/>
  <c r="P10" i="11" s="1"/>
  <c r="J16" i="16"/>
  <c r="P15" i="11" s="1"/>
  <c r="J19" i="16"/>
  <c r="J20" i="16"/>
  <c r="P19" i="11"/>
  <c r="J22" i="16"/>
  <c r="P21" i="11"/>
  <c r="J23" i="16"/>
  <c r="P22" i="11"/>
  <c r="J25" i="16"/>
  <c r="P24" i="11"/>
  <c r="J26" i="16"/>
  <c r="P25" i="11"/>
  <c r="J27" i="16"/>
  <c r="P26" i="11"/>
  <c r="J28" i="16"/>
  <c r="P27" i="11"/>
  <c r="J29" i="16"/>
  <c r="P28" i="11"/>
  <c r="J33" i="16"/>
  <c r="P32" i="11"/>
  <c r="J35" i="16"/>
  <c r="P34" i="11"/>
  <c r="J40" i="16"/>
  <c r="P39" i="11"/>
  <c r="J41" i="16"/>
  <c r="P40" i="11"/>
  <c r="J42" i="16"/>
  <c r="P41" i="11"/>
  <c r="J43" i="16"/>
  <c r="P42" i="11"/>
  <c r="J50" i="16"/>
  <c r="P49" i="11"/>
  <c r="J51" i="16"/>
  <c r="P50" i="11"/>
  <c r="J57" i="16"/>
  <c r="P56" i="11"/>
  <c r="J58" i="16"/>
  <c r="P57" i="11"/>
  <c r="J65" i="16"/>
  <c r="P64" i="11"/>
  <c r="J66" i="16"/>
  <c r="P65" i="11"/>
  <c r="J67" i="16"/>
  <c r="P66" i="11"/>
  <c r="J71" i="16"/>
  <c r="P70" i="11"/>
  <c r="I72" i="16"/>
  <c r="H72" i="16"/>
  <c r="G72" i="16"/>
  <c r="F72" i="16"/>
  <c r="E72" i="16"/>
  <c r="D72" i="16"/>
  <c r="C72" i="16"/>
  <c r="J5" i="15"/>
  <c r="O4" i="11" s="1"/>
  <c r="J7" i="15"/>
  <c r="O6" i="11" s="1"/>
  <c r="J9" i="15"/>
  <c r="O8" i="11" s="1"/>
  <c r="J12" i="15"/>
  <c r="O11" i="11" s="1"/>
  <c r="J13" i="15"/>
  <c r="O12" i="11" s="1"/>
  <c r="J47" i="15"/>
  <c r="O46" i="11" s="1"/>
  <c r="J21" i="15"/>
  <c r="O20" i="11" s="1"/>
  <c r="J24" i="15"/>
  <c r="O23" i="11" s="1"/>
  <c r="J30" i="15"/>
  <c r="O29" i="11" s="1"/>
  <c r="J32" i="15"/>
  <c r="O31" i="11" s="1"/>
  <c r="J36" i="15"/>
  <c r="O35" i="11" s="1"/>
  <c r="J37" i="15"/>
  <c r="O36" i="11" s="1"/>
  <c r="J38" i="15"/>
  <c r="O37" i="11" s="1"/>
  <c r="J39" i="15"/>
  <c r="O38" i="11" s="1"/>
  <c r="J44" i="15"/>
  <c r="O43" i="11" s="1"/>
  <c r="J45" i="15"/>
  <c r="O44" i="11" s="1"/>
  <c r="J46" i="15"/>
  <c r="O45" i="11" s="1"/>
  <c r="J48" i="15"/>
  <c r="O47" i="11" s="1"/>
  <c r="J49" i="15"/>
  <c r="O48" i="11" s="1"/>
  <c r="J51" i="15"/>
  <c r="O50" i="11" s="1"/>
  <c r="J52" i="15"/>
  <c r="O51" i="11" s="1"/>
  <c r="J53" i="15"/>
  <c r="O52" i="11" s="1"/>
  <c r="J54" i="15"/>
  <c r="O53" i="11" s="1"/>
  <c r="J55" i="15"/>
  <c r="O54" i="11" s="1"/>
  <c r="J59" i="15"/>
  <c r="O58" i="11" s="1"/>
  <c r="J62" i="15"/>
  <c r="O61" i="11" s="1"/>
  <c r="J63" i="15"/>
  <c r="O62" i="11" s="1"/>
  <c r="J64" i="15"/>
  <c r="O63" i="11" s="1"/>
  <c r="J66" i="15"/>
  <c r="O65" i="11" s="1"/>
  <c r="J67" i="15"/>
  <c r="O66" i="11" s="1"/>
  <c r="J68" i="15"/>
  <c r="O67" i="11" s="1"/>
  <c r="J69" i="15"/>
  <c r="O68" i="11" s="1"/>
  <c r="J70" i="15"/>
  <c r="O69" i="11" s="1"/>
  <c r="J35" i="15"/>
  <c r="O34" i="11" s="1"/>
  <c r="J31" i="15"/>
  <c r="O30" i="11" s="1"/>
  <c r="J65" i="15"/>
  <c r="O64" i="11" s="1"/>
  <c r="J14" i="15"/>
  <c r="O13" i="11" s="1"/>
  <c r="J17" i="15"/>
  <c r="O16" i="11" s="1"/>
  <c r="J10" i="15"/>
  <c r="O9" i="11" s="1"/>
  <c r="J18" i="15"/>
  <c r="O17" i="11" s="1"/>
  <c r="J34" i="15"/>
  <c r="O33" i="11" s="1"/>
  <c r="J56" i="15"/>
  <c r="O55" i="11" s="1"/>
  <c r="J60" i="15"/>
  <c r="O59" i="11" s="1"/>
  <c r="J15" i="15"/>
  <c r="O14" i="11" s="1"/>
  <c r="J6" i="15"/>
  <c r="O5" i="11" s="1"/>
  <c r="J8" i="15"/>
  <c r="O7" i="11" s="1"/>
  <c r="J11" i="15"/>
  <c r="O10" i="11" s="1"/>
  <c r="J16" i="15"/>
  <c r="O15" i="11" s="1"/>
  <c r="J19" i="15"/>
  <c r="J20" i="15"/>
  <c r="O19" i="11"/>
  <c r="J22" i="15"/>
  <c r="O21" i="11"/>
  <c r="J23" i="15"/>
  <c r="O22" i="11"/>
  <c r="J25" i="15"/>
  <c r="O24" i="11"/>
  <c r="J26" i="15"/>
  <c r="O25" i="11"/>
  <c r="J27" i="15"/>
  <c r="O26" i="11"/>
  <c r="J28" i="15"/>
  <c r="O27" i="11"/>
  <c r="J29" i="15"/>
  <c r="O28" i="11"/>
  <c r="J33" i="15"/>
  <c r="O32" i="11"/>
  <c r="J40" i="15"/>
  <c r="O39" i="11"/>
  <c r="J41" i="15"/>
  <c r="O40" i="11"/>
  <c r="J42" i="15"/>
  <c r="O41" i="11"/>
  <c r="J43" i="15"/>
  <c r="O42" i="11"/>
  <c r="J50" i="15"/>
  <c r="O49" i="11"/>
  <c r="J57" i="15"/>
  <c r="O56" i="11"/>
  <c r="J58" i="15"/>
  <c r="O57" i="11"/>
  <c r="J61" i="15"/>
  <c r="O60" i="11"/>
  <c r="J71" i="15"/>
  <c r="O70" i="11"/>
  <c r="I72" i="15"/>
  <c r="H72" i="15"/>
  <c r="G72" i="15"/>
  <c r="F72" i="15"/>
  <c r="E72" i="15"/>
  <c r="D72" i="15"/>
  <c r="C72" i="15"/>
  <c r="J12" i="14"/>
  <c r="N11" i="11" s="1"/>
  <c r="J13" i="14"/>
  <c r="N12" i="11" s="1"/>
  <c r="J21" i="14"/>
  <c r="N20" i="11" s="1"/>
  <c r="J38" i="14"/>
  <c r="N37" i="11"/>
  <c r="J39" i="14"/>
  <c r="N38" i="11" s="1"/>
  <c r="J44" i="14"/>
  <c r="N43" i="11"/>
  <c r="J46" i="14"/>
  <c r="N45" i="11" s="1"/>
  <c r="J48" i="14"/>
  <c r="N47" i="11" s="1"/>
  <c r="J52" i="14"/>
  <c r="N51" i="11" s="1"/>
  <c r="J54" i="14"/>
  <c r="N53" i="11" s="1"/>
  <c r="J55" i="14"/>
  <c r="N54" i="11" s="1"/>
  <c r="J62" i="14"/>
  <c r="N61" i="11" s="1"/>
  <c r="J63" i="14"/>
  <c r="N62" i="11" s="1"/>
  <c r="J59" i="14"/>
  <c r="N58" i="11" s="1"/>
  <c r="J64" i="14"/>
  <c r="N63" i="11" s="1"/>
  <c r="J68" i="14"/>
  <c r="N67" i="11" s="1"/>
  <c r="J70" i="14"/>
  <c r="N69" i="11" s="1"/>
  <c r="J7" i="14"/>
  <c r="N6" i="11" s="1"/>
  <c r="J31" i="14"/>
  <c r="N30" i="11" s="1"/>
  <c r="J51" i="14"/>
  <c r="N50" i="11" s="1"/>
  <c r="J10" i="14"/>
  <c r="N9" i="11" s="1"/>
  <c r="J34" i="14"/>
  <c r="N33" i="11" s="1"/>
  <c r="J60" i="14"/>
  <c r="N59" i="11" s="1"/>
  <c r="J15" i="14"/>
  <c r="N14" i="11" s="1"/>
  <c r="J5" i="14"/>
  <c r="N4" i="11" s="1"/>
  <c r="J6" i="14"/>
  <c r="N5" i="11" s="1"/>
  <c r="J8" i="14"/>
  <c r="N7" i="11" s="1"/>
  <c r="J9" i="14"/>
  <c r="N8" i="11" s="1"/>
  <c r="J11" i="14"/>
  <c r="N10" i="11" s="1"/>
  <c r="J14" i="14"/>
  <c r="N13" i="11" s="1"/>
  <c r="J16" i="14"/>
  <c r="N15" i="11" s="1"/>
  <c r="J17" i="14"/>
  <c r="N16" i="11" s="1"/>
  <c r="J18" i="14"/>
  <c r="N17" i="11" s="1"/>
  <c r="J19" i="14"/>
  <c r="J20" i="14"/>
  <c r="N19" i="11"/>
  <c r="J22" i="14"/>
  <c r="N21" i="11"/>
  <c r="J23" i="14"/>
  <c r="N22" i="11"/>
  <c r="J24" i="14"/>
  <c r="N23" i="11"/>
  <c r="J25" i="14"/>
  <c r="N24" i="11"/>
  <c r="J26" i="14"/>
  <c r="N25" i="11"/>
  <c r="J27" i="14"/>
  <c r="N26" i="11"/>
  <c r="J28" i="14"/>
  <c r="N27" i="11"/>
  <c r="J29" i="14"/>
  <c r="N28" i="11"/>
  <c r="J30" i="14"/>
  <c r="N29" i="11"/>
  <c r="J32" i="14"/>
  <c r="N31" i="11"/>
  <c r="J33" i="14"/>
  <c r="N32" i="11" s="1"/>
  <c r="J35" i="14"/>
  <c r="N34" i="11"/>
  <c r="J36" i="14"/>
  <c r="N35" i="11"/>
  <c r="J37" i="14"/>
  <c r="N36" i="11"/>
  <c r="J40" i="14"/>
  <c r="N39" i="11"/>
  <c r="J41" i="14"/>
  <c r="N40" i="11"/>
  <c r="J42" i="14"/>
  <c r="N41" i="11" s="1"/>
  <c r="J43" i="14"/>
  <c r="N42" i="11"/>
  <c r="J45" i="14"/>
  <c r="N44" i="11"/>
  <c r="J47" i="14"/>
  <c r="N46" i="11"/>
  <c r="J49" i="14"/>
  <c r="N48" i="11"/>
  <c r="J50" i="14"/>
  <c r="N49" i="11"/>
  <c r="J53" i="14"/>
  <c r="N52" i="11"/>
  <c r="J56" i="14"/>
  <c r="N55" i="11"/>
  <c r="J57" i="14"/>
  <c r="N56" i="11" s="1"/>
  <c r="J58" i="14"/>
  <c r="N57" i="11"/>
  <c r="J61" i="14"/>
  <c r="N60" i="11"/>
  <c r="J65" i="14"/>
  <c r="N64" i="11"/>
  <c r="J66" i="14"/>
  <c r="N65" i="11"/>
  <c r="J67" i="14"/>
  <c r="N66" i="11"/>
  <c r="J69" i="14"/>
  <c r="N68" i="11"/>
  <c r="J71" i="14"/>
  <c r="N70" i="11"/>
  <c r="I72" i="14"/>
  <c r="H72" i="14"/>
  <c r="G72" i="14"/>
  <c r="F72" i="14"/>
  <c r="E72" i="14"/>
  <c r="D72" i="14"/>
  <c r="C72" i="14"/>
  <c r="J63" i="12"/>
  <c r="J53" i="12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K21" i="11"/>
  <c r="J23" i="4"/>
  <c r="J24" i="4"/>
  <c r="J25" i="4"/>
  <c r="J26" i="4"/>
  <c r="K25" i="11" s="1"/>
  <c r="J27" i="4"/>
  <c r="J28" i="4"/>
  <c r="J29" i="4"/>
  <c r="J30" i="4"/>
  <c r="K29" i="11"/>
  <c r="J31" i="4"/>
  <c r="J32" i="4"/>
  <c r="J33" i="4"/>
  <c r="J34" i="4"/>
  <c r="K33" i="11" s="1"/>
  <c r="J35" i="4"/>
  <c r="J36" i="4"/>
  <c r="J37" i="4"/>
  <c r="J38" i="4"/>
  <c r="K37" i="11"/>
  <c r="J39" i="4"/>
  <c r="J40" i="4"/>
  <c r="J41" i="4"/>
  <c r="J42" i="4"/>
  <c r="K41" i="11" s="1"/>
  <c r="J43" i="4"/>
  <c r="J44" i="4"/>
  <c r="J45" i="4"/>
  <c r="J46" i="4"/>
  <c r="K45" i="11"/>
  <c r="J47" i="4"/>
  <c r="J48" i="4"/>
  <c r="J49" i="4"/>
  <c r="J50" i="4"/>
  <c r="K49" i="11"/>
  <c r="J51" i="4"/>
  <c r="J52" i="4"/>
  <c r="J53" i="4"/>
  <c r="J54" i="4"/>
  <c r="K53" i="11"/>
  <c r="J55" i="4"/>
  <c r="J56" i="4"/>
  <c r="J57" i="4"/>
  <c r="J58" i="4"/>
  <c r="K57" i="11" s="1"/>
  <c r="J59" i="4"/>
  <c r="J60" i="4"/>
  <c r="J61" i="4"/>
  <c r="C62" i="4"/>
  <c r="J62" i="4" s="1"/>
  <c r="J63" i="4"/>
  <c r="K62" i="11"/>
  <c r="J64" i="4"/>
  <c r="J65" i="4"/>
  <c r="J66" i="4"/>
  <c r="J67" i="4"/>
  <c r="K66" i="11"/>
  <c r="J68" i="4"/>
  <c r="J69" i="4"/>
  <c r="J70" i="4"/>
  <c r="J71" i="4"/>
  <c r="K70" i="11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G21" i="11"/>
  <c r="J23" i="7"/>
  <c r="J24" i="7"/>
  <c r="J25" i="7"/>
  <c r="J26" i="7"/>
  <c r="G25" i="11" s="1"/>
  <c r="J27" i="7"/>
  <c r="J28" i="7"/>
  <c r="J29" i="7"/>
  <c r="J30" i="7"/>
  <c r="G29" i="11"/>
  <c r="J31" i="7"/>
  <c r="J32" i="7"/>
  <c r="J33" i="7"/>
  <c r="J34" i="7"/>
  <c r="G33" i="11" s="1"/>
  <c r="J35" i="7"/>
  <c r="J36" i="7"/>
  <c r="J37" i="7"/>
  <c r="J38" i="7"/>
  <c r="G37" i="11"/>
  <c r="J39" i="7"/>
  <c r="J40" i="7"/>
  <c r="J41" i="7"/>
  <c r="J42" i="7"/>
  <c r="G41" i="11" s="1"/>
  <c r="J43" i="7"/>
  <c r="J44" i="7"/>
  <c r="J45" i="7"/>
  <c r="J46" i="7"/>
  <c r="G45" i="11"/>
  <c r="J47" i="7"/>
  <c r="J48" i="7"/>
  <c r="J49" i="7"/>
  <c r="G48" i="11"/>
  <c r="J50" i="7"/>
  <c r="G49" i="11"/>
  <c r="J51" i="7"/>
  <c r="J52" i="7"/>
  <c r="J53" i="7"/>
  <c r="J54" i="7"/>
  <c r="G53" i="11" s="1"/>
  <c r="J55" i="7"/>
  <c r="G54" i="11" s="1"/>
  <c r="J56" i="7"/>
  <c r="J57" i="7"/>
  <c r="J58" i="7"/>
  <c r="G57" i="11" s="1"/>
  <c r="J59" i="7"/>
  <c r="J60" i="7"/>
  <c r="J61" i="7"/>
  <c r="J62" i="7"/>
  <c r="G61" i="11"/>
  <c r="J63" i="7"/>
  <c r="J64" i="7"/>
  <c r="J65" i="7"/>
  <c r="J66" i="7"/>
  <c r="G65" i="11" s="1"/>
  <c r="J67" i="7"/>
  <c r="J68" i="7"/>
  <c r="J69" i="7"/>
  <c r="J70" i="7"/>
  <c r="G69" i="11"/>
  <c r="J71" i="7"/>
  <c r="J5" i="6"/>
  <c r="J6" i="6"/>
  <c r="J7" i="6"/>
  <c r="F6" i="11" s="1"/>
  <c r="J8" i="6"/>
  <c r="J9" i="6"/>
  <c r="J10" i="6"/>
  <c r="J11" i="6"/>
  <c r="F10" i="11"/>
  <c r="J12" i="6"/>
  <c r="J13" i="6"/>
  <c r="J14" i="6"/>
  <c r="J15" i="6"/>
  <c r="F14" i="11" s="1"/>
  <c r="J16" i="6"/>
  <c r="J17" i="6"/>
  <c r="J18" i="6"/>
  <c r="J19" i="6"/>
  <c r="J20" i="6"/>
  <c r="F19" i="11" s="1"/>
  <c r="J21" i="6"/>
  <c r="J22" i="6"/>
  <c r="J23" i="6"/>
  <c r="J24" i="6"/>
  <c r="F23" i="11"/>
  <c r="J25" i="6"/>
  <c r="J26" i="6"/>
  <c r="J27" i="6"/>
  <c r="J28" i="6"/>
  <c r="F27" i="11" s="1"/>
  <c r="J29" i="6"/>
  <c r="J30" i="6"/>
  <c r="J31" i="6"/>
  <c r="J32" i="6"/>
  <c r="F31" i="11" s="1"/>
  <c r="J33" i="6"/>
  <c r="J34" i="6"/>
  <c r="J35" i="6"/>
  <c r="J36" i="6"/>
  <c r="F35" i="11" s="1"/>
  <c r="J37" i="6"/>
  <c r="J38" i="6"/>
  <c r="J39" i="6"/>
  <c r="J40" i="6"/>
  <c r="F39" i="11"/>
  <c r="J41" i="6"/>
  <c r="J42" i="6"/>
  <c r="J43" i="6"/>
  <c r="J44" i="6"/>
  <c r="F43" i="11" s="1"/>
  <c r="J45" i="6"/>
  <c r="J46" i="6"/>
  <c r="J47" i="6"/>
  <c r="J48" i="6"/>
  <c r="F47" i="11"/>
  <c r="J49" i="6"/>
  <c r="J50" i="6"/>
  <c r="J51" i="6"/>
  <c r="J52" i="6"/>
  <c r="F51" i="11" s="1"/>
  <c r="J53" i="6"/>
  <c r="J54" i="6"/>
  <c r="J55" i="6"/>
  <c r="J56" i="6"/>
  <c r="F55" i="11"/>
  <c r="J57" i="6"/>
  <c r="J58" i="6"/>
  <c r="J59" i="6"/>
  <c r="J60" i="6"/>
  <c r="F59" i="11" s="1"/>
  <c r="J61" i="6"/>
  <c r="J62" i="6"/>
  <c r="J63" i="6"/>
  <c r="J64" i="6"/>
  <c r="F63" i="11"/>
  <c r="J65" i="6"/>
  <c r="J66" i="6"/>
  <c r="J67" i="6"/>
  <c r="J68" i="6"/>
  <c r="F67" i="11"/>
  <c r="J69" i="6"/>
  <c r="J70" i="6"/>
  <c r="J71" i="6"/>
  <c r="J5" i="5"/>
  <c r="E4" i="11" s="1"/>
  <c r="J6" i="5"/>
  <c r="J7" i="5"/>
  <c r="J8" i="5"/>
  <c r="J9" i="5"/>
  <c r="E8" i="11" s="1"/>
  <c r="J10" i="5"/>
  <c r="J11" i="5"/>
  <c r="J12" i="5"/>
  <c r="J13" i="5"/>
  <c r="E12" i="11"/>
  <c r="J14" i="5"/>
  <c r="J15" i="5"/>
  <c r="J16" i="5"/>
  <c r="J17" i="5"/>
  <c r="E16" i="11"/>
  <c r="J18" i="5"/>
  <c r="J19" i="5"/>
  <c r="J20" i="5"/>
  <c r="E19" i="11"/>
  <c r="J21" i="5"/>
  <c r="J22" i="5"/>
  <c r="J23" i="5"/>
  <c r="J24" i="5"/>
  <c r="E23" i="11" s="1"/>
  <c r="J25" i="5"/>
  <c r="J26" i="5"/>
  <c r="J27" i="5"/>
  <c r="J28" i="5"/>
  <c r="E27" i="11" s="1"/>
  <c r="J29" i="5"/>
  <c r="J30" i="5"/>
  <c r="J31" i="5"/>
  <c r="J32" i="5"/>
  <c r="E31" i="11"/>
  <c r="J33" i="5"/>
  <c r="E32" i="11" s="1"/>
  <c r="J34" i="5"/>
  <c r="E33" i="11"/>
  <c r="J35" i="5"/>
  <c r="J36" i="5"/>
  <c r="E35" i="11" s="1"/>
  <c r="J37" i="5"/>
  <c r="J38" i="5"/>
  <c r="J39" i="5"/>
  <c r="J40" i="5"/>
  <c r="E39" i="11"/>
  <c r="J41" i="5"/>
  <c r="J42" i="5"/>
  <c r="J43" i="5"/>
  <c r="E42" i="11"/>
  <c r="J44" i="5"/>
  <c r="E43" i="11"/>
  <c r="J45" i="5"/>
  <c r="J46" i="5"/>
  <c r="J47" i="5"/>
  <c r="J48" i="5"/>
  <c r="E47" i="11" s="1"/>
  <c r="J49" i="5"/>
  <c r="J50" i="5"/>
  <c r="E49" i="11"/>
  <c r="J51" i="5"/>
  <c r="J52" i="5"/>
  <c r="E51" i="11"/>
  <c r="J53" i="5"/>
  <c r="J54" i="5"/>
  <c r="J55" i="5"/>
  <c r="J56" i="5"/>
  <c r="E55" i="11" s="1"/>
  <c r="J57" i="5"/>
  <c r="J58" i="5"/>
  <c r="J59" i="5"/>
  <c r="J60" i="5"/>
  <c r="E59" i="11" s="1"/>
  <c r="J61" i="5"/>
  <c r="E60" i="11"/>
  <c r="J62" i="5"/>
  <c r="J63" i="5"/>
  <c r="J64" i="5"/>
  <c r="E63" i="11"/>
  <c r="J65" i="5"/>
  <c r="J66" i="5"/>
  <c r="J67" i="5"/>
  <c r="J68" i="5"/>
  <c r="E67" i="11" s="1"/>
  <c r="J69" i="5"/>
  <c r="J70" i="5"/>
  <c r="J71" i="5"/>
  <c r="E70" i="11" s="1"/>
  <c r="J5" i="10"/>
  <c r="D4" i="11"/>
  <c r="J6" i="10"/>
  <c r="J7" i="10"/>
  <c r="D6" i="11" s="1"/>
  <c r="J8" i="10"/>
  <c r="J9" i="10"/>
  <c r="D8" i="11" s="1"/>
  <c r="J10" i="10"/>
  <c r="J11" i="10"/>
  <c r="D10" i="11"/>
  <c r="J12" i="10"/>
  <c r="J13" i="10"/>
  <c r="D12" i="11"/>
  <c r="J14" i="10"/>
  <c r="J15" i="10"/>
  <c r="J16" i="10"/>
  <c r="J17" i="10"/>
  <c r="D16" i="11"/>
  <c r="J18" i="10"/>
  <c r="J19" i="10"/>
  <c r="J20" i="10"/>
  <c r="J21" i="10"/>
  <c r="D20" i="11" s="1"/>
  <c r="J22" i="10"/>
  <c r="J23" i="10"/>
  <c r="D22" i="11"/>
  <c r="J24" i="10"/>
  <c r="D23" i="11" s="1"/>
  <c r="J25" i="10"/>
  <c r="D24" i="11"/>
  <c r="J26" i="10"/>
  <c r="J27" i="10"/>
  <c r="J28" i="10"/>
  <c r="D27" i="11"/>
  <c r="J29" i="10"/>
  <c r="D28" i="11" s="1"/>
  <c r="J30" i="10"/>
  <c r="D29" i="11"/>
  <c r="J31" i="10"/>
  <c r="J32" i="10"/>
  <c r="J33" i="10"/>
  <c r="D32" i="11"/>
  <c r="J34" i="10"/>
  <c r="D33" i="11" s="1"/>
  <c r="J35" i="10"/>
  <c r="J36" i="10"/>
  <c r="J37" i="10"/>
  <c r="D36" i="11" s="1"/>
  <c r="J38" i="10"/>
  <c r="J39" i="10"/>
  <c r="J40" i="10"/>
  <c r="D39" i="11" s="1"/>
  <c r="J41" i="10"/>
  <c r="D40" i="11"/>
  <c r="J42" i="10"/>
  <c r="J43" i="10"/>
  <c r="J44" i="10"/>
  <c r="D43" i="11"/>
  <c r="J45" i="10"/>
  <c r="D44" i="11" s="1"/>
  <c r="J46" i="10"/>
  <c r="J47" i="10"/>
  <c r="J48" i="10"/>
  <c r="J49" i="10"/>
  <c r="D48" i="11"/>
  <c r="J50" i="10"/>
  <c r="D49" i="11" s="1"/>
  <c r="J51" i="10"/>
  <c r="J52" i="10"/>
  <c r="J53" i="10"/>
  <c r="D52" i="11" s="1"/>
  <c r="J54" i="10"/>
  <c r="J55" i="10"/>
  <c r="J56" i="10"/>
  <c r="J57" i="10"/>
  <c r="D56" i="11" s="1"/>
  <c r="J58" i="10"/>
  <c r="J59" i="10"/>
  <c r="J60" i="10"/>
  <c r="J61" i="10"/>
  <c r="D60" i="11"/>
  <c r="J62" i="10"/>
  <c r="J63" i="10"/>
  <c r="D62" i="11" s="1"/>
  <c r="J64" i="10"/>
  <c r="J65" i="10"/>
  <c r="D64" i="11" s="1"/>
  <c r="J66" i="10"/>
  <c r="J67" i="10"/>
  <c r="J68" i="10"/>
  <c r="J69" i="10"/>
  <c r="D68" i="11" s="1"/>
  <c r="J70" i="10"/>
  <c r="J71" i="10"/>
  <c r="D70" i="11" s="1"/>
  <c r="J5" i="12"/>
  <c r="J6" i="12"/>
  <c r="J7" i="12"/>
  <c r="L6" i="11" s="1"/>
  <c r="J8" i="12"/>
  <c r="L7" i="11"/>
  <c r="J9" i="12"/>
  <c r="J10" i="12"/>
  <c r="L9" i="11" s="1"/>
  <c r="J11" i="12"/>
  <c r="J12" i="12"/>
  <c r="J13" i="12"/>
  <c r="J14" i="12"/>
  <c r="L13" i="11"/>
  <c r="J15" i="12"/>
  <c r="J16" i="12"/>
  <c r="J17" i="12"/>
  <c r="L16" i="11"/>
  <c r="J18" i="12"/>
  <c r="L17" i="11" s="1"/>
  <c r="J19" i="12"/>
  <c r="J20" i="12"/>
  <c r="L19" i="11"/>
  <c r="J21" i="12"/>
  <c r="J22" i="12"/>
  <c r="L21" i="11"/>
  <c r="J23" i="12"/>
  <c r="J24" i="12"/>
  <c r="L23" i="11" s="1"/>
  <c r="J25" i="12"/>
  <c r="L24" i="11"/>
  <c r="J26" i="12"/>
  <c r="L25" i="11" s="1"/>
  <c r="J27" i="12"/>
  <c r="J28" i="12"/>
  <c r="J29" i="12"/>
  <c r="J30" i="12"/>
  <c r="L29" i="11"/>
  <c r="J31" i="12"/>
  <c r="L30" i="11" s="1"/>
  <c r="J32" i="12"/>
  <c r="J33" i="12"/>
  <c r="J34" i="12"/>
  <c r="L33" i="11" s="1"/>
  <c r="J35" i="12"/>
  <c r="J36" i="12"/>
  <c r="L35" i="11"/>
  <c r="J37" i="12"/>
  <c r="J38" i="12"/>
  <c r="L37" i="11"/>
  <c r="J39" i="12"/>
  <c r="J40" i="12"/>
  <c r="J41" i="12"/>
  <c r="L40" i="11"/>
  <c r="J42" i="12"/>
  <c r="L41" i="11" s="1"/>
  <c r="J43" i="12"/>
  <c r="J44" i="12"/>
  <c r="J45" i="12"/>
  <c r="J46" i="12"/>
  <c r="L45" i="11" s="1"/>
  <c r="J47" i="12"/>
  <c r="L46" i="11"/>
  <c r="J48" i="12"/>
  <c r="J49" i="12"/>
  <c r="J50" i="12"/>
  <c r="L49" i="11"/>
  <c r="J51" i="12"/>
  <c r="J52" i="12"/>
  <c r="J54" i="12"/>
  <c r="L53" i="11"/>
  <c r="J55" i="12"/>
  <c r="L54" i="11" s="1"/>
  <c r="J56" i="12"/>
  <c r="L55" i="11"/>
  <c r="J57" i="12"/>
  <c r="J58" i="12"/>
  <c r="J59" i="12"/>
  <c r="L58" i="11"/>
  <c r="J60" i="12"/>
  <c r="J61" i="12"/>
  <c r="L60" i="11"/>
  <c r="C62" i="12"/>
  <c r="J62" i="12" s="1"/>
  <c r="C74" i="12"/>
  <c r="J64" i="12"/>
  <c r="J65" i="12"/>
  <c r="J66" i="12"/>
  <c r="L65" i="11"/>
  <c r="J67" i="12"/>
  <c r="J68" i="12"/>
  <c r="J69" i="12"/>
  <c r="J70" i="12"/>
  <c r="L69" i="11" s="1"/>
  <c r="J71" i="12"/>
  <c r="J5" i="13"/>
  <c r="J6" i="13"/>
  <c r="M5" i="11" s="1"/>
  <c r="J7" i="13"/>
  <c r="M6" i="11" s="1"/>
  <c r="J8" i="13"/>
  <c r="M7" i="11" s="1"/>
  <c r="J9" i="13"/>
  <c r="M8" i="11" s="1"/>
  <c r="J10" i="13"/>
  <c r="M9" i="11" s="1"/>
  <c r="J11" i="13"/>
  <c r="M10" i="11" s="1"/>
  <c r="J12" i="13"/>
  <c r="M11" i="11" s="1"/>
  <c r="J13" i="13"/>
  <c r="M12" i="11" s="1"/>
  <c r="J14" i="13"/>
  <c r="M13" i="11" s="1"/>
  <c r="J15" i="13"/>
  <c r="M14" i="11" s="1"/>
  <c r="J16" i="13"/>
  <c r="M15" i="11" s="1"/>
  <c r="J17" i="13"/>
  <c r="M16" i="11" s="1"/>
  <c r="J18" i="13"/>
  <c r="M17" i="11" s="1"/>
  <c r="J19" i="13"/>
  <c r="J20" i="13"/>
  <c r="M19" i="11"/>
  <c r="J21" i="13"/>
  <c r="M20" i="11" s="1"/>
  <c r="J22" i="13"/>
  <c r="M21" i="11"/>
  <c r="J23" i="13"/>
  <c r="M22" i="11" s="1"/>
  <c r="J24" i="13"/>
  <c r="M23" i="11"/>
  <c r="J25" i="13"/>
  <c r="M24" i="11" s="1"/>
  <c r="J26" i="13"/>
  <c r="M25" i="11"/>
  <c r="J27" i="13"/>
  <c r="M26" i="11" s="1"/>
  <c r="J28" i="13"/>
  <c r="M27" i="11"/>
  <c r="J29" i="13"/>
  <c r="M28" i="11" s="1"/>
  <c r="J30" i="13"/>
  <c r="M29" i="11"/>
  <c r="J31" i="13"/>
  <c r="M30" i="11" s="1"/>
  <c r="J32" i="13"/>
  <c r="M31" i="11"/>
  <c r="J33" i="13"/>
  <c r="M32" i="11" s="1"/>
  <c r="J34" i="13"/>
  <c r="M33" i="11"/>
  <c r="J35" i="13"/>
  <c r="M34" i="11" s="1"/>
  <c r="J36" i="13"/>
  <c r="M35" i="11"/>
  <c r="J37" i="13"/>
  <c r="M36" i="11" s="1"/>
  <c r="J38" i="13"/>
  <c r="M37" i="11"/>
  <c r="J39" i="13"/>
  <c r="M38" i="11" s="1"/>
  <c r="J40" i="13"/>
  <c r="M39" i="11"/>
  <c r="J41" i="13"/>
  <c r="M40" i="11" s="1"/>
  <c r="J42" i="13"/>
  <c r="M41" i="11"/>
  <c r="J43" i="13"/>
  <c r="M42" i="11" s="1"/>
  <c r="J44" i="13"/>
  <c r="M43" i="11"/>
  <c r="J45" i="13"/>
  <c r="M44" i="11" s="1"/>
  <c r="J46" i="13"/>
  <c r="M45" i="11"/>
  <c r="J47" i="13"/>
  <c r="M46" i="11" s="1"/>
  <c r="J48" i="13"/>
  <c r="M47" i="11"/>
  <c r="J49" i="13"/>
  <c r="M48" i="11" s="1"/>
  <c r="J50" i="13"/>
  <c r="M49" i="11"/>
  <c r="J51" i="13"/>
  <c r="M50" i="11" s="1"/>
  <c r="J52" i="13"/>
  <c r="M51" i="11"/>
  <c r="J53" i="13"/>
  <c r="M52" i="11" s="1"/>
  <c r="J54" i="13"/>
  <c r="M53" i="11"/>
  <c r="J55" i="13"/>
  <c r="M54" i="11" s="1"/>
  <c r="J56" i="13"/>
  <c r="M55" i="11"/>
  <c r="J57" i="13"/>
  <c r="M56" i="11" s="1"/>
  <c r="J58" i="13"/>
  <c r="M57" i="11"/>
  <c r="J59" i="13"/>
  <c r="M58" i="11" s="1"/>
  <c r="J60" i="13"/>
  <c r="M59" i="11"/>
  <c r="J61" i="13"/>
  <c r="M60" i="11" s="1"/>
  <c r="C62" i="13"/>
  <c r="C74" i="13"/>
  <c r="J62" i="13"/>
  <c r="M61" i="11" s="1"/>
  <c r="J63" i="13"/>
  <c r="M62" i="11"/>
  <c r="J64" i="13"/>
  <c r="M63" i="11" s="1"/>
  <c r="J65" i="13"/>
  <c r="M64" i="11"/>
  <c r="J66" i="13"/>
  <c r="M65" i="11" s="1"/>
  <c r="J67" i="13"/>
  <c r="M66" i="11"/>
  <c r="J68" i="13"/>
  <c r="M67" i="11" s="1"/>
  <c r="J69" i="13"/>
  <c r="M68" i="11"/>
  <c r="J70" i="13"/>
  <c r="M69" i="11" s="1"/>
  <c r="J71" i="13"/>
  <c r="M70" i="11"/>
  <c r="J72" i="6"/>
  <c r="F71" i="11" s="1"/>
  <c r="J5" i="9"/>
  <c r="C4" i="11"/>
  <c r="J6" i="9"/>
  <c r="C5" i="11" s="1"/>
  <c r="J7" i="9"/>
  <c r="J8" i="9"/>
  <c r="J9" i="9"/>
  <c r="C8" i="11" s="1"/>
  <c r="J10" i="9"/>
  <c r="J11" i="9"/>
  <c r="C10" i="11" s="1"/>
  <c r="J12" i="9"/>
  <c r="C11" i="11"/>
  <c r="J13" i="9"/>
  <c r="C12" i="11" s="1"/>
  <c r="J14" i="9"/>
  <c r="J15" i="9"/>
  <c r="C14" i="11"/>
  <c r="J16" i="9"/>
  <c r="C15" i="11" s="1"/>
  <c r="J17" i="9"/>
  <c r="C16" i="11"/>
  <c r="J18" i="9"/>
  <c r="J19" i="9"/>
  <c r="J20" i="9"/>
  <c r="C19" i="11"/>
  <c r="J21" i="9"/>
  <c r="J22" i="9"/>
  <c r="C21" i="11"/>
  <c r="J23" i="9"/>
  <c r="C22" i="11" s="1"/>
  <c r="J24" i="9"/>
  <c r="C23" i="11"/>
  <c r="J25" i="9"/>
  <c r="C24" i="11" s="1"/>
  <c r="J26" i="9"/>
  <c r="J27" i="9"/>
  <c r="J28" i="9"/>
  <c r="C27" i="11" s="1"/>
  <c r="J29" i="9"/>
  <c r="C28" i="11"/>
  <c r="J30" i="9"/>
  <c r="C29" i="11" s="1"/>
  <c r="J31" i="9"/>
  <c r="J32" i="9"/>
  <c r="C31" i="11"/>
  <c r="J33" i="9"/>
  <c r="C32" i="11" s="1"/>
  <c r="J34" i="9"/>
  <c r="C33" i="11"/>
  <c r="J35" i="9"/>
  <c r="J36" i="9"/>
  <c r="C35" i="11"/>
  <c r="J37" i="9"/>
  <c r="J38" i="9"/>
  <c r="C37" i="11" s="1"/>
  <c r="J39" i="9"/>
  <c r="J40" i="9"/>
  <c r="C39" i="11" s="1"/>
  <c r="J41" i="9"/>
  <c r="C40" i="11"/>
  <c r="J42" i="9"/>
  <c r="C41" i="11" s="1"/>
  <c r="J43" i="9"/>
  <c r="J44" i="9"/>
  <c r="C43" i="11"/>
  <c r="J45" i="9"/>
  <c r="C44" i="11" s="1"/>
  <c r="J46" i="9"/>
  <c r="C45" i="11"/>
  <c r="J47" i="9"/>
  <c r="J48" i="9"/>
  <c r="C47" i="11"/>
  <c r="J49" i="9"/>
  <c r="C48" i="11" s="1"/>
  <c r="J50" i="9"/>
  <c r="C49" i="11"/>
  <c r="J51" i="9"/>
  <c r="C50" i="11" s="1"/>
  <c r="J52" i="9"/>
  <c r="C51" i="11"/>
  <c r="J53" i="9"/>
  <c r="C52" i="11" s="1"/>
  <c r="J54" i="9"/>
  <c r="J55" i="9"/>
  <c r="J56" i="9"/>
  <c r="C55" i="11"/>
  <c r="J57" i="9"/>
  <c r="C56" i="11" s="1"/>
  <c r="J58" i="9"/>
  <c r="J59" i="9"/>
  <c r="C58" i="11" s="1"/>
  <c r="J60" i="9"/>
  <c r="C59" i="11" s="1"/>
  <c r="J61" i="9"/>
  <c r="J62" i="9"/>
  <c r="C61" i="11" s="1"/>
  <c r="J63" i="9"/>
  <c r="J64" i="9"/>
  <c r="C63" i="11"/>
  <c r="J65" i="9"/>
  <c r="J66" i="9"/>
  <c r="C65" i="11"/>
  <c r="J67" i="9"/>
  <c r="C66" i="11" s="1"/>
  <c r="J68" i="9"/>
  <c r="C67" i="11"/>
  <c r="J69" i="9"/>
  <c r="C68" i="11" s="1"/>
  <c r="J70" i="9"/>
  <c r="J71" i="9"/>
  <c r="L4" i="11"/>
  <c r="L8" i="11"/>
  <c r="L10" i="11"/>
  <c r="L11" i="11"/>
  <c r="L12" i="11"/>
  <c r="L14" i="11"/>
  <c r="L15" i="11"/>
  <c r="L20" i="11"/>
  <c r="L22" i="11"/>
  <c r="L26" i="11"/>
  <c r="L27" i="11"/>
  <c r="L28" i="11"/>
  <c r="L31" i="11"/>
  <c r="L32" i="11"/>
  <c r="L34" i="11"/>
  <c r="L36" i="11"/>
  <c r="L38" i="11"/>
  <c r="L39" i="11"/>
  <c r="L42" i="11"/>
  <c r="L43" i="11"/>
  <c r="L44" i="11"/>
  <c r="L47" i="11"/>
  <c r="L48" i="11"/>
  <c r="L50" i="11"/>
  <c r="L51" i="11"/>
  <c r="L52" i="11"/>
  <c r="L56" i="11"/>
  <c r="L57" i="11"/>
  <c r="L59" i="11"/>
  <c r="L62" i="11"/>
  <c r="L63" i="11"/>
  <c r="L64" i="11"/>
  <c r="L66" i="11"/>
  <c r="L67" i="11"/>
  <c r="L68" i="11"/>
  <c r="L70" i="11"/>
  <c r="I72" i="13"/>
  <c r="H72" i="13"/>
  <c r="G72" i="13"/>
  <c r="F72" i="13"/>
  <c r="E72" i="13"/>
  <c r="D72" i="13"/>
  <c r="C72" i="13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9" i="11"/>
  <c r="K20" i="11"/>
  <c r="K22" i="11"/>
  <c r="K23" i="11"/>
  <c r="K24" i="11"/>
  <c r="K26" i="11"/>
  <c r="K27" i="11"/>
  <c r="K28" i="11"/>
  <c r="K30" i="11"/>
  <c r="K31" i="11"/>
  <c r="K32" i="11"/>
  <c r="K34" i="11"/>
  <c r="K35" i="11"/>
  <c r="K36" i="11"/>
  <c r="K38" i="11"/>
  <c r="K39" i="11"/>
  <c r="K40" i="11"/>
  <c r="K42" i="11"/>
  <c r="K43" i="11"/>
  <c r="K44" i="11"/>
  <c r="K46" i="11"/>
  <c r="K47" i="11"/>
  <c r="K48" i="11"/>
  <c r="K50" i="11"/>
  <c r="K51" i="11"/>
  <c r="K52" i="11"/>
  <c r="K54" i="11"/>
  <c r="K55" i="11"/>
  <c r="K56" i="11"/>
  <c r="K58" i="11"/>
  <c r="K59" i="11"/>
  <c r="K60" i="11"/>
  <c r="K63" i="11"/>
  <c r="K64" i="11"/>
  <c r="K65" i="11"/>
  <c r="K67" i="11"/>
  <c r="K68" i="11"/>
  <c r="K69" i="11"/>
  <c r="I72" i="12"/>
  <c r="H72" i="12"/>
  <c r="G72" i="12"/>
  <c r="F72" i="12"/>
  <c r="E72" i="12"/>
  <c r="D72" i="12"/>
  <c r="C72" i="12"/>
  <c r="C6" i="11"/>
  <c r="C7" i="11"/>
  <c r="C9" i="11"/>
  <c r="C13" i="11"/>
  <c r="C17" i="11"/>
  <c r="C20" i="11"/>
  <c r="C25" i="11"/>
  <c r="C26" i="11"/>
  <c r="C30" i="11"/>
  <c r="C34" i="11"/>
  <c r="C36" i="11"/>
  <c r="C38" i="11"/>
  <c r="C42" i="11"/>
  <c r="C46" i="11"/>
  <c r="C53" i="11"/>
  <c r="C54" i="11"/>
  <c r="C57" i="11"/>
  <c r="C60" i="11"/>
  <c r="C62" i="11"/>
  <c r="C64" i="11"/>
  <c r="C69" i="11"/>
  <c r="C70" i="11"/>
  <c r="D5" i="11"/>
  <c r="D7" i="11"/>
  <c r="D9" i="11"/>
  <c r="D11" i="11"/>
  <c r="D13" i="11"/>
  <c r="D14" i="11"/>
  <c r="D15" i="11"/>
  <c r="D17" i="11"/>
  <c r="D19" i="11"/>
  <c r="D21" i="11"/>
  <c r="D25" i="11"/>
  <c r="D26" i="11"/>
  <c r="D30" i="11"/>
  <c r="D31" i="11"/>
  <c r="D34" i="11"/>
  <c r="D35" i="11"/>
  <c r="D37" i="11"/>
  <c r="D38" i="11"/>
  <c r="D41" i="11"/>
  <c r="D42" i="11"/>
  <c r="D45" i="11"/>
  <c r="D46" i="11"/>
  <c r="D47" i="11"/>
  <c r="D50" i="11"/>
  <c r="D51" i="11"/>
  <c r="D53" i="11"/>
  <c r="D54" i="11"/>
  <c r="D55" i="11"/>
  <c r="D57" i="11"/>
  <c r="D58" i="11"/>
  <c r="D59" i="11"/>
  <c r="D61" i="11"/>
  <c r="D63" i="11"/>
  <c r="D65" i="11"/>
  <c r="D66" i="11"/>
  <c r="D67" i="11"/>
  <c r="D69" i="11"/>
  <c r="E5" i="11"/>
  <c r="E6" i="11"/>
  <c r="E7" i="11"/>
  <c r="E9" i="11"/>
  <c r="E10" i="11"/>
  <c r="E11" i="11"/>
  <c r="E13" i="11"/>
  <c r="E14" i="11"/>
  <c r="E15" i="11"/>
  <c r="E17" i="11"/>
  <c r="E20" i="11"/>
  <c r="E21" i="11"/>
  <c r="E22" i="11"/>
  <c r="E24" i="11"/>
  <c r="E25" i="11"/>
  <c r="E26" i="11"/>
  <c r="E28" i="11"/>
  <c r="E29" i="11"/>
  <c r="E30" i="11"/>
  <c r="E34" i="11"/>
  <c r="E36" i="11"/>
  <c r="E37" i="11"/>
  <c r="E38" i="11"/>
  <c r="E40" i="11"/>
  <c r="E41" i="11"/>
  <c r="E44" i="11"/>
  <c r="E45" i="11"/>
  <c r="E46" i="11"/>
  <c r="E48" i="11"/>
  <c r="E50" i="11"/>
  <c r="E52" i="11"/>
  <c r="E53" i="11"/>
  <c r="E54" i="11"/>
  <c r="E56" i="11"/>
  <c r="E57" i="11"/>
  <c r="E58" i="11"/>
  <c r="E61" i="11"/>
  <c r="E62" i="11"/>
  <c r="E64" i="11"/>
  <c r="E65" i="11"/>
  <c r="E66" i="11"/>
  <c r="E68" i="11"/>
  <c r="E69" i="11"/>
  <c r="F4" i="11"/>
  <c r="F5" i="11"/>
  <c r="F7" i="11"/>
  <c r="F8" i="11"/>
  <c r="F9" i="11"/>
  <c r="F11" i="11"/>
  <c r="F12" i="11"/>
  <c r="F13" i="11"/>
  <c r="F15" i="11"/>
  <c r="F16" i="11"/>
  <c r="F17" i="11"/>
  <c r="F20" i="11"/>
  <c r="F21" i="11"/>
  <c r="F22" i="11"/>
  <c r="F24" i="11"/>
  <c r="F25" i="11"/>
  <c r="F26" i="11"/>
  <c r="F28" i="11"/>
  <c r="F29" i="11"/>
  <c r="F30" i="11"/>
  <c r="F32" i="11"/>
  <c r="F33" i="11"/>
  <c r="F34" i="11"/>
  <c r="F36" i="11"/>
  <c r="F37" i="11"/>
  <c r="F38" i="11"/>
  <c r="F40" i="11"/>
  <c r="F41" i="11"/>
  <c r="F42" i="11"/>
  <c r="F44" i="11"/>
  <c r="F45" i="11"/>
  <c r="F46" i="11"/>
  <c r="F48" i="11"/>
  <c r="F49" i="11"/>
  <c r="F50" i="11"/>
  <c r="F52" i="11"/>
  <c r="F53" i="11"/>
  <c r="F54" i="11"/>
  <c r="F56" i="11"/>
  <c r="F57" i="11"/>
  <c r="F58" i="11"/>
  <c r="F60" i="11"/>
  <c r="F61" i="11"/>
  <c r="F62" i="11"/>
  <c r="F64" i="11"/>
  <c r="F65" i="11"/>
  <c r="F66" i="11"/>
  <c r="F68" i="11"/>
  <c r="F69" i="11"/>
  <c r="F70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9" i="11"/>
  <c r="G20" i="11"/>
  <c r="G22" i="11"/>
  <c r="G23" i="11"/>
  <c r="G24" i="11"/>
  <c r="G26" i="11"/>
  <c r="G27" i="11"/>
  <c r="G28" i="11"/>
  <c r="G30" i="11"/>
  <c r="G31" i="11"/>
  <c r="G32" i="11"/>
  <c r="G34" i="11"/>
  <c r="G35" i="11"/>
  <c r="G36" i="11"/>
  <c r="G38" i="11"/>
  <c r="G39" i="11"/>
  <c r="G40" i="11"/>
  <c r="G42" i="11"/>
  <c r="G43" i="11"/>
  <c r="G44" i="11"/>
  <c r="G46" i="11"/>
  <c r="G47" i="11"/>
  <c r="G50" i="11"/>
  <c r="G51" i="11"/>
  <c r="G52" i="11"/>
  <c r="G55" i="11"/>
  <c r="G56" i="11"/>
  <c r="G58" i="11"/>
  <c r="G59" i="11"/>
  <c r="G60" i="11"/>
  <c r="G62" i="11"/>
  <c r="G63" i="11"/>
  <c r="G64" i="11"/>
  <c r="G66" i="11"/>
  <c r="G67" i="11"/>
  <c r="G68" i="11"/>
  <c r="G70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I72" i="9"/>
  <c r="H72" i="9"/>
  <c r="G72" i="9"/>
  <c r="F72" i="9"/>
  <c r="E72" i="9"/>
  <c r="D72" i="9"/>
  <c r="C72" i="9"/>
  <c r="I72" i="10"/>
  <c r="H72" i="10"/>
  <c r="G72" i="10"/>
  <c r="F72" i="10"/>
  <c r="F73" i="10" s="1"/>
  <c r="E72" i="10"/>
  <c r="E73" i="10" s="1"/>
  <c r="D72" i="10"/>
  <c r="C72" i="10"/>
  <c r="I72" i="5"/>
  <c r="H72" i="5"/>
  <c r="G72" i="5"/>
  <c r="F72" i="5"/>
  <c r="E72" i="5"/>
  <c r="E73" i="5" s="1"/>
  <c r="D72" i="5"/>
  <c r="D73" i="5" s="1"/>
  <c r="C72" i="5"/>
  <c r="C73" i="5" s="1"/>
  <c r="I72" i="6"/>
  <c r="I73" i="6" s="1"/>
  <c r="H72" i="6"/>
  <c r="H73" i="6" s="1"/>
  <c r="G72" i="6"/>
  <c r="G73" i="6" s="1"/>
  <c r="F72" i="6"/>
  <c r="E72" i="6"/>
  <c r="E73" i="6"/>
  <c r="D72" i="6"/>
  <c r="C72" i="6"/>
  <c r="C73" i="6" s="1"/>
  <c r="I72" i="7"/>
  <c r="H72" i="7"/>
  <c r="G72" i="7"/>
  <c r="F72" i="7"/>
  <c r="E72" i="7"/>
  <c r="D72" i="7"/>
  <c r="C72" i="7"/>
  <c r="I72" i="8"/>
  <c r="H72" i="8"/>
  <c r="G72" i="8"/>
  <c r="F72" i="8"/>
  <c r="E72" i="8"/>
  <c r="D72" i="8"/>
  <c r="C72" i="8"/>
  <c r="I72" i="4"/>
  <c r="H72" i="4"/>
  <c r="G72" i="4"/>
  <c r="F72" i="4"/>
  <c r="E72" i="4"/>
  <c r="D72" i="4"/>
  <c r="C72" i="4"/>
  <c r="I72" i="3"/>
  <c r="H72" i="3"/>
  <c r="G72" i="3"/>
  <c r="F72" i="3"/>
  <c r="E72" i="3"/>
  <c r="D72" i="3"/>
  <c r="C72" i="3"/>
  <c r="D72" i="2"/>
  <c r="E72" i="2"/>
  <c r="F72" i="2"/>
  <c r="G72" i="2"/>
  <c r="H72" i="2"/>
  <c r="I72" i="2"/>
  <c r="C72" i="2"/>
  <c r="J72" i="16"/>
  <c r="P71" i="11"/>
  <c r="Q4" i="11"/>
  <c r="J72" i="20"/>
  <c r="I73" i="20" s="1"/>
  <c r="R4" i="11"/>
  <c r="J74" i="19"/>
  <c r="R73" i="11" s="1"/>
  <c r="Q74" i="17"/>
  <c r="S73" i="11"/>
  <c r="I73" i="16"/>
  <c r="E73" i="16"/>
  <c r="J72" i="15"/>
  <c r="J73" i="15"/>
  <c r="J73" i="20"/>
  <c r="Q71" i="11"/>
  <c r="H73" i="20"/>
  <c r="G73" i="20"/>
  <c r="F73" i="20"/>
  <c r="D73" i="20"/>
  <c r="C73" i="20"/>
  <c r="J74" i="15"/>
  <c r="O73" i="11" s="1"/>
  <c r="J74" i="16"/>
  <c r="P73" i="11" s="1"/>
  <c r="Q72" i="21"/>
  <c r="N73" i="21" s="1"/>
  <c r="I73" i="21"/>
  <c r="Q72" i="22"/>
  <c r="O73" i="22" s="1"/>
  <c r="E73" i="22"/>
  <c r="Q74" i="23"/>
  <c r="V73" i="11" s="1"/>
  <c r="Q72" i="23"/>
  <c r="V71" i="11" s="1"/>
  <c r="D73" i="22"/>
  <c r="D73" i="21"/>
  <c r="J74" i="13"/>
  <c r="M73" i="11" s="1"/>
  <c r="J74" i="4"/>
  <c r="K73" i="11" s="1"/>
  <c r="H73" i="15"/>
  <c r="O71" i="11"/>
  <c r="P72" i="11"/>
  <c r="F73" i="16"/>
  <c r="J73" i="16"/>
  <c r="J72" i="9"/>
  <c r="C73" i="9" s="1"/>
  <c r="I73" i="9"/>
  <c r="C73" i="15"/>
  <c r="J72" i="5"/>
  <c r="F73" i="5" s="1"/>
  <c r="J72" i="7"/>
  <c r="G73" i="7" s="1"/>
  <c r="G71" i="11"/>
  <c r="E73" i="15"/>
  <c r="I73" i="15"/>
  <c r="C73" i="16"/>
  <c r="G73" i="16"/>
  <c r="D73" i="6"/>
  <c r="F73" i="6"/>
  <c r="J73" i="6"/>
  <c r="L5" i="11"/>
  <c r="J72" i="13"/>
  <c r="I73" i="13" s="1"/>
  <c r="M4" i="11"/>
  <c r="J74" i="9"/>
  <c r="J74" i="10"/>
  <c r="D73" i="11" s="1"/>
  <c r="J72" i="10"/>
  <c r="D73" i="10"/>
  <c r="H73" i="10"/>
  <c r="J74" i="7"/>
  <c r="G73" i="11" s="1"/>
  <c r="F73" i="15"/>
  <c r="D73" i="16"/>
  <c r="H73" i="16"/>
  <c r="K61" i="11"/>
  <c r="J74" i="5"/>
  <c r="E73" i="11" s="1"/>
  <c r="J72" i="3"/>
  <c r="J73" i="3" s="1"/>
  <c r="C74" i="4"/>
  <c r="J74" i="6"/>
  <c r="F73" i="11" s="1"/>
  <c r="Q72" i="17"/>
  <c r="N73" i="17" s="1"/>
  <c r="Q74" i="21"/>
  <c r="T73" i="11"/>
  <c r="M73" i="23"/>
  <c r="G73" i="23"/>
  <c r="N73" i="23"/>
  <c r="S71" i="11"/>
  <c r="Q73" i="17"/>
  <c r="F73" i="17"/>
  <c r="E73" i="17"/>
  <c r="M73" i="17"/>
  <c r="L73" i="17"/>
  <c r="D73" i="17"/>
  <c r="G73" i="17"/>
  <c r="C73" i="17"/>
  <c r="J73" i="17"/>
  <c r="I73" i="17"/>
  <c r="H73" i="17"/>
  <c r="D71" i="11"/>
  <c r="G73" i="10"/>
  <c r="J73" i="10"/>
  <c r="I73" i="5"/>
  <c r="J73" i="13"/>
  <c r="D73" i="13"/>
  <c r="G73" i="5"/>
  <c r="I71" i="11"/>
  <c r="J72" i="11" s="1"/>
  <c r="I73" i="3"/>
  <c r="E73" i="3"/>
  <c r="H73" i="3"/>
  <c r="F73" i="3"/>
  <c r="D73" i="3"/>
  <c r="E71" i="11"/>
  <c r="E72" i="11" s="1"/>
  <c r="J73" i="5"/>
  <c r="H73" i="5"/>
  <c r="Q74" i="24"/>
  <c r="W73" i="11" s="1"/>
  <c r="Q72" i="24"/>
  <c r="W71" i="11" s="1"/>
  <c r="L73" i="24"/>
  <c r="H73" i="24"/>
  <c r="D73" i="24"/>
  <c r="K73" i="24"/>
  <c r="N73" i="24"/>
  <c r="G73" i="24"/>
  <c r="E73" i="24"/>
  <c r="F73" i="24"/>
  <c r="O73" i="24"/>
  <c r="C71" i="11"/>
  <c r="E73" i="9"/>
  <c r="J73" i="9"/>
  <c r="C73" i="24"/>
  <c r="Q73" i="24"/>
  <c r="P73" i="24"/>
  <c r="I73" i="7"/>
  <c r="D73" i="23"/>
  <c r="I73" i="23"/>
  <c r="P73" i="21"/>
  <c r="G73" i="21"/>
  <c r="M73" i="21"/>
  <c r="E73" i="20"/>
  <c r="J72" i="4"/>
  <c r="C73" i="4" s="1"/>
  <c r="J72" i="14"/>
  <c r="I73" i="14" s="1"/>
  <c r="E73" i="23"/>
  <c r="Q73" i="23"/>
  <c r="J74" i="3"/>
  <c r="I73" i="11" s="1"/>
  <c r="J74" i="2"/>
  <c r="J73" i="11" s="1"/>
  <c r="J72" i="2"/>
  <c r="C73" i="2" s="1"/>
  <c r="E73" i="14"/>
  <c r="J74" i="14"/>
  <c r="N73" i="11" s="1"/>
  <c r="J72" i="19"/>
  <c r="H73" i="19"/>
  <c r="J72" i="8"/>
  <c r="H71" i="11" s="1"/>
  <c r="J74" i="8"/>
  <c r="H73" i="11"/>
  <c r="J74" i="20"/>
  <c r="Q73" i="11" s="1"/>
  <c r="J73" i="8"/>
  <c r="J73" i="2"/>
  <c r="E73" i="8"/>
  <c r="I73" i="4"/>
  <c r="J73" i="4"/>
  <c r="G73" i="19"/>
  <c r="G73" i="14"/>
  <c r="H73" i="14"/>
  <c r="D73" i="14"/>
  <c r="H73" i="4"/>
  <c r="Q74" i="25"/>
  <c r="X73" i="11" s="1"/>
  <c r="Q72" i="25"/>
  <c r="X71" i="11" s="1"/>
  <c r="D72" i="11"/>
  <c r="M73" i="25"/>
  <c r="L73" i="25"/>
  <c r="H73" i="25"/>
  <c r="C73" i="19"/>
  <c r="H73" i="2"/>
  <c r="E73" i="13"/>
  <c r="C73" i="13"/>
  <c r="I73" i="25"/>
  <c r="C73" i="25"/>
  <c r="N73" i="25"/>
  <c r="F73" i="25"/>
  <c r="F73" i="2"/>
  <c r="D73" i="19"/>
  <c r="I73" i="19"/>
  <c r="J73" i="19"/>
  <c r="E73" i="4"/>
  <c r="I73" i="2"/>
  <c r="J71" i="11"/>
  <c r="H73" i="8"/>
  <c r="F73" i="4"/>
  <c r="F73" i="23"/>
  <c r="E73" i="7"/>
  <c r="P73" i="23"/>
  <c r="C73" i="10"/>
  <c r="F73" i="9"/>
  <c r="H73" i="9"/>
  <c r="I73" i="8"/>
  <c r="H73" i="7"/>
  <c r="G73" i="9"/>
  <c r="D73" i="7"/>
  <c r="I73" i="10"/>
  <c r="H73" i="23"/>
  <c r="J73" i="23"/>
  <c r="G73" i="13"/>
  <c r="D73" i="15"/>
  <c r="P73" i="22"/>
  <c r="G73" i="15"/>
  <c r="F73" i="22"/>
  <c r="K73" i="22"/>
  <c r="Q73" i="22"/>
  <c r="C73" i="21"/>
  <c r="J73" i="21"/>
  <c r="Q73" i="21"/>
  <c r="Q73" i="25"/>
  <c r="R71" i="11"/>
  <c r="G73" i="25"/>
  <c r="K73" i="25"/>
  <c r="D73" i="25"/>
  <c r="P73" i="25"/>
  <c r="E73" i="19"/>
  <c r="F73" i="19"/>
  <c r="D73" i="4"/>
  <c r="E73" i="2"/>
  <c r="G73" i="2"/>
  <c r="O73" i="23"/>
  <c r="K73" i="23"/>
  <c r="F73" i="13"/>
  <c r="D73" i="9"/>
  <c r="J73" i="7"/>
  <c r="M71" i="11"/>
  <c r="C73" i="23"/>
  <c r="L73" i="23"/>
  <c r="H73" i="13"/>
  <c r="L73" i="21"/>
  <c r="L73" i="22"/>
  <c r="Q72" i="11"/>
  <c r="G73" i="22"/>
  <c r="M73" i="22"/>
  <c r="E73" i="21"/>
  <c r="K73" i="21"/>
  <c r="O73" i="25"/>
  <c r="J73" i="25"/>
  <c r="I73" i="22"/>
  <c r="N73" i="22"/>
  <c r="U71" i="11"/>
  <c r="E73" i="25"/>
  <c r="J73" i="22"/>
  <c r="Q74" i="22"/>
  <c r="U73" i="11"/>
  <c r="U5" i="11"/>
  <c r="Q72" i="26"/>
  <c r="Y71" i="11" s="1"/>
  <c r="Y72" i="11" s="1"/>
  <c r="Q74" i="26"/>
  <c r="Y73" i="11" s="1"/>
  <c r="M73" i="26"/>
  <c r="H73" i="26"/>
  <c r="J73" i="26"/>
  <c r="L73" i="26"/>
  <c r="S72" i="17"/>
  <c r="U72" i="21"/>
  <c r="S72" i="21"/>
  <c r="T72" i="21"/>
  <c r="S72" i="25"/>
  <c r="U5" i="25"/>
  <c r="U72" i="25" s="1"/>
  <c r="U24" i="27"/>
  <c r="U28" i="27"/>
  <c r="U32" i="27"/>
  <c r="U36" i="27"/>
  <c r="U40" i="27"/>
  <c r="U44" i="27"/>
  <c r="U48" i="27"/>
  <c r="U52" i="27"/>
  <c r="U56" i="27"/>
  <c r="U60" i="27"/>
  <c r="U64" i="27"/>
  <c r="U68" i="27"/>
  <c r="U47" i="27"/>
  <c r="U51" i="27"/>
  <c r="U55" i="27"/>
  <c r="U59" i="27"/>
  <c r="U63" i="27"/>
  <c r="U67" i="27"/>
  <c r="U71" i="27"/>
  <c r="U70" i="27"/>
  <c r="U20" i="27"/>
  <c r="U6" i="27"/>
  <c r="T72" i="27"/>
  <c r="U8" i="27"/>
  <c r="U12" i="27"/>
  <c r="U16" i="27"/>
  <c r="U22" i="27"/>
  <c r="U26" i="27"/>
  <c r="U30" i="27"/>
  <c r="U34" i="27"/>
  <c r="U38" i="27"/>
  <c r="U42" i="27"/>
  <c r="U46" i="27"/>
  <c r="U50" i="27"/>
  <c r="U54" i="27"/>
  <c r="U58" i="27"/>
  <c r="U62" i="27"/>
  <c r="U66" i="27"/>
  <c r="U21" i="27"/>
  <c r="U25" i="27"/>
  <c r="U29" i="27"/>
  <c r="U33" i="27"/>
  <c r="U37" i="27"/>
  <c r="U41" i="27"/>
  <c r="U45" i="27"/>
  <c r="U49" i="27"/>
  <c r="U53" i="27"/>
  <c r="U57" i="27"/>
  <c r="U61" i="27"/>
  <c r="U65" i="27"/>
  <c r="U69" i="27"/>
  <c r="U7" i="27"/>
  <c r="U11" i="27"/>
  <c r="U15" i="27"/>
  <c r="Q74" i="27"/>
  <c r="Z73" i="11" s="1"/>
  <c r="U14" i="27"/>
  <c r="S72" i="27"/>
  <c r="U9" i="27"/>
  <c r="U13" i="27"/>
  <c r="U17" i="27"/>
  <c r="Q72" i="27"/>
  <c r="Z71" i="11" s="1"/>
  <c r="Z72" i="11" s="1"/>
  <c r="U5" i="27"/>
  <c r="J73" i="27"/>
  <c r="U72" i="27"/>
  <c r="K73" i="27"/>
  <c r="Q73" i="27"/>
  <c r="I73" i="27"/>
  <c r="P73" i="27"/>
  <c r="N73" i="27"/>
  <c r="V72" i="11" l="1"/>
  <c r="R72" i="11"/>
  <c r="L61" i="11"/>
  <c r="J72" i="12"/>
  <c r="J74" i="12"/>
  <c r="L73" i="11" s="1"/>
  <c r="W72" i="11"/>
  <c r="G72" i="11"/>
  <c r="F72" i="11"/>
  <c r="I72" i="11"/>
  <c r="H72" i="11"/>
  <c r="G73" i="26"/>
  <c r="I73" i="26"/>
  <c r="D73" i="26"/>
  <c r="S72" i="11"/>
  <c r="F73" i="14"/>
  <c r="J73" i="14"/>
  <c r="F73" i="8"/>
  <c r="C73" i="8"/>
  <c r="G73" i="4"/>
  <c r="O73" i="21"/>
  <c r="G73" i="3"/>
  <c r="O73" i="27"/>
  <c r="E73" i="27"/>
  <c r="F73" i="27"/>
  <c r="G73" i="27"/>
  <c r="E73" i="26"/>
  <c r="P73" i="26"/>
  <c r="C73" i="26"/>
  <c r="O73" i="26"/>
  <c r="C73" i="14"/>
  <c r="H73" i="21"/>
  <c r="C73" i="22"/>
  <c r="F73" i="21"/>
  <c r="T71" i="11"/>
  <c r="T72" i="11" s="1"/>
  <c r="D73" i="2"/>
  <c r="C73" i="7"/>
  <c r="F73" i="7"/>
  <c r="L73" i="27"/>
  <c r="C73" i="27"/>
  <c r="M73" i="27"/>
  <c r="H73" i="27"/>
  <c r="D73" i="27"/>
  <c r="N73" i="26"/>
  <c r="K73" i="26"/>
  <c r="Q73" i="26"/>
  <c r="F73" i="26"/>
  <c r="N71" i="11"/>
  <c r="X72" i="11"/>
  <c r="G73" i="8"/>
  <c r="K71" i="11"/>
  <c r="K72" i="11" s="1"/>
  <c r="D73" i="8"/>
  <c r="I73" i="24"/>
  <c r="J73" i="24"/>
  <c r="M73" i="24"/>
  <c r="C73" i="3"/>
  <c r="P73" i="17"/>
  <c r="O73" i="17"/>
  <c r="K73" i="17"/>
  <c r="H73" i="22"/>
  <c r="U72" i="24"/>
  <c r="U72" i="26"/>
  <c r="U10" i="22"/>
  <c r="U5" i="23"/>
  <c r="S72" i="26"/>
  <c r="S72" i="24"/>
  <c r="U47" i="23"/>
  <c r="U51" i="23"/>
  <c r="U55" i="23"/>
  <c r="U59" i="23"/>
  <c r="U63" i="23"/>
  <c r="U67" i="23"/>
  <c r="U71" i="23"/>
  <c r="U9" i="22"/>
  <c r="U72" i="22" s="1"/>
  <c r="U20" i="23"/>
  <c r="U27" i="23"/>
  <c r="U29" i="23"/>
  <c r="U36" i="23"/>
  <c r="U20" i="17"/>
  <c r="U72" i="17" s="1"/>
  <c r="U72" i="11" l="1"/>
  <c r="U72" i="23"/>
  <c r="O72" i="11"/>
  <c r="N72" i="11"/>
  <c r="J73" i="12"/>
  <c r="D73" i="12"/>
  <c r="I73" i="12"/>
  <c r="L71" i="11"/>
  <c r="F73" i="12"/>
  <c r="G73" i="12"/>
  <c r="H73" i="12"/>
  <c r="E73" i="12"/>
  <c r="C73" i="12"/>
  <c r="L72" i="11" l="1"/>
  <c r="M72" i="11"/>
</calcChain>
</file>

<file path=xl/sharedStrings.xml><?xml version="1.0" encoding="utf-8"?>
<sst xmlns="http://schemas.openxmlformats.org/spreadsheetml/2006/main" count="2292" uniqueCount="121">
  <si>
    <t>Alachua</t>
  </si>
  <si>
    <t>Lee</t>
  </si>
  <si>
    <t>Madison</t>
  </si>
  <si>
    <t>Okeechobee</t>
  </si>
  <si>
    <t>Palm Beach</t>
  </si>
  <si>
    <t>Seminole</t>
  </si>
  <si>
    <t>Sarasota</t>
  </si>
  <si>
    <t>County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</si>
  <si>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</si>
  <si>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</si>
  <si>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</si>
  <si>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</si>
  <si>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</si>
  <si>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</si>
  <si>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</si>
  <si>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</si>
  <si>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</si>
  <si>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</si>
  <si>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</si>
  <si>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Dixie</t>
  </si>
  <si>
    <t>Duval</t>
  </si>
  <si>
    <t>Flagler</t>
  </si>
  <si>
    <t>Escambia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</si>
  <si>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</si>
  <si>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</si>
  <si>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</si>
  <si>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</si>
  <si>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</si>
  <si>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</si>
  <si>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</si>
  <si>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</si>
  <si>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</si>
  <si>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</si>
  <si>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</si>
  <si>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</si>
  <si>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</si>
  <si>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</si>
  <si>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</si>
  <si>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</si>
  <si>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</si>
  <si>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Leon</t>
  </si>
  <si>
    <t>Levy</t>
  </si>
  <si>
    <t>Liberty</t>
  </si>
  <si>
    <t>Manatee</t>
  </si>
  <si>
    <t>Marion</t>
  </si>
  <si>
    <t>Martin</t>
  </si>
  <si>
    <t>Miami-Dade</t>
  </si>
  <si>
    <t>Monroe</t>
  </si>
  <si>
    <t>Nassau</t>
  </si>
  <si>
    <t>Okaloosa</t>
  </si>
  <si>
    <t>Orange</t>
  </si>
  <si>
    <t>Osceola</t>
  </si>
  <si>
    <t>Pasco</t>
  </si>
  <si>
    <t>Pinellas</t>
  </si>
  <si>
    <t>Polk</t>
  </si>
  <si>
    <t>Putnam</t>
  </si>
  <si>
    <t>Santa Rosa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</si>
  <si>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</si>
  <si>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</si>
  <si>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</si>
  <si>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</si>
  <si>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</si>
  <si>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</si>
  <si>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</si>
  <si>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</si>
  <si>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Refer to the separate municipal table for the consolidated City of Jacksonville/Duval County totals.</t>
  </si>
  <si>
    <t>Reported County Impact Fee Revenues by Category of Fee</t>
  </si>
  <si>
    <t>Public Safety</t>
  </si>
  <si>
    <t>Physical</t>
  </si>
  <si>
    <t>Environment</t>
  </si>
  <si>
    <t>Transportation</t>
  </si>
  <si>
    <t>Economic</t>
  </si>
  <si>
    <t>Human</t>
  </si>
  <si>
    <t>Services</t>
  </si>
  <si>
    <t>Culture and</t>
  </si>
  <si>
    <t>Recreation</t>
  </si>
  <si>
    <t>Other</t>
  </si>
  <si>
    <t>Revenues</t>
  </si>
  <si>
    <t>Total</t>
  </si>
  <si>
    <t>Category as % of Total</t>
  </si>
  <si>
    <t>Data Source: Florida Department of Financial Services.</t>
  </si>
  <si>
    <t>Local Fiscal Year Ended September 30, 2002</t>
  </si>
  <si>
    <t>Local Fiscal Year Ended September 30, 2001</t>
  </si>
  <si>
    <t>Local Fiscal Year Ended September 30, 2000</t>
  </si>
  <si>
    <t>Local Fiscal Year Ended September 30, 1999</t>
  </si>
  <si>
    <t>Local Fiscal Year Ended September 30, 1998</t>
  </si>
  <si>
    <t>Local Fiscal Year Ended September 30, 1997</t>
  </si>
  <si>
    <t>Local Fiscal Year Ended September 30, 1996</t>
  </si>
  <si>
    <t>Local Fiscal Year Ended September 30, 1995</t>
  </si>
  <si>
    <t>Local Fiscal Year Ended September 30, 1994</t>
  </si>
  <si>
    <t>Local Fiscal Year Ended September 30, 1993</t>
  </si>
  <si>
    <t>Local Fiscal Year Ended September 30, 2003</t>
  </si>
  <si>
    <t>Local Fiscal Year Ended September 30, 2004</t>
  </si>
  <si>
    <t>Statewide Total</t>
  </si>
  <si>
    <t>% Change</t>
  </si>
  <si>
    <t># Reporting</t>
  </si>
  <si>
    <t>Local Fiscal Year Ended September 30, 2005</t>
  </si>
  <si>
    <t>Local Fiscal Year Ended September 30, 2006</t>
  </si>
  <si>
    <t>Local Fiscal Year Ended September 30, 2009</t>
  </si>
  <si>
    <t>Residential</t>
  </si>
  <si>
    <t>Commercial</t>
  </si>
  <si>
    <t>Physical Environment</t>
  </si>
  <si>
    <t>St. Johns</t>
  </si>
  <si>
    <t>St. Lucie</t>
  </si>
  <si>
    <t>Economic Environment</t>
  </si>
  <si>
    <t>Human Services</t>
  </si>
  <si>
    <t>Culture and Recreation</t>
  </si>
  <si>
    <t>Local Fiscal Year Ended September 30, 2008</t>
  </si>
  <si>
    <t>Local Fiscal Year Ended September 30, 2007</t>
  </si>
  <si>
    <t>DeSoto</t>
  </si>
  <si>
    <t>Local Fiscal Year Ended September 30, 2010</t>
  </si>
  <si>
    <t>Local Fiscal Year Ended September 30, 2011</t>
  </si>
  <si>
    <t>Local Fiscal Year Ended September 30, 2012</t>
  </si>
  <si>
    <t>Local Fiscal Year Ended September 30, 2013</t>
  </si>
  <si>
    <t>Local Fiscal Year Ended September 30, 2014</t>
  </si>
  <si>
    <t>Local Fiscal Year Ended September 30, 2015</t>
  </si>
  <si>
    <t>Local Fiscal Year Ended September 30, 2016</t>
  </si>
  <si>
    <t>Notes:</t>
  </si>
  <si>
    <t>1. This summary reflects aggregate revenues reported across all fund types within current Uniform Accounting System (UAS) Revenue Code series 324.XXX - Impact Fees or 363.2XX in prior fiscal years.</t>
  </si>
  <si>
    <t>Local Fiscal Years Ended September 30, 1993 - 2016</t>
  </si>
  <si>
    <t>County Impact Fee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</si>
</sst>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%"/>
  </numFmts>
  <fonts count="11" x14ac:knownFonts="1">
    <font>
      <sz val="10"/>
      <name val="Arial"/>
    </font>
    <font>
      <b/>
      <sz val="10"/>
      <name val="Arial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02">
    <xf numFmtId="0" fontId="0" fillId="0" borderId="0" xfId="0"/>
    <xf numFmtId="42" fontId="0" fillId="0" borderId="0" xfId="0" applyNumberFormat="1"/>
    <xf numFmtId="0" fontId="4" fillId="0" borderId="0" xfId="0" applyFont="1"/>
    <xf numFmtId="42" fontId="0" fillId="0" borderId="1" xfId="0" applyNumberFormat="1" applyBorder="1"/>
    <xf numFmtId="0" fontId="6" fillId="0" borderId="2" xfId="0" applyFont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5" fillId="0" borderId="5" xfId="0" applyFont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42" fontId="0" fillId="0" borderId="0" xfId="0" applyNumberFormat="1" applyBorder="1"/>
    <xf numFmtId="42" fontId="0" fillId="0" borderId="6" xfId="0" applyNumberFormat="1" applyBorder="1"/>
    <xf numFmtId="0" fontId="0" fillId="0" borderId="9" xfId="0" applyBorder="1"/>
    <xf numFmtId="0" fontId="0" fillId="0" borderId="10" xfId="0" applyBorder="1"/>
    <xf numFmtId="42" fontId="0" fillId="0" borderId="10" xfId="0" applyNumberFormat="1" applyBorder="1"/>
    <xf numFmtId="42" fontId="0" fillId="0" borderId="11" xfId="0" applyNumberFormat="1" applyBorder="1"/>
    <xf numFmtId="0" fontId="0" fillId="0" borderId="12" xfId="0" applyBorder="1"/>
    <xf numFmtId="42" fontId="0" fillId="0" borderId="13" xfId="0" applyNumberFormat="1" applyBorder="1"/>
    <xf numFmtId="42" fontId="0" fillId="0" borderId="13" xfId="2" applyNumberFormat="1" applyFont="1" applyBorder="1"/>
    <xf numFmtId="42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42" fontId="0" fillId="0" borderId="18" xfId="0" applyNumberFormat="1" applyBorder="1"/>
    <xf numFmtId="0" fontId="8" fillId="2" borderId="19" xfId="0" applyFont="1" applyFill="1" applyBorder="1"/>
    <xf numFmtId="0" fontId="8" fillId="2" borderId="20" xfId="0" applyFont="1" applyFill="1" applyBorder="1"/>
    <xf numFmtId="0" fontId="8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4" fillId="0" borderId="5" xfId="0" applyFont="1" applyBorder="1"/>
    <xf numFmtId="0" fontId="4" fillId="0" borderId="0" xfId="0" applyFont="1" applyBorder="1"/>
    <xf numFmtId="0" fontId="8" fillId="2" borderId="2" xfId="0" applyFont="1" applyFill="1" applyBorder="1"/>
    <xf numFmtId="0" fontId="8" fillId="2" borderId="9" xfId="0" applyFont="1" applyFill="1" applyBorder="1"/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/>
    <xf numFmtId="0" fontId="8" fillId="2" borderId="28" xfId="0" applyFont="1" applyFill="1" applyBorder="1"/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42" fontId="0" fillId="0" borderId="16" xfId="0" applyNumberFormat="1" applyBorder="1"/>
    <xf numFmtId="42" fontId="0" fillId="0" borderId="31" xfId="0" applyNumberFormat="1" applyBorder="1"/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1" fillId="2" borderId="15" xfId="0" applyFont="1" applyFill="1" applyBorder="1"/>
    <xf numFmtId="0" fontId="1" fillId="2" borderId="17" xfId="0" applyFont="1" applyFill="1" applyBorder="1"/>
    <xf numFmtId="42" fontId="1" fillId="2" borderId="32" xfId="0" applyNumberFormat="1" applyFont="1" applyFill="1" applyBorder="1"/>
    <xf numFmtId="42" fontId="1" fillId="2" borderId="33" xfId="0" applyNumberFormat="1" applyFont="1" applyFill="1" applyBorder="1"/>
    <xf numFmtId="42" fontId="1" fillId="2" borderId="17" xfId="0" applyNumberFormat="1" applyFont="1" applyFill="1" applyBorder="1"/>
    <xf numFmtId="0" fontId="8" fillId="2" borderId="35" xfId="0" applyFont="1" applyFill="1" applyBorder="1"/>
    <xf numFmtId="0" fontId="8" fillId="2" borderId="36" xfId="0" applyFont="1" applyFill="1" applyBorder="1"/>
    <xf numFmtId="42" fontId="8" fillId="2" borderId="37" xfId="0" applyNumberFormat="1" applyFont="1" applyFill="1" applyBorder="1"/>
    <xf numFmtId="42" fontId="8" fillId="2" borderId="38" xfId="0" applyNumberFormat="1" applyFont="1" applyFill="1" applyBorder="1"/>
    <xf numFmtId="42" fontId="8" fillId="2" borderId="39" xfId="0" applyNumberFormat="1" applyFont="1" applyFill="1" applyBorder="1"/>
    <xf numFmtId="42" fontId="8" fillId="2" borderId="40" xfId="0" applyNumberFormat="1" applyFont="1" applyFill="1" applyBorder="1"/>
    <xf numFmtId="42" fontId="8" fillId="2" borderId="41" xfId="0" applyNumberFormat="1" applyFont="1" applyFill="1" applyBorder="1"/>
    <xf numFmtId="0" fontId="8" fillId="2" borderId="15" xfId="0" applyFont="1" applyFill="1" applyBorder="1"/>
    <xf numFmtId="0" fontId="8" fillId="2" borderId="17" xfId="0" applyFont="1" applyFill="1" applyBorder="1"/>
    <xf numFmtId="41" fontId="8" fillId="2" borderId="32" xfId="0" applyNumberFormat="1" applyFont="1" applyFill="1" applyBorder="1"/>
    <xf numFmtId="168" fontId="8" fillId="2" borderId="33" xfId="0" applyNumberFormat="1" applyFont="1" applyFill="1" applyBorder="1"/>
    <xf numFmtId="41" fontId="8" fillId="2" borderId="33" xfId="0" applyNumberFormat="1" applyFont="1" applyFill="1" applyBorder="1"/>
    <xf numFmtId="41" fontId="8" fillId="2" borderId="17" xfId="0" applyNumberFormat="1" applyFont="1" applyFill="1" applyBorder="1"/>
    <xf numFmtId="41" fontId="8" fillId="2" borderId="34" xfId="0" applyNumberFormat="1" applyFont="1" applyFill="1" applyBorder="1"/>
    <xf numFmtId="168" fontId="8" fillId="2" borderId="37" xfId="0" applyNumberFormat="1" applyFont="1" applyFill="1" applyBorder="1"/>
    <xf numFmtId="168" fontId="8" fillId="2" borderId="38" xfId="0" applyNumberFormat="1" applyFont="1" applyFill="1" applyBorder="1"/>
    <xf numFmtId="9" fontId="8" fillId="2" borderId="39" xfId="0" applyNumberFormat="1" applyFont="1" applyFill="1" applyBorder="1"/>
    <xf numFmtId="0" fontId="8" fillId="2" borderId="8" xfId="0" applyFont="1" applyFill="1" applyBorder="1"/>
    <xf numFmtId="41" fontId="8" fillId="2" borderId="42" xfId="0" applyNumberFormat="1" applyFont="1" applyFill="1" applyBorder="1"/>
    <xf numFmtId="168" fontId="8" fillId="2" borderId="40" xfId="0" applyNumberFormat="1" applyFont="1" applyFill="1" applyBorder="1"/>
    <xf numFmtId="9" fontId="8" fillId="2" borderId="41" xfId="0" applyNumberFormat="1" applyFont="1" applyFill="1" applyBorder="1"/>
    <xf numFmtId="41" fontId="8" fillId="2" borderId="43" xfId="0" applyNumberFormat="1" applyFont="1" applyFill="1" applyBorder="1"/>
    <xf numFmtId="0" fontId="8" fillId="2" borderId="16" xfId="0" applyFont="1" applyFill="1" applyBorder="1"/>
    <xf numFmtId="0" fontId="4" fillId="0" borderId="15" xfId="0" applyFont="1" applyBorder="1"/>
    <xf numFmtId="0" fontId="8" fillId="2" borderId="44" xfId="0" applyFont="1" applyFill="1" applyBorder="1" applyAlignment="1">
      <alignment horizontal="center"/>
    </xf>
    <xf numFmtId="42" fontId="1" fillId="2" borderId="43" xfId="0" applyNumberFormat="1" applyFont="1" applyFill="1" applyBorder="1"/>
    <xf numFmtId="0" fontId="4" fillId="0" borderId="8" xfId="0" applyFont="1" applyBorder="1"/>
    <xf numFmtId="0" fontId="2" fillId="0" borderId="5" xfId="0" applyFont="1" applyBorder="1"/>
    <xf numFmtId="42" fontId="0" fillId="0" borderId="32" xfId="0" applyNumberFormat="1" applyBorder="1"/>
    <xf numFmtId="42" fontId="0" fillId="0" borderId="33" xfId="1" applyNumberFormat="1" applyFont="1" applyBorder="1"/>
    <xf numFmtId="42" fontId="0" fillId="0" borderId="17" xfId="1" applyNumberFormat="1" applyFont="1" applyBorder="1"/>
    <xf numFmtId="42" fontId="0" fillId="0" borderId="42" xfId="0" applyNumberFormat="1" applyBorder="1"/>
    <xf numFmtId="42" fontId="0" fillId="0" borderId="33" xfId="0" applyNumberFormat="1" applyBorder="1"/>
    <xf numFmtId="42" fontId="0" fillId="0" borderId="17" xfId="0" applyNumberFormat="1" applyBorder="1"/>
    <xf numFmtId="42" fontId="0" fillId="0" borderId="43" xfId="0" applyNumberFormat="1" applyBorder="1"/>
    <xf numFmtId="42" fontId="0" fillId="0" borderId="34" xfId="0" applyNumberFormat="1" applyBorder="1"/>
    <xf numFmtId="0" fontId="2" fillId="0" borderId="8" xfId="0" applyFont="1" applyBorder="1"/>
    <xf numFmtId="0" fontId="10" fillId="0" borderId="2" xfId="0" applyFont="1" applyBorder="1" applyAlignment="1">
      <alignment horizontal="centerContinuous"/>
    </xf>
    <xf numFmtId="0" fontId="9" fillId="0" borderId="5" xfId="0" applyFont="1" applyBorder="1" applyAlignment="1">
      <alignment horizontal="centerContinuous"/>
    </xf>
    <xf numFmtId="0" fontId="8" fillId="2" borderId="16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3">
    <dxf>
      <fill>
        <patternFill>
          <bgColor theme="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"/>
      <tableStyleElement type="headerRow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feemu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s by Year"/>
      <sheetName val="2017"/>
      <sheetName val="2016"/>
      <sheetName val="2015"/>
      <sheetName val="2014"/>
      <sheetName val="2013"/>
      <sheetName val="2012"/>
      <sheetName val="2011"/>
      <sheetName val="2010"/>
      <sheetName val="2009"/>
      <sheetName val="2008"/>
      <sheetName val="2007"/>
      <sheetName val="2006"/>
      <sheetName val="2005"/>
      <sheetName val="2004"/>
      <sheetName val="2003"/>
      <sheetName val="2002"/>
      <sheetName val="2001"/>
      <sheetName val="2000"/>
      <sheetName val="1999"/>
      <sheetName val="1998"/>
      <sheetName val="1997"/>
      <sheetName val="1996"/>
      <sheetName val="1995"/>
      <sheetName val="1994"/>
      <sheetName val="1993"/>
    </sheetNames>
    <sheetDataSet>
      <sheetData sheetId="0"/>
      <sheetData sheetId="1"/>
      <sheetData sheetId="2">
        <row r="19">
          <cell r="Q19">
            <v>0</v>
          </cell>
        </row>
      </sheetData>
      <sheetData sheetId="3">
        <row r="19">
          <cell r="Q19">
            <v>0</v>
          </cell>
        </row>
      </sheetData>
      <sheetData sheetId="4">
        <row r="19">
          <cell r="Q19">
            <v>0</v>
          </cell>
        </row>
      </sheetData>
      <sheetData sheetId="5">
        <row r="19">
          <cell r="Q19">
            <v>0</v>
          </cell>
        </row>
      </sheetData>
      <sheetData sheetId="6">
        <row r="19">
          <cell r="Q19">
            <v>0</v>
          </cell>
        </row>
      </sheetData>
      <sheetData sheetId="7">
        <row r="19">
          <cell r="Q19">
            <v>0</v>
          </cell>
        </row>
      </sheetData>
      <sheetData sheetId="8">
        <row r="19">
          <cell r="Q19">
            <v>0</v>
          </cell>
        </row>
      </sheetData>
      <sheetData sheetId="9">
        <row r="19">
          <cell r="Q19">
            <v>0</v>
          </cell>
        </row>
      </sheetData>
      <sheetData sheetId="10">
        <row r="19">
          <cell r="J19">
            <v>0</v>
          </cell>
        </row>
      </sheetData>
      <sheetData sheetId="11">
        <row r="19">
          <cell r="J19">
            <v>0</v>
          </cell>
        </row>
      </sheetData>
      <sheetData sheetId="12">
        <row r="19">
          <cell r="J19">
            <v>613904</v>
          </cell>
        </row>
      </sheetData>
      <sheetData sheetId="13">
        <row r="19">
          <cell r="J19">
            <v>760062</v>
          </cell>
        </row>
      </sheetData>
      <sheetData sheetId="14">
        <row r="19">
          <cell r="J19">
            <v>457135</v>
          </cell>
        </row>
      </sheetData>
      <sheetData sheetId="15">
        <row r="19">
          <cell r="J19">
            <v>412070</v>
          </cell>
        </row>
      </sheetData>
      <sheetData sheetId="16">
        <row r="19">
          <cell r="J19">
            <v>185252</v>
          </cell>
        </row>
      </sheetData>
      <sheetData sheetId="17">
        <row r="19">
          <cell r="J19">
            <v>249822</v>
          </cell>
        </row>
      </sheetData>
      <sheetData sheetId="18">
        <row r="19">
          <cell r="J19">
            <v>247368</v>
          </cell>
        </row>
      </sheetData>
      <sheetData sheetId="19">
        <row r="19">
          <cell r="J19">
            <v>159331</v>
          </cell>
        </row>
      </sheetData>
      <sheetData sheetId="20">
        <row r="19">
          <cell r="J19">
            <v>290333</v>
          </cell>
        </row>
      </sheetData>
      <sheetData sheetId="21">
        <row r="19">
          <cell r="J19">
            <v>0</v>
          </cell>
        </row>
      </sheetData>
      <sheetData sheetId="22">
        <row r="19">
          <cell r="J19">
            <v>0</v>
          </cell>
        </row>
      </sheetData>
      <sheetData sheetId="23">
        <row r="19">
          <cell r="J19">
            <v>0</v>
          </cell>
        </row>
      </sheetData>
      <sheetData sheetId="24">
        <row r="19">
          <cell r="J19">
            <v>0</v>
          </cell>
        </row>
      </sheetData>
      <sheetData sheetId="25">
        <row r="19">
          <cell r="J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8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51" sqref="J51"/>
    </sheetView>
  </sheetViews>
  <sheetFormatPr defaultRowHeight="12.75" x14ac:dyDescent="0.2"/>
  <cols>
    <col min="1" max="1" width="15.7109375" customWidth="1"/>
    <col min="2" max="2" width="1.7109375" customWidth="1"/>
    <col min="3" max="15" width="13.7109375" customWidth="1"/>
    <col min="16" max="16" width="15.7109375" customWidth="1"/>
    <col min="17" max="26" width="13.7109375" customWidth="1"/>
  </cols>
  <sheetData>
    <row r="1" spans="1:26" ht="27.75" x14ac:dyDescent="0.4">
      <c r="A1" s="97" t="s">
        <v>120</v>
      </c>
      <c r="B1" s="5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1" thickBot="1" x14ac:dyDescent="0.35">
      <c r="A2" s="98" t="s">
        <v>119</v>
      </c>
      <c r="B2" s="10"/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3.5" thickBot="1" x14ac:dyDescent="0.25">
      <c r="A3" s="32" t="s">
        <v>7</v>
      </c>
      <c r="B3" s="33"/>
      <c r="C3" s="34">
        <v>1993</v>
      </c>
      <c r="D3" s="35">
        <v>1994</v>
      </c>
      <c r="E3" s="35">
        <v>1995</v>
      </c>
      <c r="F3" s="35">
        <v>1996</v>
      </c>
      <c r="G3" s="35">
        <v>1997</v>
      </c>
      <c r="H3" s="35">
        <v>1998</v>
      </c>
      <c r="I3" s="35">
        <v>1999</v>
      </c>
      <c r="J3" s="35">
        <v>2000</v>
      </c>
      <c r="K3" s="48">
        <v>2001</v>
      </c>
      <c r="L3" s="35">
        <v>2002</v>
      </c>
      <c r="M3" s="35">
        <v>2003</v>
      </c>
      <c r="N3" s="35">
        <v>2004</v>
      </c>
      <c r="O3" s="35">
        <v>2005</v>
      </c>
      <c r="P3" s="84">
        <v>2006</v>
      </c>
      <c r="Q3" s="35">
        <v>2007</v>
      </c>
      <c r="R3" s="35">
        <v>2008</v>
      </c>
      <c r="S3" s="35">
        <v>2009</v>
      </c>
      <c r="T3" s="35">
        <v>2010</v>
      </c>
      <c r="U3" s="35">
        <v>2011</v>
      </c>
      <c r="V3" s="35">
        <v>2012</v>
      </c>
      <c r="W3" s="35">
        <v>2013</v>
      </c>
      <c r="X3" s="35">
        <v>2014</v>
      </c>
      <c r="Y3" s="35">
        <v>2015</v>
      </c>
      <c r="Z3" s="35">
        <v>2016</v>
      </c>
    </row>
    <row r="4" spans="1:26" x14ac:dyDescent="0.2">
      <c r="A4" s="24" t="s">
        <v>0</v>
      </c>
      <c r="B4" s="29"/>
      <c r="C4" s="31">
        <f>'1993'!J5</f>
        <v>1256386</v>
      </c>
      <c r="D4" s="25">
        <f>'1994'!J5</f>
        <v>1847720</v>
      </c>
      <c r="E4" s="25">
        <f>'1995'!J5</f>
        <v>1030268</v>
      </c>
      <c r="F4" s="26">
        <f>'1996'!J5</f>
        <v>46883</v>
      </c>
      <c r="G4" s="26">
        <f>'1997'!J5</f>
        <v>70416</v>
      </c>
      <c r="H4" s="25">
        <f>'1998'!J5</f>
        <v>26207</v>
      </c>
      <c r="I4" s="25">
        <f>'1999'!J5</f>
        <v>891</v>
      </c>
      <c r="J4" s="25">
        <f>'2000'!J5</f>
        <v>0</v>
      </c>
      <c r="K4" s="49">
        <f>'2001'!J5</f>
        <v>611</v>
      </c>
      <c r="L4" s="25">
        <f>'2002'!J5</f>
        <v>0</v>
      </c>
      <c r="M4" s="25">
        <f>'2003'!J5</f>
        <v>0</v>
      </c>
      <c r="N4" s="25">
        <f>'2004'!J5</f>
        <v>0</v>
      </c>
      <c r="O4" s="25">
        <f>'2005'!J5</f>
        <v>122009</v>
      </c>
      <c r="P4" s="3">
        <f>'2006'!J5</f>
        <v>1770327</v>
      </c>
      <c r="Q4" s="25">
        <f>'2007'!J5</f>
        <v>2336505</v>
      </c>
      <c r="R4" s="25">
        <f>'2008'!J5</f>
        <v>1603218</v>
      </c>
      <c r="S4" s="25">
        <f>'2009'!Q5</f>
        <v>2361441</v>
      </c>
      <c r="T4" s="25">
        <f>'2010'!Q5</f>
        <v>1699263</v>
      </c>
      <c r="U4" s="25">
        <f>'2011'!Q5</f>
        <v>972819</v>
      </c>
      <c r="V4" s="25">
        <f>'2012'!Q5</f>
        <v>1048427</v>
      </c>
      <c r="W4" s="25">
        <f>'2013'!Q5</f>
        <v>1312112</v>
      </c>
      <c r="X4" s="25">
        <f>'2014'!Q5</f>
        <v>1717691</v>
      </c>
      <c r="Y4" s="25">
        <f>'2015'!Q5</f>
        <v>1395367</v>
      </c>
      <c r="Z4" s="25">
        <f>'2016'!Q5</f>
        <v>1517185</v>
      </c>
    </row>
    <row r="5" spans="1:26" x14ac:dyDescent="0.2">
      <c r="A5" s="28" t="s">
        <v>8</v>
      </c>
      <c r="B5" s="30"/>
      <c r="C5" s="88">
        <f>'1993'!J6</f>
        <v>0</v>
      </c>
      <c r="D5" s="92">
        <f>'1994'!J6</f>
        <v>0</v>
      </c>
      <c r="E5" s="89">
        <f>'1995'!J6</f>
        <v>0</v>
      </c>
      <c r="F5" s="89">
        <f>'1996'!J6</f>
        <v>0</v>
      </c>
      <c r="G5" s="89">
        <f>'1997'!J6</f>
        <v>0</v>
      </c>
      <c r="H5" s="89">
        <f>'1998'!J6</f>
        <v>90531</v>
      </c>
      <c r="I5" s="89">
        <f>'1999'!J6</f>
        <v>42333</v>
      </c>
      <c r="J5" s="92">
        <f>'2000'!J6</f>
        <v>23620</v>
      </c>
      <c r="K5" s="93">
        <f>'2001'!J6</f>
        <v>40451</v>
      </c>
      <c r="L5" s="92">
        <f>'2002'!J6</f>
        <v>0</v>
      </c>
      <c r="M5" s="92">
        <f>'2003'!J6</f>
        <v>0</v>
      </c>
      <c r="N5" s="92">
        <f>'2004'!J6</f>
        <v>0</v>
      </c>
      <c r="O5" s="92">
        <f>'2005'!J6</f>
        <v>0</v>
      </c>
      <c r="P5" s="94">
        <f>'2006'!J6</f>
        <v>208371</v>
      </c>
      <c r="Q5" s="92">
        <f>'2007'!J6</f>
        <v>184358</v>
      </c>
      <c r="R5" s="92">
        <f>'2008'!J6</f>
        <v>253935</v>
      </c>
      <c r="S5" s="92">
        <f>'2009'!Q6</f>
        <v>0</v>
      </c>
      <c r="T5" s="92">
        <f>'2010'!Q6</f>
        <v>51322</v>
      </c>
      <c r="U5" s="92">
        <f>'2011'!Q6</f>
        <v>0</v>
      </c>
      <c r="V5" s="92">
        <f>'2012'!Q6</f>
        <v>0</v>
      </c>
      <c r="W5" s="92">
        <f>'2013'!Q6</f>
        <v>0</v>
      </c>
      <c r="X5" s="92">
        <f>'2014'!Q6</f>
        <v>0</v>
      </c>
      <c r="Y5" s="92">
        <f>'2015'!Q6</f>
        <v>0</v>
      </c>
      <c r="Z5" s="92">
        <f>'2016'!Q6</f>
        <v>0</v>
      </c>
    </row>
    <row r="6" spans="1:26" x14ac:dyDescent="0.2">
      <c r="A6" s="28" t="s">
        <v>9</v>
      </c>
      <c r="B6" s="30"/>
      <c r="C6" s="88">
        <f>'1993'!J7</f>
        <v>2737</v>
      </c>
      <c r="D6" s="92">
        <f>'1994'!J7</f>
        <v>9884</v>
      </c>
      <c r="E6" s="89">
        <f>'1995'!J7</f>
        <v>0</v>
      </c>
      <c r="F6" s="89">
        <f>'1996'!J7</f>
        <v>0</v>
      </c>
      <c r="G6" s="89">
        <f>'1997'!J7</f>
        <v>0</v>
      </c>
      <c r="H6" s="89">
        <f>'1998'!J7</f>
        <v>0</v>
      </c>
      <c r="I6" s="89">
        <f>'1999'!J7</f>
        <v>0</v>
      </c>
      <c r="J6" s="92">
        <f>'2000'!J7</f>
        <v>0</v>
      </c>
      <c r="K6" s="93">
        <f>'2001'!J7</f>
        <v>0</v>
      </c>
      <c r="L6" s="92">
        <f>'2002'!J7</f>
        <v>89062</v>
      </c>
      <c r="M6" s="92">
        <f>'2003'!J7</f>
        <v>859785</v>
      </c>
      <c r="N6" s="92">
        <f>'2004'!J7</f>
        <v>1056401</v>
      </c>
      <c r="O6" s="92">
        <f>'2005'!J7</f>
        <v>3788950</v>
      </c>
      <c r="P6" s="94">
        <f>'2006'!J7</f>
        <v>3752100</v>
      </c>
      <c r="Q6" s="92">
        <f>'2007'!J7</f>
        <v>2653602</v>
      </c>
      <c r="R6" s="92">
        <f>'2008'!J7</f>
        <v>1387611</v>
      </c>
      <c r="S6" s="92">
        <f>'2009'!Q7</f>
        <v>460927</v>
      </c>
      <c r="T6" s="92">
        <f>'2010'!Q7</f>
        <v>546438</v>
      </c>
      <c r="U6" s="92">
        <f>'2011'!Q7</f>
        <v>317326</v>
      </c>
      <c r="V6" s="92">
        <f>'2012'!Q7</f>
        <v>862957</v>
      </c>
      <c r="W6" s="92">
        <f>'2013'!Q7</f>
        <v>1082521</v>
      </c>
      <c r="X6" s="92">
        <f>'2014'!Q7</f>
        <v>1005063</v>
      </c>
      <c r="Y6" s="92">
        <f>'2015'!Q7</f>
        <v>980391</v>
      </c>
      <c r="Z6" s="92">
        <f>'2016'!Q7</f>
        <v>1507970</v>
      </c>
    </row>
    <row r="7" spans="1:26" x14ac:dyDescent="0.2">
      <c r="A7" s="28" t="s">
        <v>10</v>
      </c>
      <c r="B7" s="30"/>
      <c r="C7" s="88">
        <f>'1993'!J8</f>
        <v>0</v>
      </c>
      <c r="D7" s="92">
        <f>'1994'!J8</f>
        <v>0</v>
      </c>
      <c r="E7" s="92">
        <f>'1995'!J8</f>
        <v>0</v>
      </c>
      <c r="F7" s="89">
        <f>'1996'!J8</f>
        <v>0</v>
      </c>
      <c r="G7" s="89">
        <f>'1997'!J8</f>
        <v>0</v>
      </c>
      <c r="H7" s="92">
        <f>'1998'!J8</f>
        <v>0</v>
      </c>
      <c r="I7" s="92">
        <f>'1999'!J8</f>
        <v>0</v>
      </c>
      <c r="J7" s="92">
        <f>'2000'!J8</f>
        <v>0</v>
      </c>
      <c r="K7" s="93">
        <f>'2001'!J8</f>
        <v>0</v>
      </c>
      <c r="L7" s="92">
        <f>'2002'!J8</f>
        <v>0</v>
      </c>
      <c r="M7" s="92">
        <f>'2003'!J8</f>
        <v>0</v>
      </c>
      <c r="N7" s="92">
        <f>'2004'!J8</f>
        <v>0</v>
      </c>
      <c r="O7" s="92">
        <f>'2005'!J8</f>
        <v>0</v>
      </c>
      <c r="P7" s="94">
        <f>'2006'!J8</f>
        <v>0</v>
      </c>
      <c r="Q7" s="92">
        <f>'2007'!J8</f>
        <v>0</v>
      </c>
      <c r="R7" s="92">
        <f>'2008'!J8</f>
        <v>64348</v>
      </c>
      <c r="S7" s="92">
        <f>'2009'!Q8</f>
        <v>0</v>
      </c>
      <c r="T7" s="92">
        <f>'2010'!Q8</f>
        <v>0</v>
      </c>
      <c r="U7" s="92">
        <f>'2011'!Q8</f>
        <v>0</v>
      </c>
      <c r="V7" s="92">
        <f>'2012'!Q8</f>
        <v>0</v>
      </c>
      <c r="W7" s="92">
        <f>'2013'!Q8</f>
        <v>0</v>
      </c>
      <c r="X7" s="92">
        <f>'2014'!Q8</f>
        <v>0</v>
      </c>
      <c r="Y7" s="92">
        <f>'2015'!Q8</f>
        <v>0</v>
      </c>
      <c r="Z7" s="92">
        <f>'2016'!Q8</f>
        <v>0</v>
      </c>
    </row>
    <row r="8" spans="1:26" x14ac:dyDescent="0.2">
      <c r="A8" s="28" t="s">
        <v>11</v>
      </c>
      <c r="B8" s="30"/>
      <c r="C8" s="88">
        <f>'1993'!J9</f>
        <v>3301569</v>
      </c>
      <c r="D8" s="92">
        <f>'1994'!J9</f>
        <v>8745159</v>
      </c>
      <c r="E8" s="89">
        <f>'1995'!J9</f>
        <v>0</v>
      </c>
      <c r="F8" s="89">
        <f>'1996'!J9</f>
        <v>1669605</v>
      </c>
      <c r="G8" s="89">
        <f>'1997'!J9</f>
        <v>1680714</v>
      </c>
      <c r="H8" s="89">
        <f>'1998'!J9</f>
        <v>2075515</v>
      </c>
      <c r="I8" s="89">
        <f>'1999'!J9</f>
        <v>2048165</v>
      </c>
      <c r="J8" s="92">
        <f>'2000'!J9</f>
        <v>2456613</v>
      </c>
      <c r="K8" s="93">
        <f>'2001'!J9</f>
        <v>2572186</v>
      </c>
      <c r="L8" s="92">
        <f>'2002'!J9</f>
        <v>4471475</v>
      </c>
      <c r="M8" s="92">
        <f>'2003'!J9</f>
        <v>6484607</v>
      </c>
      <c r="N8" s="92">
        <f>'2004'!J9</f>
        <v>7359701</v>
      </c>
      <c r="O8" s="92">
        <f>'2005'!J9</f>
        <v>15378796</v>
      </c>
      <c r="P8" s="94">
        <f>'2006'!J9</f>
        <v>31220202</v>
      </c>
      <c r="Q8" s="92">
        <f>'2007'!J9</f>
        <v>21908575</v>
      </c>
      <c r="R8" s="92">
        <f>'2008'!J9</f>
        <v>14149461</v>
      </c>
      <c r="S8" s="92">
        <f>'2009'!Q9</f>
        <v>8772552</v>
      </c>
      <c r="T8" s="92">
        <f>'2010'!Q9</f>
        <v>6350365</v>
      </c>
      <c r="U8" s="92">
        <f>'2011'!Q9</f>
        <v>5715308</v>
      </c>
      <c r="V8" s="92">
        <f>'2012'!Q9</f>
        <v>5042828</v>
      </c>
      <c r="W8" s="92">
        <f>'2013'!Q9</f>
        <v>9054147</v>
      </c>
      <c r="X8" s="92">
        <f>'2014'!Q9</f>
        <v>7226943</v>
      </c>
      <c r="Y8" s="92">
        <f>'2015'!Q9</f>
        <v>7839005</v>
      </c>
      <c r="Z8" s="92">
        <f>'2016'!Q9</f>
        <v>12115297</v>
      </c>
    </row>
    <row r="9" spans="1:26" x14ac:dyDescent="0.2">
      <c r="A9" s="28" t="s">
        <v>12</v>
      </c>
      <c r="B9" s="30"/>
      <c r="C9" s="88">
        <f>'1993'!J10</f>
        <v>804000</v>
      </c>
      <c r="D9" s="92">
        <f>'1994'!J10</f>
        <v>1310000</v>
      </c>
      <c r="E9" s="89">
        <f>'1995'!J10</f>
        <v>687000</v>
      </c>
      <c r="F9" s="89">
        <f>'1996'!J10</f>
        <v>1012000</v>
      </c>
      <c r="G9" s="89">
        <f>'1997'!J10</f>
        <v>2569000</v>
      </c>
      <c r="H9" s="89">
        <f>'1998'!J10</f>
        <v>4469000</v>
      </c>
      <c r="I9" s="89">
        <f>'1999'!J10</f>
        <v>4117000</v>
      </c>
      <c r="J9" s="92">
        <f>'2000'!J10</f>
        <v>5269000</v>
      </c>
      <c r="K9" s="93">
        <f>'2001'!J10</f>
        <v>4183000</v>
      </c>
      <c r="L9" s="92">
        <f>'2002'!J10</f>
        <v>6724000</v>
      </c>
      <c r="M9" s="92">
        <f>'2003'!J10</f>
        <v>4784000</v>
      </c>
      <c r="N9" s="92">
        <f>'2004'!J10</f>
        <v>6340000</v>
      </c>
      <c r="O9" s="92">
        <f>'2005'!J10</f>
        <v>7033000</v>
      </c>
      <c r="P9" s="94">
        <f>'2006'!J10</f>
        <v>8535000</v>
      </c>
      <c r="Q9" s="92">
        <f>'2007'!J10</f>
        <v>13702000</v>
      </c>
      <c r="R9" s="92">
        <f>'2008'!J10</f>
        <v>6572000</v>
      </c>
      <c r="S9" s="92">
        <f>'2009'!Q10</f>
        <v>2682000</v>
      </c>
      <c r="T9" s="92">
        <f>'2010'!Q10</f>
        <v>3180000</v>
      </c>
      <c r="U9" s="92">
        <f>'2011'!Q10</f>
        <v>3789000</v>
      </c>
      <c r="V9" s="92">
        <f>'2012'!Q10</f>
        <v>5871000</v>
      </c>
      <c r="W9" s="92">
        <f>'2013'!Q10</f>
        <v>9027000</v>
      </c>
      <c r="X9" s="92">
        <f>'2014'!Q10</f>
        <v>8522000</v>
      </c>
      <c r="Y9" s="92">
        <f>'2015'!Q10</f>
        <v>11287000</v>
      </c>
      <c r="Z9" s="92">
        <f>'2016'!Q10</f>
        <v>11602000</v>
      </c>
    </row>
    <row r="10" spans="1:26" x14ac:dyDescent="0.2">
      <c r="A10" s="28" t="s">
        <v>13</v>
      </c>
      <c r="B10" s="30"/>
      <c r="C10" s="88">
        <f>'1993'!J11</f>
        <v>0</v>
      </c>
      <c r="D10" s="92">
        <f>'1994'!J11</f>
        <v>0</v>
      </c>
      <c r="E10" s="89">
        <f>'1995'!J11</f>
        <v>0</v>
      </c>
      <c r="F10" s="89">
        <f>'1996'!J11</f>
        <v>0</v>
      </c>
      <c r="G10" s="89">
        <f>'1997'!J11</f>
        <v>0</v>
      </c>
      <c r="H10" s="89">
        <f>'1998'!J11</f>
        <v>0</v>
      </c>
      <c r="I10" s="89">
        <f>'1999'!J11</f>
        <v>0</v>
      </c>
      <c r="J10" s="92">
        <f>'2000'!J11</f>
        <v>0</v>
      </c>
      <c r="K10" s="93">
        <f>'2001'!J11</f>
        <v>0</v>
      </c>
      <c r="L10" s="92">
        <f>'2002'!J11</f>
        <v>0</v>
      </c>
      <c r="M10" s="92">
        <f>'2003'!J11</f>
        <v>0</v>
      </c>
      <c r="N10" s="92">
        <f>'2004'!J11</f>
        <v>0</v>
      </c>
      <c r="O10" s="92">
        <f>'2005'!J11</f>
        <v>0</v>
      </c>
      <c r="P10" s="94">
        <f>'2006'!J11</f>
        <v>0</v>
      </c>
      <c r="Q10" s="92">
        <f>'2007'!J11</f>
        <v>0</v>
      </c>
      <c r="R10" s="92">
        <f>'2008'!J11</f>
        <v>0</v>
      </c>
      <c r="S10" s="92">
        <f>'2009'!Q11</f>
        <v>0</v>
      </c>
      <c r="T10" s="92">
        <f>'2010'!Q11</f>
        <v>0</v>
      </c>
      <c r="U10" s="92">
        <f>'2011'!Q11</f>
        <v>0</v>
      </c>
      <c r="V10" s="92">
        <f>'2012'!Q11</f>
        <v>0</v>
      </c>
      <c r="W10" s="92">
        <f>'2013'!Q11</f>
        <v>0</v>
      </c>
      <c r="X10" s="92">
        <f>'2014'!Q11</f>
        <v>0</v>
      </c>
      <c r="Y10" s="92">
        <f>'2015'!Q11</f>
        <v>0</v>
      </c>
      <c r="Z10" s="92">
        <f>'2016'!Q11</f>
        <v>0</v>
      </c>
    </row>
    <row r="11" spans="1:26" x14ac:dyDescent="0.2">
      <c r="A11" s="28" t="s">
        <v>14</v>
      </c>
      <c r="B11" s="30"/>
      <c r="C11" s="88">
        <f>'1993'!J12</f>
        <v>936240</v>
      </c>
      <c r="D11" s="92">
        <f>'1994'!J12</f>
        <v>0</v>
      </c>
      <c r="E11" s="92">
        <f>'1995'!J12</f>
        <v>7332596</v>
      </c>
      <c r="F11" s="89">
        <f>'1996'!J12</f>
        <v>6278952</v>
      </c>
      <c r="G11" s="89">
        <f>'1997'!J12</f>
        <v>2837648</v>
      </c>
      <c r="H11" s="92">
        <f>'1998'!J12</f>
        <v>3642889</v>
      </c>
      <c r="I11" s="92">
        <f>'1999'!J12</f>
        <v>3017174</v>
      </c>
      <c r="J11" s="92">
        <f>'2000'!J12</f>
        <v>6768730</v>
      </c>
      <c r="K11" s="93">
        <f>'2001'!J12</f>
        <v>4920177</v>
      </c>
      <c r="L11" s="92">
        <f>'2002'!J12</f>
        <v>2648121</v>
      </c>
      <c r="M11" s="92">
        <f>'2003'!J12</f>
        <v>3173910</v>
      </c>
      <c r="N11" s="92">
        <f>'2004'!J12</f>
        <v>2221197</v>
      </c>
      <c r="O11" s="92">
        <f>'2005'!J12</f>
        <v>7142987</v>
      </c>
      <c r="P11" s="94">
        <f>'2006'!J12</f>
        <v>14359413</v>
      </c>
      <c r="Q11" s="92">
        <f>'2007'!J12</f>
        <v>12401420</v>
      </c>
      <c r="R11" s="92">
        <f>'2008'!J12</f>
        <v>8564302</v>
      </c>
      <c r="S11" s="92">
        <f>'2009'!Q12</f>
        <v>2131348</v>
      </c>
      <c r="T11" s="92">
        <f>'2010'!Q12</f>
        <v>1461832</v>
      </c>
      <c r="U11" s="92">
        <f>'2011'!Q12</f>
        <v>1347627</v>
      </c>
      <c r="V11" s="92">
        <f>'2012'!Q12</f>
        <v>757067</v>
      </c>
      <c r="W11" s="92">
        <f>'2013'!Q12</f>
        <v>632562</v>
      </c>
      <c r="X11" s="92">
        <f>'2014'!Q12</f>
        <v>999743</v>
      </c>
      <c r="Y11" s="92">
        <f>'2015'!Q12</f>
        <v>1493494</v>
      </c>
      <c r="Z11" s="92">
        <f>'2016'!Q12</f>
        <v>2331725</v>
      </c>
    </row>
    <row r="12" spans="1:26" x14ac:dyDescent="0.2">
      <c r="A12" s="28" t="s">
        <v>15</v>
      </c>
      <c r="B12" s="30"/>
      <c r="C12" s="88">
        <f>'1993'!J13</f>
        <v>2335390</v>
      </c>
      <c r="D12" s="92">
        <f>'1994'!J13</f>
        <v>2505599</v>
      </c>
      <c r="E12" s="92">
        <f>'1995'!J13</f>
        <v>2309349</v>
      </c>
      <c r="F12" s="89">
        <f>'1996'!J13</f>
        <v>2166723</v>
      </c>
      <c r="G12" s="89">
        <f>'1997'!J13</f>
        <v>2089422</v>
      </c>
      <c r="H12" s="92">
        <f>'1998'!J13</f>
        <v>2472862</v>
      </c>
      <c r="I12" s="92">
        <f>'1999'!J13</f>
        <v>2623637</v>
      </c>
      <c r="J12" s="92">
        <f>'2000'!J13</f>
        <v>2596123</v>
      </c>
      <c r="K12" s="93">
        <f>'2001'!J13</f>
        <v>2969461</v>
      </c>
      <c r="L12" s="92">
        <f>'2002'!J13</f>
        <v>4507693</v>
      </c>
      <c r="M12" s="92">
        <f>'2003'!J13</f>
        <v>6612193</v>
      </c>
      <c r="N12" s="92">
        <f>'2004'!J13</f>
        <v>8843078</v>
      </c>
      <c r="O12" s="92">
        <f>'2005'!J13</f>
        <v>11309623</v>
      </c>
      <c r="P12" s="94">
        <f>'2006'!J13</f>
        <v>16594852</v>
      </c>
      <c r="Q12" s="92">
        <f>'2007'!J13</f>
        <v>0</v>
      </c>
      <c r="R12" s="92">
        <f>'2008'!J13</f>
        <v>5279792</v>
      </c>
      <c r="S12" s="92">
        <f>'2009'!Q13</f>
        <v>2034537</v>
      </c>
      <c r="T12" s="92">
        <f>'2010'!Q13</f>
        <v>1553003</v>
      </c>
      <c r="U12" s="92">
        <f>'2011'!Q13</f>
        <v>1208385</v>
      </c>
      <c r="V12" s="92">
        <f>'2012'!Q13</f>
        <v>860947</v>
      </c>
      <c r="W12" s="92">
        <f>'2013'!Q13</f>
        <v>1357951</v>
      </c>
      <c r="X12" s="92">
        <f>'2014'!Q13</f>
        <v>1344720</v>
      </c>
      <c r="Y12" s="92">
        <f>'2015'!Q13</f>
        <v>352359</v>
      </c>
      <c r="Z12" s="92">
        <f>'2016'!Q13</f>
        <v>0</v>
      </c>
    </row>
    <row r="13" spans="1:26" x14ac:dyDescent="0.2">
      <c r="A13" s="28" t="s">
        <v>16</v>
      </c>
      <c r="B13" s="30"/>
      <c r="C13" s="88">
        <f>'1993'!J14</f>
        <v>0</v>
      </c>
      <c r="D13" s="92">
        <f>'1994'!J14</f>
        <v>0</v>
      </c>
      <c r="E13" s="89">
        <f>'1995'!J14</f>
        <v>0</v>
      </c>
      <c r="F13" s="89">
        <f>'1996'!J14</f>
        <v>0</v>
      </c>
      <c r="G13" s="89">
        <f>'1997'!J14</f>
        <v>0</v>
      </c>
      <c r="H13" s="89">
        <f>'1998'!J14</f>
        <v>0</v>
      </c>
      <c r="I13" s="89">
        <f>'1999'!J14</f>
        <v>0</v>
      </c>
      <c r="J13" s="92">
        <f>'2000'!J14</f>
        <v>0</v>
      </c>
      <c r="K13" s="93">
        <f>'2001'!J14</f>
        <v>0</v>
      </c>
      <c r="L13" s="92">
        <f>'2002'!J14</f>
        <v>0</v>
      </c>
      <c r="M13" s="92">
        <f>'2003'!J14</f>
        <v>0</v>
      </c>
      <c r="N13" s="92">
        <f>'2004'!J14</f>
        <v>0</v>
      </c>
      <c r="O13" s="92">
        <f>'2005'!J14</f>
        <v>4975729</v>
      </c>
      <c r="P13" s="94">
        <f>'2006'!J14</f>
        <v>3388678</v>
      </c>
      <c r="Q13" s="92">
        <f>'2007'!J14</f>
        <v>1151337</v>
      </c>
      <c r="R13" s="92">
        <f>'2008'!J14</f>
        <v>2941840</v>
      </c>
      <c r="S13" s="92">
        <f>'2009'!Q14</f>
        <v>0</v>
      </c>
      <c r="T13" s="92">
        <f>'2010'!Q14</f>
        <v>391901</v>
      </c>
      <c r="U13" s="92">
        <f>'2011'!Q14</f>
        <v>396702</v>
      </c>
      <c r="V13" s="92">
        <f>'2012'!Q14</f>
        <v>0</v>
      </c>
      <c r="W13" s="92">
        <f>'2013'!Q14</f>
        <v>211087</v>
      </c>
      <c r="X13" s="92">
        <f>'2014'!Q14</f>
        <v>0</v>
      </c>
      <c r="Y13" s="92">
        <f>'2015'!Q14</f>
        <v>85459</v>
      </c>
      <c r="Z13" s="92">
        <f>'2016'!Q14</f>
        <v>176931</v>
      </c>
    </row>
    <row r="14" spans="1:26" x14ac:dyDescent="0.2">
      <c r="A14" s="28" t="s">
        <v>17</v>
      </c>
      <c r="B14" s="30"/>
      <c r="C14" s="88">
        <f>'1993'!J15</f>
        <v>5363080</v>
      </c>
      <c r="D14" s="92">
        <f>'1994'!J15</f>
        <v>6915761</v>
      </c>
      <c r="E14" s="92">
        <f>'1995'!J15</f>
        <v>14089262</v>
      </c>
      <c r="F14" s="89">
        <f>'1996'!J15</f>
        <v>15499584</v>
      </c>
      <c r="G14" s="89">
        <f>'1997'!J15</f>
        <v>7754688</v>
      </c>
      <c r="H14" s="92">
        <f>'1998'!J15</f>
        <v>8420579</v>
      </c>
      <c r="I14" s="92">
        <f>'1999'!J15</f>
        <v>12190384</v>
      </c>
      <c r="J14" s="92">
        <f>'2000'!J15</f>
        <v>18676155</v>
      </c>
      <c r="K14" s="93">
        <f>'2001'!J15</f>
        <v>25406195</v>
      </c>
      <c r="L14" s="92">
        <f>'2002'!J15</f>
        <v>34064972</v>
      </c>
      <c r="M14" s="92">
        <f>'2003'!J15</f>
        <v>24841366</v>
      </c>
      <c r="N14" s="92">
        <f>'2004'!J15</f>
        <v>15652575</v>
      </c>
      <c r="O14" s="92">
        <f>'2005'!J15</f>
        <v>38765790</v>
      </c>
      <c r="P14" s="94">
        <f>'2006'!J15</f>
        <v>69275386</v>
      </c>
      <c r="Q14" s="92">
        <f>'2007'!J15</f>
        <v>84791726</v>
      </c>
      <c r="R14" s="92">
        <f>'2008'!J15</f>
        <v>36679020</v>
      </c>
      <c r="S14" s="92">
        <f>'2009'!Q15</f>
        <v>0</v>
      </c>
      <c r="T14" s="92">
        <f>'2010'!Q15</f>
        <v>26257059</v>
      </c>
      <c r="U14" s="92">
        <f>'2011'!Q15</f>
        <v>19504979</v>
      </c>
      <c r="V14" s="92">
        <f>'2012'!Q15</f>
        <v>25976002</v>
      </c>
      <c r="W14" s="92">
        <f>'2013'!Q15</f>
        <v>30733684</v>
      </c>
      <c r="X14" s="92">
        <f>'2014'!Q15</f>
        <v>30183736</v>
      </c>
      <c r="Y14" s="92">
        <f>'2015'!Q15</f>
        <v>38010830</v>
      </c>
      <c r="Z14" s="92">
        <f>'2016'!Q15</f>
        <v>35602950</v>
      </c>
    </row>
    <row r="15" spans="1:26" x14ac:dyDescent="0.2">
      <c r="A15" s="28" t="s">
        <v>18</v>
      </c>
      <c r="B15" s="30"/>
      <c r="C15" s="88">
        <f>'1993'!J16</f>
        <v>0</v>
      </c>
      <c r="D15" s="92">
        <f>'1994'!J16</f>
        <v>0</v>
      </c>
      <c r="E15" s="92">
        <f>'1995'!J16</f>
        <v>1461865</v>
      </c>
      <c r="F15" s="89">
        <f>'1996'!J16</f>
        <v>0</v>
      </c>
      <c r="G15" s="89">
        <f>'1997'!J16</f>
        <v>0</v>
      </c>
      <c r="H15" s="92">
        <f>'1998'!J16</f>
        <v>0</v>
      </c>
      <c r="I15" s="92">
        <f>'1999'!J16</f>
        <v>0</v>
      </c>
      <c r="J15" s="92">
        <f>'2000'!J16</f>
        <v>0</v>
      </c>
      <c r="K15" s="93">
        <f>'2001'!J16</f>
        <v>4310817</v>
      </c>
      <c r="L15" s="92">
        <f>'2002'!J16</f>
        <v>3047912</v>
      </c>
      <c r="M15" s="92">
        <f>'2003'!J16</f>
        <v>4609576</v>
      </c>
      <c r="N15" s="92">
        <f>'2004'!J16</f>
        <v>4184168</v>
      </c>
      <c r="O15" s="92">
        <f>'2005'!J16</f>
        <v>0</v>
      </c>
      <c r="P15" s="94">
        <f>'2006'!J16</f>
        <v>0</v>
      </c>
      <c r="Q15" s="92">
        <f>'2007'!J16</f>
        <v>0</v>
      </c>
      <c r="R15" s="92">
        <f>'2008'!J16</f>
        <v>4031</v>
      </c>
      <c r="S15" s="92">
        <f>'2009'!Q16</f>
        <v>17357</v>
      </c>
      <c r="T15" s="92">
        <f>'2010'!Q16</f>
        <v>0</v>
      </c>
      <c r="U15" s="92">
        <f>'2011'!Q16</f>
        <v>0</v>
      </c>
      <c r="V15" s="92">
        <f>'2012'!Q16</f>
        <v>0</v>
      </c>
      <c r="W15" s="92">
        <f>'2013'!Q16</f>
        <v>0</v>
      </c>
      <c r="X15" s="92">
        <f>'2014'!Q16</f>
        <v>0</v>
      </c>
      <c r="Y15" s="92">
        <f>'2015'!Q16</f>
        <v>0</v>
      </c>
      <c r="Z15" s="92">
        <f>'2016'!Q16</f>
        <v>0</v>
      </c>
    </row>
    <row r="16" spans="1:26" x14ac:dyDescent="0.2">
      <c r="A16" s="28" t="s">
        <v>109</v>
      </c>
      <c r="B16" s="30"/>
      <c r="C16" s="88">
        <f>'1993'!J17</f>
        <v>0</v>
      </c>
      <c r="D16" s="92">
        <f>'1994'!J17</f>
        <v>0</v>
      </c>
      <c r="E16" s="89">
        <f>'1995'!J17</f>
        <v>0</v>
      </c>
      <c r="F16" s="89">
        <f>'1996'!J17</f>
        <v>0</v>
      </c>
      <c r="G16" s="89">
        <f>'1997'!J17</f>
        <v>0</v>
      </c>
      <c r="H16" s="89">
        <f>'1998'!J17</f>
        <v>0</v>
      </c>
      <c r="I16" s="89">
        <f>'1999'!J17</f>
        <v>0</v>
      </c>
      <c r="J16" s="92">
        <f>'2000'!J17</f>
        <v>0</v>
      </c>
      <c r="K16" s="93">
        <f>'2001'!J17</f>
        <v>0</v>
      </c>
      <c r="L16" s="92">
        <f>'2002'!J17</f>
        <v>0</v>
      </c>
      <c r="M16" s="92">
        <f>'2003'!J17</f>
        <v>0</v>
      </c>
      <c r="N16" s="92">
        <f>'2004'!J17</f>
        <v>104593</v>
      </c>
      <c r="O16" s="92">
        <f>'2005'!J17</f>
        <v>432108</v>
      </c>
      <c r="P16" s="94">
        <f>'2006'!J17</f>
        <v>1417171</v>
      </c>
      <c r="Q16" s="92">
        <f>'2007'!J17</f>
        <v>3390440</v>
      </c>
      <c r="R16" s="92">
        <f>'2008'!J17</f>
        <v>718267</v>
      </c>
      <c r="S16" s="92">
        <f>'2009'!Q17</f>
        <v>0</v>
      </c>
      <c r="T16" s="92">
        <f>'2010'!Q17</f>
        <v>78366</v>
      </c>
      <c r="U16" s="92">
        <f>'2011'!Q17</f>
        <v>0</v>
      </c>
      <c r="V16" s="92">
        <f>'2012'!Q17</f>
        <v>0</v>
      </c>
      <c r="W16" s="92">
        <f>'2013'!Q17</f>
        <v>0</v>
      </c>
      <c r="X16" s="92">
        <f>'2014'!Q17</f>
        <v>0</v>
      </c>
      <c r="Y16" s="92">
        <f>'2015'!Q17</f>
        <v>0</v>
      </c>
      <c r="Z16" s="92">
        <f>'2016'!Q17</f>
        <v>0</v>
      </c>
    </row>
    <row r="17" spans="1:26" x14ac:dyDescent="0.2">
      <c r="A17" s="28" t="s">
        <v>19</v>
      </c>
      <c r="B17" s="30"/>
      <c r="C17" s="88">
        <f>'1993'!J18</f>
        <v>71820</v>
      </c>
      <c r="D17" s="92">
        <f>'1994'!J18</f>
        <v>0</v>
      </c>
      <c r="E17" s="92">
        <f>'1995'!J18</f>
        <v>64486</v>
      </c>
      <c r="F17" s="89">
        <f>'1996'!J18</f>
        <v>86551</v>
      </c>
      <c r="G17" s="89">
        <f>'1997'!J18</f>
        <v>69225</v>
      </c>
      <c r="H17" s="92">
        <f>'1998'!J18</f>
        <v>61262</v>
      </c>
      <c r="I17" s="92">
        <f>'1999'!J18</f>
        <v>56358</v>
      </c>
      <c r="J17" s="92">
        <f>'2000'!J18</f>
        <v>67759</v>
      </c>
      <c r="K17" s="93">
        <f>'2001'!J18</f>
        <v>54120</v>
      </c>
      <c r="L17" s="92">
        <f>'2002'!J18</f>
        <v>67400</v>
      </c>
      <c r="M17" s="92">
        <f>'2003'!J18</f>
        <v>79675</v>
      </c>
      <c r="N17" s="92">
        <f>'2004'!J18</f>
        <v>0</v>
      </c>
      <c r="O17" s="92">
        <f>'2005'!J18</f>
        <v>173200</v>
      </c>
      <c r="P17" s="94">
        <f>'2006'!J18</f>
        <v>111324</v>
      </c>
      <c r="Q17" s="92">
        <f>'2007'!J18</f>
        <v>37003</v>
      </c>
      <c r="R17" s="92">
        <f>'2008'!J18</f>
        <v>69589</v>
      </c>
      <c r="S17" s="92">
        <f>'2009'!Q18</f>
        <v>136725</v>
      </c>
      <c r="T17" s="92">
        <f>'2010'!Q18</f>
        <v>47175</v>
      </c>
      <c r="U17" s="92">
        <f>'2011'!Q18</f>
        <v>360323</v>
      </c>
      <c r="V17" s="92">
        <f>'2012'!Q18</f>
        <v>266861</v>
      </c>
      <c r="W17" s="92">
        <f>'2013'!Q18</f>
        <v>0</v>
      </c>
      <c r="X17" s="92">
        <f>'2014'!Q18</f>
        <v>504178</v>
      </c>
      <c r="Y17" s="92">
        <f>'2015'!Q18</f>
        <v>101225</v>
      </c>
      <c r="Z17" s="92">
        <f>'2016'!Q18</f>
        <v>43179</v>
      </c>
    </row>
    <row r="18" spans="1:26" x14ac:dyDescent="0.2">
      <c r="A18" s="28" t="s">
        <v>20</v>
      </c>
      <c r="B18" s="30"/>
      <c r="C18" s="92">
        <f>'[1]1993'!J19</f>
        <v>0</v>
      </c>
      <c r="D18" s="92">
        <f>'[1]1994'!J19</f>
        <v>0</v>
      </c>
      <c r="E18" s="92">
        <f>'[1]1995'!J19</f>
        <v>0</v>
      </c>
      <c r="F18" s="89">
        <f>'[1]1996'!J19</f>
        <v>0</v>
      </c>
      <c r="G18" s="89">
        <f>'[1]1997'!J19</f>
        <v>0</v>
      </c>
      <c r="H18" s="92">
        <f>'[1]1998'!J19</f>
        <v>290333</v>
      </c>
      <c r="I18" s="92">
        <f>'[1]1999'!J19</f>
        <v>159331</v>
      </c>
      <c r="J18" s="92">
        <f>'[1]2000'!J19</f>
        <v>247368</v>
      </c>
      <c r="K18" s="93">
        <f>'[1]2001'!J19</f>
        <v>249822</v>
      </c>
      <c r="L18" s="93">
        <f>'[1]2002'!J19</f>
        <v>185252</v>
      </c>
      <c r="M18" s="93">
        <f>'[1]2003'!J19</f>
        <v>412070</v>
      </c>
      <c r="N18" s="93">
        <f>'[1]2004'!J19</f>
        <v>457135</v>
      </c>
      <c r="O18" s="93">
        <f>'[1]2005'!J19</f>
        <v>760062</v>
      </c>
      <c r="P18" s="93">
        <f>'[1]2006'!J19</f>
        <v>613904</v>
      </c>
      <c r="Q18" s="93">
        <f>'[1]2007'!J19</f>
        <v>0</v>
      </c>
      <c r="R18" s="93">
        <f>'[1]2008'!J19</f>
        <v>0</v>
      </c>
      <c r="S18" s="92">
        <f>'[1]2009'!Q19</f>
        <v>0</v>
      </c>
      <c r="T18" s="92">
        <f>'[1]2010'!Q19</f>
        <v>0</v>
      </c>
      <c r="U18" s="92">
        <f>'[1]2011'!Q19</f>
        <v>0</v>
      </c>
      <c r="V18" s="92">
        <f>'[1]2012'!Q19</f>
        <v>0</v>
      </c>
      <c r="W18" s="92">
        <f>'[1]2013'!Q19</f>
        <v>0</v>
      </c>
      <c r="X18" s="92">
        <f>'[1]2014'!Q19</f>
        <v>0</v>
      </c>
      <c r="Y18" s="92">
        <f>'[1]2015'!Q19</f>
        <v>0</v>
      </c>
      <c r="Z18" s="92">
        <f>'[1]2016'!Q19</f>
        <v>0</v>
      </c>
    </row>
    <row r="19" spans="1:26" x14ac:dyDescent="0.2">
      <c r="A19" s="28" t="s">
        <v>22</v>
      </c>
      <c r="B19" s="30"/>
      <c r="C19" s="88">
        <f>'1993'!J20</f>
        <v>0</v>
      </c>
      <c r="D19" s="92">
        <f>'1994'!J20</f>
        <v>0</v>
      </c>
      <c r="E19" s="89">
        <f>'1995'!J20</f>
        <v>0</v>
      </c>
      <c r="F19" s="89">
        <f>'1996'!J20</f>
        <v>0</v>
      </c>
      <c r="G19" s="89">
        <f>'1997'!J20</f>
        <v>0</v>
      </c>
      <c r="H19" s="89">
        <f>'1998'!J20</f>
        <v>0</v>
      </c>
      <c r="I19" s="89">
        <f>'1999'!J20</f>
        <v>0</v>
      </c>
      <c r="J19" s="92">
        <f>'2000'!J20</f>
        <v>0</v>
      </c>
      <c r="K19" s="93">
        <f>'2001'!J20</f>
        <v>0</v>
      </c>
      <c r="L19" s="92">
        <f>'2002'!J20</f>
        <v>0</v>
      </c>
      <c r="M19" s="92">
        <f>'2003'!J20</f>
        <v>0</v>
      </c>
      <c r="N19" s="92">
        <f>'2004'!J20</f>
        <v>0</v>
      </c>
      <c r="O19" s="92">
        <f>'2005'!J20</f>
        <v>0</v>
      </c>
      <c r="P19" s="94">
        <f>'2006'!J20</f>
        <v>0</v>
      </c>
      <c r="Q19" s="92">
        <f>'2007'!J20</f>
        <v>0</v>
      </c>
      <c r="R19" s="92">
        <f>'2008'!J20</f>
        <v>0</v>
      </c>
      <c r="S19" s="92">
        <f>'2009'!Q20</f>
        <v>0</v>
      </c>
      <c r="T19" s="92">
        <f>'2010'!Q20</f>
        <v>22000</v>
      </c>
      <c r="U19" s="92">
        <f>'2011'!Q20</f>
        <v>0</v>
      </c>
      <c r="V19" s="92">
        <f>'2012'!Q20</f>
        <v>6079</v>
      </c>
      <c r="W19" s="92">
        <f>'2013'!Q20</f>
        <v>0</v>
      </c>
      <c r="X19" s="92">
        <f>'2014'!Q20</f>
        <v>0</v>
      </c>
      <c r="Y19" s="92">
        <f>'2015'!Q20</f>
        <v>0</v>
      </c>
      <c r="Z19" s="92">
        <f>'2016'!Q20</f>
        <v>0</v>
      </c>
    </row>
    <row r="20" spans="1:26" x14ac:dyDescent="0.2">
      <c r="A20" s="28" t="s">
        <v>21</v>
      </c>
      <c r="B20" s="30"/>
      <c r="C20" s="88">
        <f>'1993'!J21</f>
        <v>0</v>
      </c>
      <c r="D20" s="92">
        <f>'1994'!J21</f>
        <v>0</v>
      </c>
      <c r="E20" s="92">
        <f>'1995'!J21</f>
        <v>1238506</v>
      </c>
      <c r="F20" s="89">
        <f>'1996'!J21</f>
        <v>810727</v>
      </c>
      <c r="G20" s="89">
        <f>'1997'!J21</f>
        <v>1095718</v>
      </c>
      <c r="H20" s="92">
        <f>'1998'!J21</f>
        <v>39441</v>
      </c>
      <c r="I20" s="92">
        <f>'1999'!J21</f>
        <v>1410962</v>
      </c>
      <c r="J20" s="92">
        <f>'2000'!J21</f>
        <v>1733133</v>
      </c>
      <c r="K20" s="93">
        <f>'2001'!J21</f>
        <v>1619079</v>
      </c>
      <c r="L20" s="92">
        <f>'2002'!J21</f>
        <v>1916158</v>
      </c>
      <c r="M20" s="92">
        <f>'2003'!J21</f>
        <v>4379333</v>
      </c>
      <c r="N20" s="92">
        <f>'2004'!J21</f>
        <v>8352105</v>
      </c>
      <c r="O20" s="92">
        <f>'2005'!J21</f>
        <v>1912942</v>
      </c>
      <c r="P20" s="94">
        <f>'2006'!J21</f>
        <v>940528</v>
      </c>
      <c r="Q20" s="92">
        <f>'2007'!J21</f>
        <v>378384</v>
      </c>
      <c r="R20" s="92">
        <f>'2008'!J21</f>
        <v>392332</v>
      </c>
      <c r="S20" s="92">
        <f>'2009'!Q21</f>
        <v>0</v>
      </c>
      <c r="T20" s="92">
        <f>'2010'!Q21</f>
        <v>0</v>
      </c>
      <c r="U20" s="92">
        <f>'2011'!Q21</f>
        <v>1000000</v>
      </c>
      <c r="V20" s="92">
        <f>'2012'!Q21</f>
        <v>0</v>
      </c>
      <c r="W20" s="92">
        <f>'2013'!Q21</f>
        <v>0</v>
      </c>
      <c r="X20" s="92">
        <f>'2014'!Q21</f>
        <v>0</v>
      </c>
      <c r="Y20" s="92">
        <f>'2015'!Q21</f>
        <v>0</v>
      </c>
      <c r="Z20" s="92">
        <f>'2016'!Q21</f>
        <v>353780</v>
      </c>
    </row>
    <row r="21" spans="1:26" x14ac:dyDescent="0.2">
      <c r="A21" s="28" t="s">
        <v>23</v>
      </c>
      <c r="B21" s="30"/>
      <c r="C21" s="88">
        <f>'1993'!J22</f>
        <v>0</v>
      </c>
      <c r="D21" s="92">
        <f>'1994'!J22</f>
        <v>0</v>
      </c>
      <c r="E21" s="89">
        <f>'1995'!J22</f>
        <v>0</v>
      </c>
      <c r="F21" s="89">
        <f>'1996'!J22</f>
        <v>0</v>
      </c>
      <c r="G21" s="89">
        <f>'1997'!J22</f>
        <v>0</v>
      </c>
      <c r="H21" s="89">
        <f>'1998'!J22</f>
        <v>0</v>
      </c>
      <c r="I21" s="89">
        <f>'1999'!J22</f>
        <v>0</v>
      </c>
      <c r="J21" s="92">
        <f>'2000'!J22</f>
        <v>0</v>
      </c>
      <c r="K21" s="93">
        <f>'2001'!J22</f>
        <v>0</v>
      </c>
      <c r="L21" s="92">
        <f>'2002'!J22</f>
        <v>0</v>
      </c>
      <c r="M21" s="92">
        <f>'2003'!J22</f>
        <v>0</v>
      </c>
      <c r="N21" s="92">
        <f>'2004'!J22</f>
        <v>0</v>
      </c>
      <c r="O21" s="92">
        <f>'2005'!J22</f>
        <v>0</v>
      </c>
      <c r="P21" s="94">
        <f>'2006'!J22</f>
        <v>0</v>
      </c>
      <c r="Q21" s="92">
        <f>'2007'!J22</f>
        <v>14491</v>
      </c>
      <c r="R21" s="92">
        <f>'2008'!J22</f>
        <v>17472</v>
      </c>
      <c r="S21" s="92">
        <f>'2009'!Q22</f>
        <v>0</v>
      </c>
      <c r="T21" s="92">
        <f>'2010'!Q22</f>
        <v>0</v>
      </c>
      <c r="U21" s="92">
        <f>'2011'!Q22</f>
        <v>0</v>
      </c>
      <c r="V21" s="92">
        <f>'2012'!Q22</f>
        <v>0</v>
      </c>
      <c r="W21" s="92">
        <f>'2013'!Q22</f>
        <v>0</v>
      </c>
      <c r="X21" s="92">
        <f>'2014'!Q22</f>
        <v>0</v>
      </c>
      <c r="Y21" s="92">
        <f>'2015'!Q22</f>
        <v>0</v>
      </c>
      <c r="Z21" s="92">
        <f>'2016'!Q22</f>
        <v>0</v>
      </c>
    </row>
    <row r="22" spans="1:26" x14ac:dyDescent="0.2">
      <c r="A22" s="28" t="s">
        <v>24</v>
      </c>
      <c r="B22" s="30"/>
      <c r="C22" s="88">
        <f>'1993'!J23</f>
        <v>0</v>
      </c>
      <c r="D22" s="92">
        <f>'1994'!J23</f>
        <v>0</v>
      </c>
      <c r="E22" s="89">
        <f>'1995'!J23</f>
        <v>0</v>
      </c>
      <c r="F22" s="89">
        <f>'1996'!J23</f>
        <v>0</v>
      </c>
      <c r="G22" s="92">
        <f>'1997'!J23</f>
        <v>0</v>
      </c>
      <c r="H22" s="89">
        <f>'1998'!J23</f>
        <v>0</v>
      </c>
      <c r="I22" s="89">
        <f>'1999'!J23</f>
        <v>0</v>
      </c>
      <c r="J22" s="92">
        <f>'2000'!J23</f>
        <v>0</v>
      </c>
      <c r="K22" s="93">
        <f>'2001'!J23</f>
        <v>0</v>
      </c>
      <c r="L22" s="92">
        <f>'2002'!J23</f>
        <v>0</v>
      </c>
      <c r="M22" s="92">
        <f>'2003'!J23</f>
        <v>0</v>
      </c>
      <c r="N22" s="92">
        <f>'2004'!J23</f>
        <v>0</v>
      </c>
      <c r="O22" s="92">
        <f>'2005'!J23</f>
        <v>0</v>
      </c>
      <c r="P22" s="94">
        <f>'2006'!J23</f>
        <v>0</v>
      </c>
      <c r="Q22" s="92">
        <f>'2007'!J23</f>
        <v>0</v>
      </c>
      <c r="R22" s="92">
        <f>'2008'!J23</f>
        <v>0</v>
      </c>
      <c r="S22" s="92">
        <f>'2009'!Q23</f>
        <v>0</v>
      </c>
      <c r="T22" s="92">
        <f>'2010'!Q23</f>
        <v>0</v>
      </c>
      <c r="U22" s="92">
        <f>'2011'!Q23</f>
        <v>0</v>
      </c>
      <c r="V22" s="92">
        <f>'2012'!Q23</f>
        <v>0</v>
      </c>
      <c r="W22" s="92">
        <f>'2013'!Q23</f>
        <v>0</v>
      </c>
      <c r="X22" s="92">
        <f>'2014'!Q23</f>
        <v>0</v>
      </c>
      <c r="Y22" s="92">
        <f>'2015'!Q23</f>
        <v>0</v>
      </c>
      <c r="Z22" s="92">
        <f>'2016'!Q23</f>
        <v>0</v>
      </c>
    </row>
    <row r="23" spans="1:26" x14ac:dyDescent="0.2">
      <c r="A23" s="28" t="s">
        <v>25</v>
      </c>
      <c r="B23" s="30"/>
      <c r="C23" s="88">
        <f>'1993'!J24</f>
        <v>0</v>
      </c>
      <c r="D23" s="92">
        <f>'1994'!J24</f>
        <v>0</v>
      </c>
      <c r="E23" s="92">
        <f>'1995'!J24</f>
        <v>96500</v>
      </c>
      <c r="F23" s="89">
        <f>'1996'!J24</f>
        <v>113600</v>
      </c>
      <c r="G23" s="89">
        <f>'1997'!J24</f>
        <v>96798</v>
      </c>
      <c r="H23" s="92">
        <f>'1998'!J24</f>
        <v>79900</v>
      </c>
      <c r="I23" s="92">
        <f>'1999'!J24</f>
        <v>88800</v>
      </c>
      <c r="J23" s="92">
        <f>'2000'!J24</f>
        <v>0</v>
      </c>
      <c r="K23" s="93">
        <f>'2001'!J24</f>
        <v>266500</v>
      </c>
      <c r="L23" s="92">
        <f>'2002'!J24</f>
        <v>197799</v>
      </c>
      <c r="M23" s="92">
        <f>'2003'!J24</f>
        <v>338583</v>
      </c>
      <c r="N23" s="92">
        <f>'2004'!J24</f>
        <v>210851</v>
      </c>
      <c r="O23" s="92">
        <f>'2005'!J24</f>
        <v>220253</v>
      </c>
      <c r="P23" s="94">
        <f>'2006'!J24</f>
        <v>311649</v>
      </c>
      <c r="Q23" s="92">
        <f>'2007'!J24</f>
        <v>310374</v>
      </c>
      <c r="R23" s="92">
        <f>'2008'!J24</f>
        <v>216706</v>
      </c>
      <c r="S23" s="92">
        <f>'2009'!Q24</f>
        <v>149395</v>
      </c>
      <c r="T23" s="92">
        <f>'2010'!Q24</f>
        <v>140231</v>
      </c>
      <c r="U23" s="92">
        <f>'2011'!Q24</f>
        <v>127918</v>
      </c>
      <c r="V23" s="92">
        <f>'2012'!Q24</f>
        <v>5500</v>
      </c>
      <c r="W23" s="92">
        <f>'2013'!Q24</f>
        <v>0</v>
      </c>
      <c r="X23" s="92">
        <f>'2014'!Q24</f>
        <v>0</v>
      </c>
      <c r="Y23" s="92">
        <f>'2015'!Q24</f>
        <v>0</v>
      </c>
      <c r="Z23" s="92">
        <f>'2016'!Q24</f>
        <v>20051</v>
      </c>
    </row>
    <row r="24" spans="1:26" x14ac:dyDescent="0.2">
      <c r="A24" s="28" t="s">
        <v>26</v>
      </c>
      <c r="B24" s="30"/>
      <c r="C24" s="88">
        <f>'1993'!J25</f>
        <v>0</v>
      </c>
      <c r="D24" s="92">
        <f>'1994'!J25</f>
        <v>0</v>
      </c>
      <c r="E24" s="92">
        <f>'1995'!J25</f>
        <v>0</v>
      </c>
      <c r="F24" s="89">
        <f>'1996'!J25</f>
        <v>0</v>
      </c>
      <c r="G24" s="89">
        <f>'1997'!J25</f>
        <v>0</v>
      </c>
      <c r="H24" s="92">
        <f>'1998'!J25</f>
        <v>0</v>
      </c>
      <c r="I24" s="92">
        <f>'1999'!J25</f>
        <v>0</v>
      </c>
      <c r="J24" s="92">
        <f>'2000'!J25</f>
        <v>0</v>
      </c>
      <c r="K24" s="93">
        <f>'2001'!J25</f>
        <v>0</v>
      </c>
      <c r="L24" s="92">
        <f>'2002'!J25</f>
        <v>0</v>
      </c>
      <c r="M24" s="92">
        <f>'2003'!J25</f>
        <v>0</v>
      </c>
      <c r="N24" s="92">
        <f>'2004'!J25</f>
        <v>0</v>
      </c>
      <c r="O24" s="92">
        <f>'2005'!J25</f>
        <v>0</v>
      </c>
      <c r="P24" s="94">
        <f>'2006'!J25</f>
        <v>0</v>
      </c>
      <c r="Q24" s="92">
        <f>'2007'!J25</f>
        <v>286556</v>
      </c>
      <c r="R24" s="92">
        <f>'2008'!J25</f>
        <v>218464</v>
      </c>
      <c r="S24" s="92">
        <f>'2009'!Q25</f>
        <v>0</v>
      </c>
      <c r="T24" s="92">
        <f>'2010'!Q25</f>
        <v>0</v>
      </c>
      <c r="U24" s="92">
        <f>'2011'!Q25</f>
        <v>0</v>
      </c>
      <c r="V24" s="92">
        <f>'2012'!Q25</f>
        <v>0</v>
      </c>
      <c r="W24" s="92">
        <f>'2013'!Q25</f>
        <v>0</v>
      </c>
      <c r="X24" s="92">
        <f>'2014'!Q25</f>
        <v>0</v>
      </c>
      <c r="Y24" s="92">
        <f>'2015'!Q25</f>
        <v>0</v>
      </c>
      <c r="Z24" s="92">
        <f>'2016'!Q25</f>
        <v>0</v>
      </c>
    </row>
    <row r="25" spans="1:26" x14ac:dyDescent="0.2">
      <c r="A25" s="28" t="s">
        <v>27</v>
      </c>
      <c r="B25" s="30"/>
      <c r="C25" s="88">
        <f>'1993'!J26</f>
        <v>0</v>
      </c>
      <c r="D25" s="92">
        <f>'1994'!J26</f>
        <v>0</v>
      </c>
      <c r="E25" s="89">
        <f>'1995'!J26</f>
        <v>0</v>
      </c>
      <c r="F25" s="89">
        <f>'1996'!J26</f>
        <v>0</v>
      </c>
      <c r="G25" s="89">
        <f>'1997'!J26</f>
        <v>0</v>
      </c>
      <c r="H25" s="89">
        <f>'1998'!J26</f>
        <v>0</v>
      </c>
      <c r="I25" s="89">
        <f>'1999'!J26</f>
        <v>0</v>
      </c>
      <c r="J25" s="92">
        <f>'2000'!J26</f>
        <v>0</v>
      </c>
      <c r="K25" s="93">
        <f>'2001'!J26</f>
        <v>0</v>
      </c>
      <c r="L25" s="92">
        <f>'2002'!J26</f>
        <v>0</v>
      </c>
      <c r="M25" s="92">
        <f>'2003'!J26</f>
        <v>0</v>
      </c>
      <c r="N25" s="92">
        <f>'2004'!J26</f>
        <v>0</v>
      </c>
      <c r="O25" s="92">
        <f>'2005'!J26</f>
        <v>0</v>
      </c>
      <c r="P25" s="94">
        <f>'2006'!J26</f>
        <v>0</v>
      </c>
      <c r="Q25" s="92">
        <f>'2007'!J26</f>
        <v>98433</v>
      </c>
      <c r="R25" s="92">
        <f>'2008'!J26</f>
        <v>69712</v>
      </c>
      <c r="S25" s="92">
        <f>'2009'!Q26</f>
        <v>0</v>
      </c>
      <c r="T25" s="92">
        <f>'2010'!Q26</f>
        <v>0</v>
      </c>
      <c r="U25" s="92">
        <f>'2011'!Q26</f>
        <v>0</v>
      </c>
      <c r="V25" s="92">
        <f>'2012'!Q26</f>
        <v>0</v>
      </c>
      <c r="W25" s="92">
        <f>'2013'!Q26</f>
        <v>0</v>
      </c>
      <c r="X25" s="92">
        <f>'2014'!Q26</f>
        <v>0</v>
      </c>
      <c r="Y25" s="92">
        <f>'2015'!Q26</f>
        <v>0</v>
      </c>
      <c r="Z25" s="92">
        <f>'2016'!Q26</f>
        <v>0</v>
      </c>
    </row>
    <row r="26" spans="1:26" x14ac:dyDescent="0.2">
      <c r="A26" s="28" t="s">
        <v>28</v>
      </c>
      <c r="B26" s="30"/>
      <c r="C26" s="88">
        <f>'1993'!J27</f>
        <v>0</v>
      </c>
      <c r="D26" s="92">
        <f>'1994'!J27</f>
        <v>0</v>
      </c>
      <c r="E26" s="92">
        <f>'1995'!J27</f>
        <v>0</v>
      </c>
      <c r="F26" s="89">
        <f>'1996'!J27</f>
        <v>0</v>
      </c>
      <c r="G26" s="89">
        <f>'1997'!J27</f>
        <v>0</v>
      </c>
      <c r="H26" s="92">
        <f>'1998'!J27</f>
        <v>0</v>
      </c>
      <c r="I26" s="92">
        <f>'1999'!J27</f>
        <v>0</v>
      </c>
      <c r="J26" s="92">
        <f>'2000'!J27</f>
        <v>0</v>
      </c>
      <c r="K26" s="93">
        <f>'2001'!J27</f>
        <v>0</v>
      </c>
      <c r="L26" s="92">
        <f>'2002'!J27</f>
        <v>0</v>
      </c>
      <c r="M26" s="92">
        <f>'2003'!J27</f>
        <v>0</v>
      </c>
      <c r="N26" s="92">
        <f>'2004'!J27</f>
        <v>0</v>
      </c>
      <c r="O26" s="92">
        <f>'2005'!J27</f>
        <v>0</v>
      </c>
      <c r="P26" s="94">
        <f>'2006'!J27</f>
        <v>0</v>
      </c>
      <c r="Q26" s="92">
        <f>'2007'!J27</f>
        <v>0</v>
      </c>
      <c r="R26" s="92">
        <f>'2008'!J27</f>
        <v>0</v>
      </c>
      <c r="S26" s="92">
        <f>'2009'!Q27</f>
        <v>0</v>
      </c>
      <c r="T26" s="92">
        <f>'2010'!Q27</f>
        <v>0</v>
      </c>
      <c r="U26" s="92">
        <f>'2011'!Q27</f>
        <v>0</v>
      </c>
      <c r="V26" s="92">
        <f>'2012'!Q27</f>
        <v>0</v>
      </c>
      <c r="W26" s="92">
        <f>'2013'!Q27</f>
        <v>0</v>
      </c>
      <c r="X26" s="92">
        <f>'2014'!Q27</f>
        <v>0</v>
      </c>
      <c r="Y26" s="92">
        <f>'2015'!Q27</f>
        <v>0</v>
      </c>
      <c r="Z26" s="92">
        <f>'2016'!Q27</f>
        <v>0</v>
      </c>
    </row>
    <row r="27" spans="1:26" x14ac:dyDescent="0.2">
      <c r="A27" s="28" t="s">
        <v>29</v>
      </c>
      <c r="B27" s="30"/>
      <c r="C27" s="88">
        <f>'1993'!J28</f>
        <v>0</v>
      </c>
      <c r="D27" s="92">
        <f>'1994'!J28</f>
        <v>0</v>
      </c>
      <c r="E27" s="89">
        <f>'1995'!J28</f>
        <v>0</v>
      </c>
      <c r="F27" s="89">
        <f>'1996'!J28</f>
        <v>0</v>
      </c>
      <c r="G27" s="89">
        <f>'1997'!J28</f>
        <v>0</v>
      </c>
      <c r="H27" s="89">
        <f>'1998'!J28</f>
        <v>0</v>
      </c>
      <c r="I27" s="89">
        <f>'1999'!J28</f>
        <v>0</v>
      </c>
      <c r="J27" s="92">
        <f>'2000'!J28</f>
        <v>0</v>
      </c>
      <c r="K27" s="93">
        <f>'2001'!J28</f>
        <v>457652</v>
      </c>
      <c r="L27" s="92">
        <f>'2002'!J28</f>
        <v>0</v>
      </c>
      <c r="M27" s="92">
        <f>'2003'!J28</f>
        <v>0</v>
      </c>
      <c r="N27" s="92">
        <f>'2004'!J28</f>
        <v>0</v>
      </c>
      <c r="O27" s="92">
        <f>'2005'!J28</f>
        <v>0</v>
      </c>
      <c r="P27" s="94">
        <f>'2006'!J28</f>
        <v>0</v>
      </c>
      <c r="Q27" s="92">
        <f>'2007'!J28</f>
        <v>0</v>
      </c>
      <c r="R27" s="92">
        <f>'2008'!J28</f>
        <v>0</v>
      </c>
      <c r="S27" s="92">
        <f>'2009'!Q28</f>
        <v>0</v>
      </c>
      <c r="T27" s="92">
        <f>'2010'!Q28</f>
        <v>0</v>
      </c>
      <c r="U27" s="92">
        <f>'2011'!Q28</f>
        <v>0</v>
      </c>
      <c r="V27" s="92">
        <f>'2012'!Q28</f>
        <v>0</v>
      </c>
      <c r="W27" s="92">
        <f>'2013'!Q28</f>
        <v>0</v>
      </c>
      <c r="X27" s="92">
        <f>'2014'!Q28</f>
        <v>0</v>
      </c>
      <c r="Y27" s="92">
        <f>'2015'!Q28</f>
        <v>0</v>
      </c>
      <c r="Z27" s="92">
        <f>'2016'!Q28</f>
        <v>0</v>
      </c>
    </row>
    <row r="28" spans="1:26" x14ac:dyDescent="0.2">
      <c r="A28" s="28" t="s">
        <v>30</v>
      </c>
      <c r="B28" s="30"/>
      <c r="C28" s="88">
        <f>'1993'!J29</f>
        <v>0</v>
      </c>
      <c r="D28" s="92">
        <f>'1994'!J29</f>
        <v>0</v>
      </c>
      <c r="E28" s="92">
        <f>'1995'!J29</f>
        <v>0</v>
      </c>
      <c r="F28" s="89">
        <f>'1996'!J29</f>
        <v>0</v>
      </c>
      <c r="G28" s="89">
        <f>'1997'!J29</f>
        <v>0</v>
      </c>
      <c r="H28" s="92">
        <f>'1998'!J29</f>
        <v>0</v>
      </c>
      <c r="I28" s="92">
        <f>'1999'!J29</f>
        <v>0</v>
      </c>
      <c r="J28" s="92">
        <f>'2000'!J29</f>
        <v>0</v>
      </c>
      <c r="K28" s="93">
        <f>'2001'!J29</f>
        <v>0</v>
      </c>
      <c r="L28" s="92">
        <f>'2002'!J29</f>
        <v>0</v>
      </c>
      <c r="M28" s="92">
        <f>'2003'!J29</f>
        <v>0</v>
      </c>
      <c r="N28" s="92">
        <f>'2004'!J29</f>
        <v>0</v>
      </c>
      <c r="O28" s="92">
        <f>'2005'!J29</f>
        <v>0</v>
      </c>
      <c r="P28" s="94">
        <f>'2006'!J29</f>
        <v>0</v>
      </c>
      <c r="Q28" s="92">
        <f>'2007'!J29</f>
        <v>0</v>
      </c>
      <c r="R28" s="92">
        <f>'2008'!J29</f>
        <v>0</v>
      </c>
      <c r="S28" s="92">
        <f>'2009'!Q29</f>
        <v>0</v>
      </c>
      <c r="T28" s="92">
        <f>'2010'!Q29</f>
        <v>0</v>
      </c>
      <c r="U28" s="92">
        <f>'2011'!Q29</f>
        <v>0</v>
      </c>
      <c r="V28" s="92">
        <f>'2012'!Q29</f>
        <v>0</v>
      </c>
      <c r="W28" s="92">
        <f>'2013'!Q29</f>
        <v>0</v>
      </c>
      <c r="X28" s="92">
        <f>'2014'!Q29</f>
        <v>0</v>
      </c>
      <c r="Y28" s="92">
        <f>'2015'!Q29</f>
        <v>0</v>
      </c>
      <c r="Z28" s="92">
        <f>'2016'!Q29</f>
        <v>0</v>
      </c>
    </row>
    <row r="29" spans="1:26" x14ac:dyDescent="0.2">
      <c r="A29" s="28" t="s">
        <v>31</v>
      </c>
      <c r="B29" s="30"/>
      <c r="C29" s="88">
        <f>'1993'!J30</f>
        <v>1612910</v>
      </c>
      <c r="D29" s="92">
        <f>'1994'!J30</f>
        <v>2063140</v>
      </c>
      <c r="E29" s="92">
        <f>'1995'!J30</f>
        <v>2244478</v>
      </c>
      <c r="F29" s="89">
        <f>'1996'!J30</f>
        <v>2957236</v>
      </c>
      <c r="G29" s="89">
        <f>'1997'!J30</f>
        <v>2341495</v>
      </c>
      <c r="H29" s="92">
        <f>'1998'!J30</f>
        <v>2698091</v>
      </c>
      <c r="I29" s="92">
        <f>'1999'!J30</f>
        <v>3602901</v>
      </c>
      <c r="J29" s="92">
        <f>'2000'!J30</f>
        <v>2605253</v>
      </c>
      <c r="K29" s="93">
        <f>'2001'!J30</f>
        <v>3654839</v>
      </c>
      <c r="L29" s="92">
        <f>'2002'!J30</f>
        <v>6210115</v>
      </c>
      <c r="M29" s="92">
        <f>'2003'!J30</f>
        <v>5701948</v>
      </c>
      <c r="N29" s="92">
        <f>'2004'!J30</f>
        <v>8598404</v>
      </c>
      <c r="O29" s="92">
        <f>'2005'!J30</f>
        <v>10093871</v>
      </c>
      <c r="P29" s="94">
        <f>'2006'!J30</f>
        <v>17352024</v>
      </c>
      <c r="Q29" s="92">
        <f>'2007'!J30</f>
        <v>7633150</v>
      </c>
      <c r="R29" s="92">
        <f>'2008'!J30</f>
        <v>5995120</v>
      </c>
      <c r="S29" s="92">
        <f>'2009'!Q30</f>
        <v>3049685</v>
      </c>
      <c r="T29" s="92">
        <f>'2010'!Q30</f>
        <v>477577</v>
      </c>
      <c r="U29" s="92">
        <f>'2011'!Q30</f>
        <v>782950</v>
      </c>
      <c r="V29" s="92">
        <f>'2012'!Q30</f>
        <v>145720</v>
      </c>
      <c r="W29" s="92">
        <f>'2013'!Q30</f>
        <v>-6174</v>
      </c>
      <c r="X29" s="92">
        <f>'2014'!Q30</f>
        <v>421805</v>
      </c>
      <c r="Y29" s="92">
        <f>'2015'!Q30</f>
        <v>892104</v>
      </c>
      <c r="Z29" s="92">
        <f>'2016'!Q30</f>
        <v>1299423</v>
      </c>
    </row>
    <row r="30" spans="1:26" x14ac:dyDescent="0.2">
      <c r="A30" s="28" t="s">
        <v>32</v>
      </c>
      <c r="B30" s="30"/>
      <c r="C30" s="88">
        <f>'1993'!J31</f>
        <v>0</v>
      </c>
      <c r="D30" s="92">
        <f>'1994'!J31</f>
        <v>0</v>
      </c>
      <c r="E30" s="89">
        <f>'1995'!J31</f>
        <v>0</v>
      </c>
      <c r="F30" s="89">
        <f>'1996'!J31</f>
        <v>0</v>
      </c>
      <c r="G30" s="89">
        <f>'1997'!J31</f>
        <v>0</v>
      </c>
      <c r="H30" s="89">
        <f>'1998'!J31</f>
        <v>0</v>
      </c>
      <c r="I30" s="89">
        <f>'1999'!J31</f>
        <v>0</v>
      </c>
      <c r="J30" s="92">
        <f>'2000'!J31</f>
        <v>0</v>
      </c>
      <c r="K30" s="93">
        <f>'2001'!J31</f>
        <v>0</v>
      </c>
      <c r="L30" s="92">
        <f>'2002'!J31</f>
        <v>91893</v>
      </c>
      <c r="M30" s="92">
        <f>'2003'!J31</f>
        <v>50680</v>
      </c>
      <c r="N30" s="92">
        <f>'2004'!J31</f>
        <v>15750</v>
      </c>
      <c r="O30" s="92">
        <f>'2005'!J31</f>
        <v>74392</v>
      </c>
      <c r="P30" s="94">
        <f>'2006'!J31</f>
        <v>87520</v>
      </c>
      <c r="Q30" s="92">
        <f>'2007'!J31</f>
        <v>972014</v>
      </c>
      <c r="R30" s="92">
        <f>'2008'!J31</f>
        <v>1151774</v>
      </c>
      <c r="S30" s="92">
        <f>'2009'!Q31</f>
        <v>299103</v>
      </c>
      <c r="T30" s="92">
        <f>'2010'!Q31</f>
        <v>0</v>
      </c>
      <c r="U30" s="92">
        <f>'2011'!Q31</f>
        <v>54556</v>
      </c>
      <c r="V30" s="92">
        <f>'2012'!Q31</f>
        <v>0</v>
      </c>
      <c r="W30" s="92">
        <f>'2013'!Q31</f>
        <v>0</v>
      </c>
      <c r="X30" s="92">
        <f>'2014'!Q31</f>
        <v>0</v>
      </c>
      <c r="Y30" s="92">
        <f>'2015'!Q31</f>
        <v>0</v>
      </c>
      <c r="Z30" s="92">
        <f>'2016'!Q31</f>
        <v>0</v>
      </c>
    </row>
    <row r="31" spans="1:26" x14ac:dyDescent="0.2">
      <c r="A31" s="28" t="s">
        <v>33</v>
      </c>
      <c r="B31" s="30"/>
      <c r="C31" s="88">
        <f>'1993'!J32</f>
        <v>9396555</v>
      </c>
      <c r="D31" s="92">
        <f>'1994'!J32</f>
        <v>9127954</v>
      </c>
      <c r="E31" s="92">
        <f>'1995'!J32</f>
        <v>11836007</v>
      </c>
      <c r="F31" s="89">
        <f>'1996'!J32</f>
        <v>13406148</v>
      </c>
      <c r="G31" s="89">
        <f>'1997'!J32</f>
        <v>14444284</v>
      </c>
      <c r="H31" s="92">
        <f>'1998'!J32</f>
        <v>15880242</v>
      </c>
      <c r="I31" s="92">
        <f>'1999'!J32</f>
        <v>19592468</v>
      </c>
      <c r="J31" s="92">
        <f>'2000'!J32</f>
        <v>24539559</v>
      </c>
      <c r="K31" s="93">
        <f>'2001'!J32</f>
        <v>20334971</v>
      </c>
      <c r="L31" s="92">
        <f>'2002'!J32</f>
        <v>20927467</v>
      </c>
      <c r="M31" s="92">
        <f>'2003'!J32</f>
        <v>21275629</v>
      </c>
      <c r="N31" s="92">
        <f>'2004'!J32</f>
        <v>22079265</v>
      </c>
      <c r="O31" s="92">
        <f>'2005'!J32</f>
        <v>22875735</v>
      </c>
      <c r="P31" s="94">
        <f>'2006'!J32</f>
        <v>19804705</v>
      </c>
      <c r="Q31" s="92">
        <f>'2007'!J32</f>
        <v>14058866</v>
      </c>
      <c r="R31" s="92">
        <f>'2008'!J32</f>
        <v>18969150</v>
      </c>
      <c r="S31" s="92">
        <f>'2009'!Q32</f>
        <v>14198385</v>
      </c>
      <c r="T31" s="92">
        <f>'2010'!Q32</f>
        <v>10714919</v>
      </c>
      <c r="U31" s="92">
        <f>'2011'!Q32</f>
        <v>11294942</v>
      </c>
      <c r="V31" s="92">
        <f>'2012'!Q32</f>
        <v>18175589</v>
      </c>
      <c r="W31" s="92">
        <f>'2013'!Q32</f>
        <v>24968395</v>
      </c>
      <c r="X31" s="92">
        <f>'2014'!Q32</f>
        <v>22087904</v>
      </c>
      <c r="Y31" s="92">
        <f>'2015'!Q32</f>
        <v>25281572</v>
      </c>
      <c r="Z31" s="92">
        <f>'2016'!Q32</f>
        <v>33309792</v>
      </c>
    </row>
    <row r="32" spans="1:26" x14ac:dyDescent="0.2">
      <c r="A32" s="28" t="s">
        <v>34</v>
      </c>
      <c r="B32" s="30"/>
      <c r="C32" s="88">
        <f>'1993'!J33</f>
        <v>0</v>
      </c>
      <c r="D32" s="92">
        <f>'1994'!J33</f>
        <v>0</v>
      </c>
      <c r="E32" s="92">
        <f>'1995'!J33</f>
        <v>0</v>
      </c>
      <c r="F32" s="89">
        <f>'1996'!J33</f>
        <v>0</v>
      </c>
      <c r="G32" s="89">
        <f>'1997'!J33</f>
        <v>0</v>
      </c>
      <c r="H32" s="92">
        <f>'1998'!J33</f>
        <v>0</v>
      </c>
      <c r="I32" s="92">
        <f>'1999'!J33</f>
        <v>0</v>
      </c>
      <c r="J32" s="92">
        <f>'2000'!J33</f>
        <v>0</v>
      </c>
      <c r="K32" s="93">
        <f>'2001'!J33</f>
        <v>0</v>
      </c>
      <c r="L32" s="92">
        <f>'2002'!J33</f>
        <v>0</v>
      </c>
      <c r="M32" s="92">
        <f>'2003'!J33</f>
        <v>0</v>
      </c>
      <c r="N32" s="92">
        <f>'2004'!J33</f>
        <v>0</v>
      </c>
      <c r="O32" s="92">
        <f>'2005'!J33</f>
        <v>0</v>
      </c>
      <c r="P32" s="94">
        <f>'2006'!J33</f>
        <v>0</v>
      </c>
      <c r="Q32" s="92">
        <f>'2007'!J33</f>
        <v>0</v>
      </c>
      <c r="R32" s="92">
        <f>'2008'!J33</f>
        <v>0</v>
      </c>
      <c r="S32" s="92">
        <f>'2009'!Q33</f>
        <v>0</v>
      </c>
      <c r="T32" s="92">
        <f>'2010'!Q33</f>
        <v>0</v>
      </c>
      <c r="U32" s="92">
        <f>'2011'!Q33</f>
        <v>0</v>
      </c>
      <c r="V32" s="92">
        <f>'2012'!Q33</f>
        <v>0</v>
      </c>
      <c r="W32" s="92">
        <f>'2013'!Q33</f>
        <v>0</v>
      </c>
      <c r="X32" s="92">
        <f>'2014'!Q33</f>
        <v>0</v>
      </c>
      <c r="Y32" s="92">
        <f>'2015'!Q33</f>
        <v>0</v>
      </c>
      <c r="Z32" s="92">
        <f>'2016'!Q33</f>
        <v>0</v>
      </c>
    </row>
    <row r="33" spans="1:26" x14ac:dyDescent="0.2">
      <c r="A33" s="28" t="s">
        <v>35</v>
      </c>
      <c r="B33" s="30"/>
      <c r="C33" s="88">
        <f>'1993'!J34</f>
        <v>0</v>
      </c>
      <c r="D33" s="92">
        <f>'1994'!J34</f>
        <v>0</v>
      </c>
      <c r="E33" s="89">
        <f>'1995'!J34</f>
        <v>1728559</v>
      </c>
      <c r="F33" s="89">
        <f>'1996'!J34</f>
        <v>1931399</v>
      </c>
      <c r="G33" s="89">
        <f>'1997'!J34</f>
        <v>2529141</v>
      </c>
      <c r="H33" s="89">
        <f>'1998'!J34</f>
        <v>2156564</v>
      </c>
      <c r="I33" s="89">
        <f>'1999'!J34</f>
        <v>2980622</v>
      </c>
      <c r="J33" s="92">
        <f>'2000'!J34</f>
        <v>3139347</v>
      </c>
      <c r="K33" s="93">
        <f>'2001'!J34</f>
        <v>3523913</v>
      </c>
      <c r="L33" s="92">
        <f>'2002'!J34</f>
        <v>3972717</v>
      </c>
      <c r="M33" s="92">
        <f>'2003'!J34</f>
        <v>4596469</v>
      </c>
      <c r="N33" s="92">
        <f>'2004'!J34</f>
        <v>10409966</v>
      </c>
      <c r="O33" s="92">
        <f>'2005'!J34</f>
        <v>36296544</v>
      </c>
      <c r="P33" s="94">
        <f>'2006'!J34</f>
        <v>24633680</v>
      </c>
      <c r="Q33" s="92">
        <f>'2007'!J34</f>
        <v>7007204</v>
      </c>
      <c r="R33" s="92">
        <f>'2008'!J34</f>
        <v>5432087</v>
      </c>
      <c r="S33" s="92">
        <f>'2009'!Q34</f>
        <v>2054049</v>
      </c>
      <c r="T33" s="92">
        <f>'2010'!Q34</f>
        <v>1431948</v>
      </c>
      <c r="U33" s="92">
        <f>'2011'!Q34</f>
        <v>1741302</v>
      </c>
      <c r="V33" s="92">
        <f>'2012'!Q34</f>
        <v>2267920</v>
      </c>
      <c r="W33" s="92">
        <f>'2013'!Q34</f>
        <v>3214992</v>
      </c>
      <c r="X33" s="92">
        <f>'2014'!Q34</f>
        <v>4218105</v>
      </c>
      <c r="Y33" s="92">
        <f>'2015'!Q34</f>
        <v>5280765</v>
      </c>
      <c r="Z33" s="92">
        <f>'2016'!Q34</f>
        <v>6261663</v>
      </c>
    </row>
    <row r="34" spans="1:26" x14ac:dyDescent="0.2">
      <c r="A34" s="28" t="s">
        <v>36</v>
      </c>
      <c r="B34" s="30"/>
      <c r="C34" s="88">
        <f>'1993'!J35</f>
        <v>0</v>
      </c>
      <c r="D34" s="92">
        <f>'1994'!J35</f>
        <v>0</v>
      </c>
      <c r="E34" s="89">
        <f>'1995'!J35</f>
        <v>0</v>
      </c>
      <c r="F34" s="89">
        <f>'1996'!J35</f>
        <v>0</v>
      </c>
      <c r="G34" s="89">
        <f>'1997'!J35</f>
        <v>0</v>
      </c>
      <c r="H34" s="89">
        <f>'1998'!J35</f>
        <v>0</v>
      </c>
      <c r="I34" s="89">
        <f>'1999'!J35</f>
        <v>0</v>
      </c>
      <c r="J34" s="92">
        <f>'2000'!J35</f>
        <v>0</v>
      </c>
      <c r="K34" s="93">
        <f>'2001'!J35</f>
        <v>0</v>
      </c>
      <c r="L34" s="92">
        <f>'2002'!J35</f>
        <v>24934</v>
      </c>
      <c r="M34" s="92">
        <f>'2003'!J35</f>
        <v>20120</v>
      </c>
      <c r="N34" s="92">
        <f>'2004'!J35</f>
        <v>29292</v>
      </c>
      <c r="O34" s="92">
        <f>'2005'!J35</f>
        <v>29011</v>
      </c>
      <c r="P34" s="94">
        <f>'2006'!J35</f>
        <v>0</v>
      </c>
      <c r="Q34" s="92">
        <f>'2007'!J35</f>
        <v>0</v>
      </c>
      <c r="R34" s="92">
        <f>'2008'!J35</f>
        <v>0</v>
      </c>
      <c r="S34" s="92">
        <f>'2009'!Q35</f>
        <v>0</v>
      </c>
      <c r="T34" s="92">
        <f>'2010'!Q35</f>
        <v>0</v>
      </c>
      <c r="U34" s="92">
        <f>'2011'!Q35</f>
        <v>0</v>
      </c>
      <c r="V34" s="92">
        <f>'2012'!Q35</f>
        <v>0</v>
      </c>
      <c r="W34" s="92">
        <f>'2013'!Q35</f>
        <v>0</v>
      </c>
      <c r="X34" s="92">
        <f>'2014'!Q35</f>
        <v>0</v>
      </c>
      <c r="Y34" s="92">
        <f>'2015'!Q35</f>
        <v>0</v>
      </c>
      <c r="Z34" s="92">
        <f>'2016'!Q35</f>
        <v>0</v>
      </c>
    </row>
    <row r="35" spans="1:26" x14ac:dyDescent="0.2">
      <c r="A35" s="28" t="s">
        <v>37</v>
      </c>
      <c r="B35" s="30"/>
      <c r="C35" s="88">
        <f>'1993'!J36</f>
        <v>0</v>
      </c>
      <c r="D35" s="92">
        <f>'1994'!J36</f>
        <v>0</v>
      </c>
      <c r="E35" s="89">
        <f>'1995'!J36</f>
        <v>0</v>
      </c>
      <c r="F35" s="89">
        <f>'1996'!J36</f>
        <v>0</v>
      </c>
      <c r="G35" s="89">
        <f>'1997'!J36</f>
        <v>0</v>
      </c>
      <c r="H35" s="89">
        <f>'1998'!J36</f>
        <v>0</v>
      </c>
      <c r="I35" s="89">
        <f>'1999'!J36</f>
        <v>0</v>
      </c>
      <c r="J35" s="92">
        <f>'2000'!J36</f>
        <v>0</v>
      </c>
      <c r="K35" s="93">
        <f>'2001'!J36</f>
        <v>0</v>
      </c>
      <c r="L35" s="92">
        <f>'2002'!J36</f>
        <v>1039160</v>
      </c>
      <c r="M35" s="92">
        <f>'2003'!J36</f>
        <v>1074990</v>
      </c>
      <c r="N35" s="92">
        <f>'2004'!J36</f>
        <v>1249203</v>
      </c>
      <c r="O35" s="92">
        <f>'2005'!J36</f>
        <v>1420949</v>
      </c>
      <c r="P35" s="94">
        <f>'2006'!J36</f>
        <v>1689909</v>
      </c>
      <c r="Q35" s="92">
        <f>'2007'!J36</f>
        <v>46792</v>
      </c>
      <c r="R35" s="92">
        <f>'2008'!J36</f>
        <v>76214</v>
      </c>
      <c r="S35" s="92">
        <f>'2009'!Q36</f>
        <v>0</v>
      </c>
      <c r="T35" s="92">
        <f>'2010'!Q36</f>
        <v>0</v>
      </c>
      <c r="U35" s="92">
        <f>'2011'!Q36</f>
        <v>0</v>
      </c>
      <c r="V35" s="92">
        <f>'2012'!Q36</f>
        <v>5536</v>
      </c>
      <c r="W35" s="92">
        <f>'2013'!Q36</f>
        <v>2139</v>
      </c>
      <c r="X35" s="92">
        <f>'2014'!Q36</f>
        <v>7291</v>
      </c>
      <c r="Y35" s="92">
        <f>'2015'!Q36</f>
        <v>3992</v>
      </c>
      <c r="Z35" s="92">
        <f>'2016'!Q36</f>
        <v>3678</v>
      </c>
    </row>
    <row r="36" spans="1:26" x14ac:dyDescent="0.2">
      <c r="A36" s="28" t="s">
        <v>38</v>
      </c>
      <c r="B36" s="30"/>
      <c r="C36" s="88">
        <f>'1993'!J37</f>
        <v>29090</v>
      </c>
      <c r="D36" s="92">
        <f>'1994'!J37</f>
        <v>17360</v>
      </c>
      <c r="E36" s="92">
        <f>'1995'!J37</f>
        <v>12660</v>
      </c>
      <c r="F36" s="89">
        <f>'1996'!J37</f>
        <v>7860</v>
      </c>
      <c r="G36" s="89">
        <f>'1997'!J37</f>
        <v>23847</v>
      </c>
      <c r="H36" s="92">
        <f>'1998'!J37</f>
        <v>33816</v>
      </c>
      <c r="I36" s="92">
        <f>'1999'!J37</f>
        <v>18000</v>
      </c>
      <c r="J36" s="92">
        <f>'2000'!J37</f>
        <v>471675</v>
      </c>
      <c r="K36" s="93">
        <f>'2001'!J37</f>
        <v>20700</v>
      </c>
      <c r="L36" s="92">
        <f>'2002'!J37</f>
        <v>450413</v>
      </c>
      <c r="M36" s="92">
        <f>'2003'!J37</f>
        <v>14560</v>
      </c>
      <c r="N36" s="92">
        <f>'2004'!J37</f>
        <v>0</v>
      </c>
      <c r="O36" s="92">
        <f>'2005'!J37</f>
        <v>70220</v>
      </c>
      <c r="P36" s="94">
        <f>'2006'!J37</f>
        <v>12300</v>
      </c>
      <c r="Q36" s="92">
        <f>'2007'!J37</f>
        <v>17100</v>
      </c>
      <c r="R36" s="92">
        <f>'2008'!J37</f>
        <v>42960</v>
      </c>
      <c r="S36" s="92">
        <f>'2009'!Q37</f>
        <v>14474</v>
      </c>
      <c r="T36" s="92">
        <f>'2010'!Q37</f>
        <v>24600</v>
      </c>
      <c r="U36" s="92">
        <f>'2011'!Q37</f>
        <v>9000</v>
      </c>
      <c r="V36" s="92">
        <f>'2012'!Q37</f>
        <v>28200</v>
      </c>
      <c r="W36" s="92">
        <f>'2013'!Q37</f>
        <v>5700</v>
      </c>
      <c r="X36" s="92">
        <f>'2014'!Q37</f>
        <v>7200</v>
      </c>
      <c r="Y36" s="92">
        <f>'2015'!Q37</f>
        <v>5100</v>
      </c>
      <c r="Z36" s="92">
        <f>'2016'!Q37</f>
        <v>25800</v>
      </c>
    </row>
    <row r="37" spans="1:26" x14ac:dyDescent="0.2">
      <c r="A37" s="28" t="s">
        <v>39</v>
      </c>
      <c r="B37" s="30"/>
      <c r="C37" s="88">
        <f>'1993'!J38</f>
        <v>1967294</v>
      </c>
      <c r="D37" s="92">
        <f>'1994'!J38</f>
        <v>2053935</v>
      </c>
      <c r="E37" s="89">
        <f>'1995'!J38</f>
        <v>2545302</v>
      </c>
      <c r="F37" s="89">
        <f>'1996'!J38</f>
        <v>0</v>
      </c>
      <c r="G37" s="89">
        <f>'1997'!J38</f>
        <v>0</v>
      </c>
      <c r="H37" s="89">
        <f>'1998'!J38</f>
        <v>0</v>
      </c>
      <c r="I37" s="89">
        <f>'1999'!J38</f>
        <v>0</v>
      </c>
      <c r="J37" s="92">
        <f>'2000'!J38</f>
        <v>8632296</v>
      </c>
      <c r="K37" s="93">
        <f>'2001'!J38</f>
        <v>8753942</v>
      </c>
      <c r="L37" s="92">
        <f>'2002'!J38</f>
        <v>11415061</v>
      </c>
      <c r="M37" s="92">
        <f>'2003'!J38</f>
        <v>11399495</v>
      </c>
      <c r="N37" s="92">
        <f>'2004'!J38</f>
        <v>18510878</v>
      </c>
      <c r="O37" s="92">
        <f>'2005'!J38</f>
        <v>21415942</v>
      </c>
      <c r="P37" s="94">
        <f>'2006'!J38</f>
        <v>15695470</v>
      </c>
      <c r="Q37" s="92">
        <f>'2007'!J38</f>
        <v>13844653</v>
      </c>
      <c r="R37" s="92">
        <f>'2008'!J38</f>
        <v>9340918</v>
      </c>
      <c r="S37" s="92">
        <f>'2009'!Q38</f>
        <v>4091177</v>
      </c>
      <c r="T37" s="92">
        <f>'2010'!Q38</f>
        <v>1887849</v>
      </c>
      <c r="U37" s="92">
        <f>'2011'!Q38</f>
        <v>652447</v>
      </c>
      <c r="V37" s="92">
        <f>'2012'!Q38</f>
        <v>583495</v>
      </c>
      <c r="W37" s="92">
        <f>'2013'!Q38</f>
        <v>937034</v>
      </c>
      <c r="X37" s="92">
        <f>'2014'!Q38</f>
        <v>2966033</v>
      </c>
      <c r="Y37" s="92">
        <f>'2015'!Q38</f>
        <v>4151590</v>
      </c>
      <c r="Z37" s="92">
        <f>'2016'!Q38</f>
        <v>5518889</v>
      </c>
    </row>
    <row r="38" spans="1:26" x14ac:dyDescent="0.2">
      <c r="A38" s="28" t="s">
        <v>1</v>
      </c>
      <c r="B38" s="30"/>
      <c r="C38" s="88">
        <f>'1993'!J39</f>
        <v>6791567</v>
      </c>
      <c r="D38" s="92">
        <f>'1994'!J39</f>
        <v>18252534</v>
      </c>
      <c r="E38" s="89">
        <f>'1995'!J39</f>
        <v>8365281</v>
      </c>
      <c r="F38" s="89">
        <f>'1996'!J39</f>
        <v>9749118</v>
      </c>
      <c r="G38" s="89">
        <f>'1997'!J39</f>
        <v>12204277</v>
      </c>
      <c r="H38" s="89">
        <f>'1998'!J39</f>
        <v>11200654</v>
      </c>
      <c r="I38" s="89">
        <f>'1999'!J39</f>
        <v>12005551</v>
      </c>
      <c r="J38" s="92">
        <f>'2000'!J39</f>
        <v>20035324</v>
      </c>
      <c r="K38" s="93">
        <f>'2001'!J39</f>
        <v>17455825</v>
      </c>
      <c r="L38" s="92">
        <f>'2002'!J39</f>
        <v>30531263</v>
      </c>
      <c r="M38" s="92">
        <f>'2003'!J39</f>
        <v>24125862</v>
      </c>
      <c r="N38" s="92">
        <f>'2004'!J39</f>
        <v>41972126</v>
      </c>
      <c r="O38" s="92">
        <f>'2005'!J39</f>
        <v>60332354</v>
      </c>
      <c r="P38" s="94">
        <f>'2006'!J39</f>
        <v>68828746</v>
      </c>
      <c r="Q38" s="92">
        <f>'2007'!J39</f>
        <v>39672472</v>
      </c>
      <c r="R38" s="92">
        <f>'2008'!J39</f>
        <v>14770333</v>
      </c>
      <c r="S38" s="92">
        <f>'2009'!Q39</f>
        <v>6990517</v>
      </c>
      <c r="T38" s="92">
        <f>'2010'!Q39</f>
        <v>3122216</v>
      </c>
      <c r="U38" s="92">
        <f>'2011'!Q39</f>
        <v>1891533</v>
      </c>
      <c r="V38" s="92">
        <f>'2012'!Q39</f>
        <v>3447633</v>
      </c>
      <c r="W38" s="92">
        <f>'2013'!Q39</f>
        <v>2587209</v>
      </c>
      <c r="X38" s="92">
        <f>'2014'!Q39</f>
        <v>2754121</v>
      </c>
      <c r="Y38" s="92">
        <f>'2015'!Q39</f>
        <v>3640148</v>
      </c>
      <c r="Z38" s="92">
        <f>'2016'!Q39</f>
        <v>5202331</v>
      </c>
    </row>
    <row r="39" spans="1:26" x14ac:dyDescent="0.2">
      <c r="A39" s="28" t="s">
        <v>40</v>
      </c>
      <c r="B39" s="30"/>
      <c r="C39" s="88">
        <f>'1993'!J40</f>
        <v>1201248</v>
      </c>
      <c r="D39" s="92">
        <f>'1994'!J40</f>
        <v>1350196</v>
      </c>
      <c r="E39" s="92">
        <f>'1995'!J40</f>
        <v>715208</v>
      </c>
      <c r="F39" s="89">
        <f>'1996'!J40</f>
        <v>24555</v>
      </c>
      <c r="G39" s="89">
        <f>'1997'!J40</f>
        <v>0</v>
      </c>
      <c r="H39" s="92">
        <f>'1998'!J40</f>
        <v>0</v>
      </c>
      <c r="I39" s="92">
        <f>'1999'!J40</f>
        <v>0</v>
      </c>
      <c r="J39" s="92">
        <f>'2000'!J40</f>
        <v>0</v>
      </c>
      <c r="K39" s="93">
        <f>'2001'!J40</f>
        <v>0</v>
      </c>
      <c r="L39" s="92">
        <f>'2002'!J40</f>
        <v>38916</v>
      </c>
      <c r="M39" s="92">
        <f>'2003'!J40</f>
        <v>0</v>
      </c>
      <c r="N39" s="92">
        <f>'2004'!J40</f>
        <v>0</v>
      </c>
      <c r="O39" s="92">
        <f>'2005'!J40</f>
        <v>0</v>
      </c>
      <c r="P39" s="94">
        <f>'2006'!J40</f>
        <v>0</v>
      </c>
      <c r="Q39" s="92">
        <f>'2007'!J40</f>
        <v>0</v>
      </c>
      <c r="R39" s="92">
        <f>'2008'!J40</f>
        <v>0</v>
      </c>
      <c r="S39" s="92">
        <f>'2009'!Q40</f>
        <v>575401</v>
      </c>
      <c r="T39" s="92">
        <f>'2010'!Q40</f>
        <v>6005635</v>
      </c>
      <c r="U39" s="92">
        <f>'2011'!Q40</f>
        <v>458128</v>
      </c>
      <c r="V39" s="92">
        <f>'2012'!Q40</f>
        <v>717594</v>
      </c>
      <c r="W39" s="92">
        <f>'2013'!Q40</f>
        <v>0</v>
      </c>
      <c r="X39" s="92">
        <f>'2014'!Q40</f>
        <v>0</v>
      </c>
      <c r="Y39" s="92">
        <f>'2015'!Q40</f>
        <v>0</v>
      </c>
      <c r="Z39" s="92">
        <f>'2016'!Q40</f>
        <v>0</v>
      </c>
    </row>
    <row r="40" spans="1:26" x14ac:dyDescent="0.2">
      <c r="A40" s="28" t="s">
        <v>41</v>
      </c>
      <c r="B40" s="30"/>
      <c r="C40" s="88">
        <f>'1993'!J41</f>
        <v>0</v>
      </c>
      <c r="D40" s="92">
        <f>'1994'!J41</f>
        <v>0</v>
      </c>
      <c r="E40" s="89">
        <f>'1995'!J41</f>
        <v>0</v>
      </c>
      <c r="F40" s="89">
        <f>'1996'!J41</f>
        <v>0</v>
      </c>
      <c r="G40" s="89">
        <f>'1997'!J41</f>
        <v>0</v>
      </c>
      <c r="H40" s="89">
        <f>'1998'!J41</f>
        <v>0</v>
      </c>
      <c r="I40" s="89">
        <f>'1999'!J41</f>
        <v>0</v>
      </c>
      <c r="J40" s="92">
        <f>'2000'!J41</f>
        <v>2492762</v>
      </c>
      <c r="K40" s="93">
        <f>'2001'!J41</f>
        <v>650057</v>
      </c>
      <c r="L40" s="92">
        <f>'2002'!J41</f>
        <v>0</v>
      </c>
      <c r="M40" s="92">
        <f>'2003'!J41</f>
        <v>0</v>
      </c>
      <c r="N40" s="92">
        <f>'2004'!J41</f>
        <v>0</v>
      </c>
      <c r="O40" s="92">
        <f>'2005'!J41</f>
        <v>0</v>
      </c>
      <c r="P40" s="94">
        <f>'2006'!J41</f>
        <v>0</v>
      </c>
      <c r="Q40" s="92">
        <f>'2007'!J41</f>
        <v>0</v>
      </c>
      <c r="R40" s="92">
        <f>'2008'!J41</f>
        <v>324327</v>
      </c>
      <c r="S40" s="92">
        <f>'2009'!Q41</f>
        <v>96301</v>
      </c>
      <c r="T40" s="92">
        <f>'2010'!Q41</f>
        <v>131122</v>
      </c>
      <c r="U40" s="92">
        <f>'2011'!Q41</f>
        <v>0</v>
      </c>
      <c r="V40" s="92">
        <f>'2012'!Q41</f>
        <v>18335</v>
      </c>
      <c r="W40" s="92">
        <f>'2013'!Q41</f>
        <v>149749</v>
      </c>
      <c r="X40" s="92">
        <f>'2014'!Q41</f>
        <v>109136</v>
      </c>
      <c r="Y40" s="92">
        <f>'2015'!Q41</f>
        <v>122968</v>
      </c>
      <c r="Z40" s="92">
        <f>'2016'!Q41</f>
        <v>164031</v>
      </c>
    </row>
    <row r="41" spans="1:26" x14ac:dyDescent="0.2">
      <c r="A41" s="28" t="s">
        <v>42</v>
      </c>
      <c r="B41" s="30"/>
      <c r="C41" s="88">
        <f>'1993'!J42</f>
        <v>0</v>
      </c>
      <c r="D41" s="92">
        <f>'1994'!J42</f>
        <v>0</v>
      </c>
      <c r="E41" s="89">
        <f>'1995'!J42</f>
        <v>0</v>
      </c>
      <c r="F41" s="89">
        <f>'1996'!J42</f>
        <v>0</v>
      </c>
      <c r="G41" s="89">
        <f>'1997'!J42</f>
        <v>0</v>
      </c>
      <c r="H41" s="89">
        <f>'1998'!J42</f>
        <v>0</v>
      </c>
      <c r="I41" s="89">
        <f>'1999'!J42</f>
        <v>0</v>
      </c>
      <c r="J41" s="92">
        <f>'2000'!J42</f>
        <v>0</v>
      </c>
      <c r="K41" s="93">
        <f>'2001'!J42</f>
        <v>0</v>
      </c>
      <c r="L41" s="92">
        <f>'2002'!J42</f>
        <v>0</v>
      </c>
      <c r="M41" s="92">
        <f>'2003'!J42</f>
        <v>0</v>
      </c>
      <c r="N41" s="92">
        <f>'2004'!J42</f>
        <v>0</v>
      </c>
      <c r="O41" s="92">
        <f>'2005'!J42</f>
        <v>0</v>
      </c>
      <c r="P41" s="94">
        <f>'2006'!J42</f>
        <v>0</v>
      </c>
      <c r="Q41" s="92">
        <f>'2007'!J42</f>
        <v>0</v>
      </c>
      <c r="R41" s="92">
        <f>'2008'!J42</f>
        <v>0</v>
      </c>
      <c r="S41" s="92">
        <f>'2009'!Q42</f>
        <v>0</v>
      </c>
      <c r="T41" s="92">
        <f>'2010'!Q42</f>
        <v>0</v>
      </c>
      <c r="U41" s="92">
        <f>'2011'!Q42</f>
        <v>0</v>
      </c>
      <c r="V41" s="92">
        <f>'2012'!Q42</f>
        <v>0</v>
      </c>
      <c r="W41" s="92">
        <f>'2013'!Q42</f>
        <v>0</v>
      </c>
      <c r="X41" s="92">
        <f>'2014'!Q42</f>
        <v>0</v>
      </c>
      <c r="Y41" s="92">
        <f>'2015'!Q42</f>
        <v>0</v>
      </c>
      <c r="Z41" s="92">
        <f>'2016'!Q42</f>
        <v>0</v>
      </c>
    </row>
    <row r="42" spans="1:26" x14ac:dyDescent="0.2">
      <c r="A42" s="28" t="s">
        <v>2</v>
      </c>
      <c r="B42" s="30"/>
      <c r="C42" s="88">
        <f>'1993'!J43</f>
        <v>0</v>
      </c>
      <c r="D42" s="92">
        <f>'1994'!J43</f>
        <v>0</v>
      </c>
      <c r="E42" s="92">
        <f>'1995'!J43</f>
        <v>0</v>
      </c>
      <c r="F42" s="89">
        <f>'1996'!J43</f>
        <v>0</v>
      </c>
      <c r="G42" s="89">
        <f>'1997'!J43</f>
        <v>0</v>
      </c>
      <c r="H42" s="92">
        <f>'1998'!J43</f>
        <v>0</v>
      </c>
      <c r="I42" s="92">
        <f>'1999'!J43</f>
        <v>0</v>
      </c>
      <c r="J42" s="92">
        <f>'2000'!J43</f>
        <v>0</v>
      </c>
      <c r="K42" s="93">
        <f>'2001'!J43</f>
        <v>0</v>
      </c>
      <c r="L42" s="92">
        <f>'2002'!J43</f>
        <v>0</v>
      </c>
      <c r="M42" s="92">
        <f>'2003'!J43</f>
        <v>0</v>
      </c>
      <c r="N42" s="92">
        <f>'2004'!J43</f>
        <v>0</v>
      </c>
      <c r="O42" s="92">
        <f>'2005'!J43</f>
        <v>0</v>
      </c>
      <c r="P42" s="94">
        <f>'2006'!J43</f>
        <v>0</v>
      </c>
      <c r="Q42" s="92">
        <f>'2007'!J43</f>
        <v>0</v>
      </c>
      <c r="R42" s="92">
        <f>'2008'!J43</f>
        <v>0</v>
      </c>
      <c r="S42" s="92">
        <f>'2009'!Q43</f>
        <v>0</v>
      </c>
      <c r="T42" s="92">
        <f>'2010'!Q43</f>
        <v>0</v>
      </c>
      <c r="U42" s="92">
        <f>'2011'!Q43</f>
        <v>0</v>
      </c>
      <c r="V42" s="92">
        <f>'2012'!Q43</f>
        <v>0</v>
      </c>
      <c r="W42" s="92">
        <f>'2013'!Q43</f>
        <v>0</v>
      </c>
      <c r="X42" s="92">
        <f>'2014'!Q43</f>
        <v>0</v>
      </c>
      <c r="Y42" s="92">
        <f>'2015'!Q43</f>
        <v>0</v>
      </c>
      <c r="Z42" s="92">
        <f>'2016'!Q43</f>
        <v>0</v>
      </c>
    </row>
    <row r="43" spans="1:26" x14ac:dyDescent="0.2">
      <c r="A43" s="28" t="s">
        <v>43</v>
      </c>
      <c r="B43" s="30"/>
      <c r="C43" s="88">
        <f>'1993'!J44</f>
        <v>0</v>
      </c>
      <c r="D43" s="92">
        <f>'1994'!J44</f>
        <v>3745190</v>
      </c>
      <c r="E43" s="89">
        <f>'1995'!J44</f>
        <v>4776031</v>
      </c>
      <c r="F43" s="89">
        <f>'1996'!J44</f>
        <v>3229904</v>
      </c>
      <c r="G43" s="89">
        <f>'1997'!J44</f>
        <v>4594138</v>
      </c>
      <c r="H43" s="89">
        <f>'1998'!J44</f>
        <v>4630717</v>
      </c>
      <c r="I43" s="89">
        <f>'1999'!J44</f>
        <v>5104712</v>
      </c>
      <c r="J43" s="92">
        <f>'2000'!J44</f>
        <v>7589317</v>
      </c>
      <c r="K43" s="93">
        <f>'2001'!J44</f>
        <v>8959592</v>
      </c>
      <c r="L43" s="92">
        <f>'2002'!J44</f>
        <v>7453157</v>
      </c>
      <c r="M43" s="92">
        <f>'2003'!J44</f>
        <v>9179832</v>
      </c>
      <c r="N43" s="92">
        <f>'2004'!J44</f>
        <v>10909940</v>
      </c>
      <c r="O43" s="92">
        <f>'2005'!J44</f>
        <v>14746640</v>
      </c>
      <c r="P43" s="94">
        <f>'2006'!J44</f>
        <v>17455657</v>
      </c>
      <c r="Q43" s="92">
        <f>'2007'!J44</f>
        <v>14086471</v>
      </c>
      <c r="R43" s="92">
        <f>'2008'!J44</f>
        <v>15633143</v>
      </c>
      <c r="S43" s="92">
        <f>'2009'!Q44</f>
        <v>5942741</v>
      </c>
      <c r="T43" s="92">
        <f>'2010'!Q44</f>
        <v>6919591</v>
      </c>
      <c r="U43" s="92">
        <f>'2011'!Q44</f>
        <v>5667000</v>
      </c>
      <c r="V43" s="92">
        <f>'2012'!Q44</f>
        <v>9410000</v>
      </c>
      <c r="W43" s="92">
        <f>'2013'!Q44</f>
        <v>13972000</v>
      </c>
      <c r="X43" s="92">
        <f>'2014'!Q44</f>
        <v>16868000</v>
      </c>
      <c r="Y43" s="92">
        <f>'2015'!Q44</f>
        <v>13639000</v>
      </c>
      <c r="Z43" s="92">
        <f>'2016'!Q44</f>
        <v>20707000</v>
      </c>
    </row>
    <row r="44" spans="1:26" x14ac:dyDescent="0.2">
      <c r="A44" s="28" t="s">
        <v>44</v>
      </c>
      <c r="B44" s="30"/>
      <c r="C44" s="88">
        <f>'1993'!J45</f>
        <v>0</v>
      </c>
      <c r="D44" s="92">
        <f>'1994'!J45</f>
        <v>0</v>
      </c>
      <c r="E44" s="89">
        <f>'1995'!J45</f>
        <v>2803106</v>
      </c>
      <c r="F44" s="89">
        <f>'1996'!J45</f>
        <v>3047584</v>
      </c>
      <c r="G44" s="89">
        <f>'1997'!J45</f>
        <v>3876569</v>
      </c>
      <c r="H44" s="89">
        <f>'1998'!J45</f>
        <v>4648115</v>
      </c>
      <c r="I44" s="89">
        <f>'1999'!J45</f>
        <v>5505261</v>
      </c>
      <c r="J44" s="92">
        <f>'2000'!J45</f>
        <v>6224149</v>
      </c>
      <c r="K44" s="93">
        <f>'2001'!J45</f>
        <v>6445404</v>
      </c>
      <c r="L44" s="92">
        <f>'2002'!J45</f>
        <v>9080631</v>
      </c>
      <c r="M44" s="92">
        <f>'2003'!J45</f>
        <v>12703949</v>
      </c>
      <c r="N44" s="92">
        <f>'2004'!J45</f>
        <v>13466813</v>
      </c>
      <c r="O44" s="92">
        <f>'2005'!J45</f>
        <v>17062037</v>
      </c>
      <c r="P44" s="94">
        <f>'2006'!J45</f>
        <v>22346901</v>
      </c>
      <c r="Q44" s="92">
        <f>'2007'!J45</f>
        <v>24503511</v>
      </c>
      <c r="R44" s="92">
        <f>'2008'!J45</f>
        <v>22291221</v>
      </c>
      <c r="S44" s="92">
        <f>'2009'!Q45</f>
        <v>6707351</v>
      </c>
      <c r="T44" s="92">
        <f>'2010'!Q45</f>
        <v>2204335</v>
      </c>
      <c r="U44" s="92">
        <f>'2011'!Q45</f>
        <v>375662</v>
      </c>
      <c r="V44" s="92">
        <f>'2012'!Q45</f>
        <v>257313</v>
      </c>
      <c r="W44" s="92">
        <f>'2013'!Q45</f>
        <v>85799</v>
      </c>
      <c r="X44" s="92">
        <f>'2014'!Q45</f>
        <v>37365</v>
      </c>
      <c r="Y44" s="92">
        <f>'2015'!Q45</f>
        <v>29206</v>
      </c>
      <c r="Z44" s="92">
        <f>'2016'!Q45</f>
        <v>14745</v>
      </c>
    </row>
    <row r="45" spans="1:26" x14ac:dyDescent="0.2">
      <c r="A45" s="28" t="s">
        <v>45</v>
      </c>
      <c r="B45" s="30"/>
      <c r="C45" s="88">
        <f>'1993'!J46</f>
        <v>122186</v>
      </c>
      <c r="D45" s="92">
        <f>'1994'!J46</f>
        <v>21607</v>
      </c>
      <c r="E45" s="89">
        <f>'1995'!J46</f>
        <v>25239</v>
      </c>
      <c r="F45" s="89">
        <f>'1996'!J46</f>
        <v>0</v>
      </c>
      <c r="G45" s="89">
        <f>'1997'!J46</f>
        <v>3787780</v>
      </c>
      <c r="H45" s="89">
        <f>'1998'!J46</f>
        <v>3631477</v>
      </c>
      <c r="I45" s="89">
        <f>'1999'!J46</f>
        <v>5115070</v>
      </c>
      <c r="J45" s="92">
        <f>'2000'!J46</f>
        <v>5306894</v>
      </c>
      <c r="K45" s="93">
        <f>'2001'!J46</f>
        <v>7297606</v>
      </c>
      <c r="L45" s="92">
        <f>'2002'!J46</f>
        <v>7088066</v>
      </c>
      <c r="M45" s="92">
        <f>'2003'!J46</f>
        <v>7791153</v>
      </c>
      <c r="N45" s="92">
        <f>'2004'!J46</f>
        <v>12506144</v>
      </c>
      <c r="O45" s="92">
        <f>'2005'!J46</f>
        <v>15989240</v>
      </c>
      <c r="P45" s="94">
        <f>'2006'!J46</f>
        <v>13035029</v>
      </c>
      <c r="Q45" s="92">
        <f>'2007'!J46</f>
        <v>8866157</v>
      </c>
      <c r="R45" s="92">
        <f>'2008'!J46</f>
        <v>3364666</v>
      </c>
      <c r="S45" s="92">
        <f>'2009'!Q46</f>
        <v>959589</v>
      </c>
      <c r="T45" s="92">
        <f>'2010'!Q46</f>
        <v>2141027</v>
      </c>
      <c r="U45" s="92">
        <f>'2011'!Q46</f>
        <v>1022055</v>
      </c>
      <c r="V45" s="92">
        <f>'2012'!Q46</f>
        <v>1865486</v>
      </c>
      <c r="W45" s="92">
        <f>'2013'!Q46</f>
        <v>2551448</v>
      </c>
      <c r="X45" s="92">
        <f>'2014'!Q46</f>
        <v>1832478</v>
      </c>
      <c r="Y45" s="92">
        <f>'2015'!Q46</f>
        <v>3472509</v>
      </c>
      <c r="Z45" s="92">
        <f>'2016'!Q46</f>
        <v>3261045</v>
      </c>
    </row>
    <row r="46" spans="1:26" x14ac:dyDescent="0.2">
      <c r="A46" s="28" t="s">
        <v>46</v>
      </c>
      <c r="B46" s="30"/>
      <c r="C46" s="88">
        <f>'1993'!J47</f>
        <v>0</v>
      </c>
      <c r="D46" s="92">
        <f>'1994'!J47</f>
        <v>0</v>
      </c>
      <c r="E46" s="89">
        <f>'1995'!J47</f>
        <v>0</v>
      </c>
      <c r="F46" s="89">
        <f>'1996'!J47</f>
        <v>0</v>
      </c>
      <c r="G46" s="89">
        <f>'1997'!J47</f>
        <v>18910224</v>
      </c>
      <c r="H46" s="89">
        <f>'1998'!J47</f>
        <v>17554510</v>
      </c>
      <c r="I46" s="89">
        <f>'1999'!J47</f>
        <v>14586689</v>
      </c>
      <c r="J46" s="92">
        <f>'2000'!J47</f>
        <v>32113111</v>
      </c>
      <c r="K46" s="93">
        <f>'2001'!J47</f>
        <v>27888584</v>
      </c>
      <c r="L46" s="92">
        <f>'2002'!J47</f>
        <v>27392433</v>
      </c>
      <c r="M46" s="92">
        <f>'2003'!J47</f>
        <v>19902634</v>
      </c>
      <c r="N46" s="92">
        <f>'2004'!J47</f>
        <v>0</v>
      </c>
      <c r="O46" s="92">
        <f>'2005'!J47</f>
        <v>50549922</v>
      </c>
      <c r="P46" s="94">
        <f>'2006'!J47</f>
        <v>182998900</v>
      </c>
      <c r="Q46" s="92">
        <f>'2007'!J47</f>
        <v>22307544</v>
      </c>
      <c r="R46" s="92">
        <f>'2008'!J47</f>
        <v>16031842</v>
      </c>
      <c r="S46" s="92">
        <f>'2009'!Q47</f>
        <v>6446146</v>
      </c>
      <c r="T46" s="92">
        <f>'2010'!Q47</f>
        <v>9183075</v>
      </c>
      <c r="U46" s="92">
        <f>'2011'!Q47</f>
        <v>14932026</v>
      </c>
      <c r="V46" s="92">
        <f>'2012'!Q47</f>
        <v>28033225</v>
      </c>
      <c r="W46" s="92">
        <f>'2013'!Q47</f>
        <v>54171712</v>
      </c>
      <c r="X46" s="92">
        <f>'2014'!Q47</f>
        <v>82221219</v>
      </c>
      <c r="Y46" s="92">
        <f>'2015'!Q47</f>
        <v>119797194</v>
      </c>
      <c r="Z46" s="92">
        <f>'2016'!Q47</f>
        <v>100998672</v>
      </c>
    </row>
    <row r="47" spans="1:26" x14ac:dyDescent="0.2">
      <c r="A47" s="28" t="s">
        <v>47</v>
      </c>
      <c r="B47" s="30"/>
      <c r="C47" s="88">
        <f>'1993'!J48</f>
        <v>0</v>
      </c>
      <c r="D47" s="92">
        <f>'1994'!J48</f>
        <v>0</v>
      </c>
      <c r="E47" s="89">
        <f>'1995'!J48</f>
        <v>932530</v>
      </c>
      <c r="F47" s="89">
        <f>'1996'!J48</f>
        <v>0</v>
      </c>
      <c r="G47" s="89">
        <f>'1997'!J48</f>
        <v>0</v>
      </c>
      <c r="H47" s="89">
        <f>'1998'!J48</f>
        <v>737512</v>
      </c>
      <c r="I47" s="89">
        <f>'1999'!J48</f>
        <v>589635</v>
      </c>
      <c r="J47" s="92">
        <f>'2000'!J48</f>
        <v>516468</v>
      </c>
      <c r="K47" s="93">
        <f>'2001'!J48</f>
        <v>316560</v>
      </c>
      <c r="L47" s="92">
        <f>'2002'!J48</f>
        <v>408257</v>
      </c>
      <c r="M47" s="92">
        <f>'2003'!J48</f>
        <v>293683</v>
      </c>
      <c r="N47" s="92">
        <f>'2004'!J48</f>
        <v>381753</v>
      </c>
      <c r="O47" s="92">
        <f>'2005'!J48</f>
        <v>436452</v>
      </c>
      <c r="P47" s="94">
        <f>'2006'!J48</f>
        <v>349238</v>
      </c>
      <c r="Q47" s="92">
        <f>'2007'!J48</f>
        <v>340968</v>
      </c>
      <c r="R47" s="92">
        <f>'2008'!J48</f>
        <v>0</v>
      </c>
      <c r="S47" s="92">
        <f>'2009'!Q48</f>
        <v>329601</v>
      </c>
      <c r="T47" s="92">
        <f>'2010'!Q48</f>
        <v>704586</v>
      </c>
      <c r="U47" s="92">
        <f>'2011'!Q48</f>
        <v>163670</v>
      </c>
      <c r="V47" s="92">
        <f>'2012'!Q48</f>
        <v>165850</v>
      </c>
      <c r="W47" s="92">
        <f>'2013'!Q48</f>
        <v>199670</v>
      </c>
      <c r="X47" s="92">
        <f>'2014'!Q48</f>
        <v>432773</v>
      </c>
      <c r="Y47" s="92">
        <f>'2015'!Q48</f>
        <v>368619</v>
      </c>
      <c r="Z47" s="92">
        <f>'2016'!Q48</f>
        <v>312683</v>
      </c>
    </row>
    <row r="48" spans="1:26" x14ac:dyDescent="0.2">
      <c r="A48" s="28" t="s">
        <v>48</v>
      </c>
      <c r="B48" s="30"/>
      <c r="C48" s="88">
        <f>'1993'!J49</f>
        <v>465106</v>
      </c>
      <c r="D48" s="92">
        <f>'1994'!J49</f>
        <v>460519</v>
      </c>
      <c r="E48" s="89">
        <f>'1995'!J49</f>
        <v>647566</v>
      </c>
      <c r="F48" s="89">
        <f>'1996'!J49</f>
        <v>836349</v>
      </c>
      <c r="G48" s="89">
        <f>'1997'!J49</f>
        <v>888048</v>
      </c>
      <c r="H48" s="89">
        <f>'1998'!J49</f>
        <v>718966</v>
      </c>
      <c r="I48" s="89">
        <f>'1999'!J49</f>
        <v>773684</v>
      </c>
      <c r="J48" s="92">
        <f>'2000'!J49</f>
        <v>1067372</v>
      </c>
      <c r="K48" s="93">
        <f>'2001'!J49</f>
        <v>1309751</v>
      </c>
      <c r="L48" s="92">
        <f>'2002'!J49</f>
        <v>1487389</v>
      </c>
      <c r="M48" s="92">
        <f>'2003'!J49</f>
        <v>1275209</v>
      </c>
      <c r="N48" s="92">
        <f>'2004'!J49</f>
        <v>2757690</v>
      </c>
      <c r="O48" s="92">
        <f>'2005'!J49</f>
        <v>3836381</v>
      </c>
      <c r="P48" s="94">
        <f>'2006'!J49</f>
        <v>3685681</v>
      </c>
      <c r="Q48" s="92">
        <f>'2007'!J49</f>
        <v>3053785</v>
      </c>
      <c r="R48" s="92">
        <f>'2008'!J49</f>
        <v>1630539</v>
      </c>
      <c r="S48" s="92">
        <f>'2009'!Q49</f>
        <v>21018</v>
      </c>
      <c r="T48" s="92">
        <f>'2010'!Q49</f>
        <v>31206</v>
      </c>
      <c r="U48" s="92">
        <f>'2011'!Q49</f>
        <v>12399</v>
      </c>
      <c r="V48" s="92">
        <f>'2012'!Q49</f>
        <v>435355</v>
      </c>
      <c r="W48" s="92">
        <f>'2013'!Q49</f>
        <v>70005</v>
      </c>
      <c r="X48" s="92">
        <f>'2014'!Q49</f>
        <v>590330</v>
      </c>
      <c r="Y48" s="92">
        <f>'2015'!Q49</f>
        <v>1675071</v>
      </c>
      <c r="Z48" s="92">
        <f>'2016'!Q49</f>
        <v>2275175</v>
      </c>
    </row>
    <row r="49" spans="1:26" x14ac:dyDescent="0.2">
      <c r="A49" s="28" t="s">
        <v>49</v>
      </c>
      <c r="B49" s="30"/>
      <c r="C49" s="88">
        <f>'1993'!J50</f>
        <v>5677</v>
      </c>
      <c r="D49" s="92">
        <f>'1994'!J50</f>
        <v>93484</v>
      </c>
      <c r="E49" s="89">
        <f>'1995'!J50</f>
        <v>89484</v>
      </c>
      <c r="F49" s="89">
        <f>'1996'!J50</f>
        <v>92795</v>
      </c>
      <c r="G49" s="89">
        <f>'1997'!J50</f>
        <v>82200</v>
      </c>
      <c r="H49" s="89">
        <f>'1998'!J50</f>
        <v>88114</v>
      </c>
      <c r="I49" s="89">
        <f>'1999'!J50</f>
        <v>95164</v>
      </c>
      <c r="J49" s="92">
        <f>'2000'!J50</f>
        <v>0</v>
      </c>
      <c r="K49" s="93">
        <f>'2001'!J50</f>
        <v>0</v>
      </c>
      <c r="L49" s="92">
        <f>'2002'!J50</f>
        <v>0</v>
      </c>
      <c r="M49" s="92">
        <f>'2003'!J50</f>
        <v>0</v>
      </c>
      <c r="N49" s="92">
        <f>'2004'!J50</f>
        <v>0</v>
      </c>
      <c r="O49" s="92">
        <f>'2005'!J50</f>
        <v>0</v>
      </c>
      <c r="P49" s="94">
        <f>'2006'!J50</f>
        <v>0</v>
      </c>
      <c r="Q49" s="92">
        <f>'2007'!J50</f>
        <v>0</v>
      </c>
      <c r="R49" s="92">
        <f>'2008'!J50</f>
        <v>0</v>
      </c>
      <c r="S49" s="92">
        <f>'2009'!Q50</f>
        <v>0</v>
      </c>
      <c r="T49" s="92">
        <f>'2010'!Q50</f>
        <v>0</v>
      </c>
      <c r="U49" s="92">
        <f>'2011'!Q50</f>
        <v>0</v>
      </c>
      <c r="V49" s="92">
        <f>'2012'!Q50</f>
        <v>0</v>
      </c>
      <c r="W49" s="92">
        <f>'2013'!Q50</f>
        <v>0</v>
      </c>
      <c r="X49" s="92">
        <f>'2014'!Q50</f>
        <v>0</v>
      </c>
      <c r="Y49" s="92">
        <f>'2015'!Q50</f>
        <v>0</v>
      </c>
      <c r="Z49" s="92">
        <f>'2016'!Q50</f>
        <v>0</v>
      </c>
    </row>
    <row r="50" spans="1:26" x14ac:dyDescent="0.2">
      <c r="A50" s="28" t="s">
        <v>3</v>
      </c>
      <c r="B50" s="30"/>
      <c r="C50" s="88">
        <f>'1993'!J51</f>
        <v>0</v>
      </c>
      <c r="D50" s="92">
        <f>'1994'!J51</f>
        <v>0</v>
      </c>
      <c r="E50" s="89">
        <f>'1995'!J51</f>
        <v>0</v>
      </c>
      <c r="F50" s="89">
        <f>'1996'!J51</f>
        <v>0</v>
      </c>
      <c r="G50" s="89">
        <f>'1997'!J51</f>
        <v>0</v>
      </c>
      <c r="H50" s="89">
        <f>'1998'!J51</f>
        <v>0</v>
      </c>
      <c r="I50" s="89">
        <f>'1999'!J51</f>
        <v>974335</v>
      </c>
      <c r="J50" s="92">
        <f>'2000'!J51</f>
        <v>1051647</v>
      </c>
      <c r="K50" s="93">
        <f>'2001'!J51</f>
        <v>1083677</v>
      </c>
      <c r="L50" s="92">
        <f>'2002'!J51</f>
        <v>1104855</v>
      </c>
      <c r="M50" s="92">
        <f>'2003'!J51</f>
        <v>5223120</v>
      </c>
      <c r="N50" s="92">
        <f>'2004'!J51</f>
        <v>8083746</v>
      </c>
      <c r="O50" s="92">
        <f>'2005'!J51</f>
        <v>9102416</v>
      </c>
      <c r="P50" s="94">
        <f>'2006'!J51</f>
        <v>0</v>
      </c>
      <c r="Q50" s="92">
        <f>'2007'!J51</f>
        <v>0</v>
      </c>
      <c r="R50" s="92">
        <f>'2008'!J51</f>
        <v>0</v>
      </c>
      <c r="S50" s="92">
        <f>'2009'!Q51</f>
        <v>0</v>
      </c>
      <c r="T50" s="92">
        <f>'2010'!Q51</f>
        <v>0</v>
      </c>
      <c r="U50" s="92">
        <f>'2011'!Q51</f>
        <v>0</v>
      </c>
      <c r="V50" s="92">
        <f>'2012'!Q51</f>
        <v>0</v>
      </c>
      <c r="W50" s="92">
        <f>'2013'!Q51</f>
        <v>0</v>
      </c>
      <c r="X50" s="92">
        <f>'2014'!Q51</f>
        <v>0</v>
      </c>
      <c r="Y50" s="92">
        <f>'2015'!Q51</f>
        <v>0</v>
      </c>
      <c r="Z50" s="92">
        <f>'2016'!Q51</f>
        <v>0</v>
      </c>
    </row>
    <row r="51" spans="1:26" x14ac:dyDescent="0.2">
      <c r="A51" s="28" t="s">
        <v>50</v>
      </c>
      <c r="B51" s="30"/>
      <c r="C51" s="88">
        <f>'1993'!J52</f>
        <v>17747131</v>
      </c>
      <c r="D51" s="92">
        <f>'1994'!J52</f>
        <v>20061371</v>
      </c>
      <c r="E51" s="89">
        <f>'1995'!J52</f>
        <v>26149477</v>
      </c>
      <c r="F51" s="89">
        <f>'1996'!J52</f>
        <v>26849142</v>
      </c>
      <c r="G51" s="89">
        <f>'1997'!J52</f>
        <v>30835872</v>
      </c>
      <c r="H51" s="89">
        <f>'1998'!J52</f>
        <v>35100392</v>
      </c>
      <c r="I51" s="89">
        <f>'1999'!J52</f>
        <v>57317072</v>
      </c>
      <c r="J51" s="92">
        <f>'2000'!J52</f>
        <v>51172035</v>
      </c>
      <c r="K51" s="93">
        <f>'2001'!J52</f>
        <v>98170320</v>
      </c>
      <c r="L51" s="92">
        <f>'2002'!J52</f>
        <v>106013341</v>
      </c>
      <c r="M51" s="92">
        <f>'2003'!J52</f>
        <v>103354158</v>
      </c>
      <c r="N51" s="92">
        <f>'2004'!J52</f>
        <v>120493605</v>
      </c>
      <c r="O51" s="92">
        <f>'2005'!J52</f>
        <v>183519109</v>
      </c>
      <c r="P51" s="94">
        <f>'2006'!J52</f>
        <v>239820970</v>
      </c>
      <c r="Q51" s="92">
        <f>'2007'!J52</f>
        <v>185318837</v>
      </c>
      <c r="R51" s="92">
        <f>'2008'!J52</f>
        <v>120524893</v>
      </c>
      <c r="S51" s="92">
        <f>'2009'!Q52</f>
        <v>55167425</v>
      </c>
      <c r="T51" s="92">
        <f>'2010'!Q52</f>
        <v>47427988</v>
      </c>
      <c r="U51" s="92">
        <f>'2011'!Q52</f>
        <v>46637023</v>
      </c>
      <c r="V51" s="92">
        <f>'2012'!Q52</f>
        <v>66848410</v>
      </c>
      <c r="W51" s="92">
        <f>'2013'!Q52</f>
        <v>54628182</v>
      </c>
      <c r="X51" s="92">
        <f>'2014'!Q52</f>
        <v>129908935</v>
      </c>
      <c r="Y51" s="92">
        <f>'2015'!Q52</f>
        <v>159388662</v>
      </c>
      <c r="Z51" s="92">
        <f>'2016'!Q52</f>
        <v>178184496</v>
      </c>
    </row>
    <row r="52" spans="1:26" x14ac:dyDescent="0.2">
      <c r="A52" s="28" t="s">
        <v>51</v>
      </c>
      <c r="B52" s="30"/>
      <c r="C52" s="88">
        <f>'1993'!J53</f>
        <v>2324526</v>
      </c>
      <c r="D52" s="92">
        <f>'1994'!J53</f>
        <v>2745215</v>
      </c>
      <c r="E52" s="89">
        <f>'1995'!J53</f>
        <v>50</v>
      </c>
      <c r="F52" s="89">
        <f>'1996'!J53</f>
        <v>3714864</v>
      </c>
      <c r="G52" s="89">
        <f>'1997'!J53</f>
        <v>3288283</v>
      </c>
      <c r="H52" s="89">
        <f>'1998'!J53</f>
        <v>4394539</v>
      </c>
      <c r="I52" s="89">
        <f>'1999'!J53</f>
        <v>4737487</v>
      </c>
      <c r="J52" s="92">
        <f>'2000'!J53</f>
        <v>6351633</v>
      </c>
      <c r="K52" s="93">
        <f>'2001'!J53</f>
        <v>0</v>
      </c>
      <c r="L52" s="92">
        <f>'2002'!J53</f>
        <v>5302686</v>
      </c>
      <c r="M52" s="92">
        <f>'2003'!J53</f>
        <v>7478288</v>
      </c>
      <c r="N52" s="92">
        <f>'2004'!J53</f>
        <v>19865357</v>
      </c>
      <c r="O52" s="92">
        <f>'2005'!J53</f>
        <v>30194528</v>
      </c>
      <c r="P52" s="94">
        <f>'2006'!J53</f>
        <v>24489870</v>
      </c>
      <c r="Q52" s="92">
        <f>'2007'!J53</f>
        <v>20887926</v>
      </c>
      <c r="R52" s="92">
        <f>'2008'!J53</f>
        <v>19222939</v>
      </c>
      <c r="S52" s="92">
        <f>'2009'!Q53</f>
        <v>11560576</v>
      </c>
      <c r="T52" s="92">
        <f>'2010'!Q53</f>
        <v>6124000</v>
      </c>
      <c r="U52" s="92">
        <f>'2011'!Q53</f>
        <v>6304000</v>
      </c>
      <c r="V52" s="92">
        <f>'2012'!Q53</f>
        <v>797000</v>
      </c>
      <c r="W52" s="92">
        <f>'2013'!Q53</f>
        <v>1293398</v>
      </c>
      <c r="X52" s="92">
        <f>'2014'!Q53</f>
        <v>2602375</v>
      </c>
      <c r="Y52" s="92">
        <f>'2015'!Q53</f>
        <v>3077957</v>
      </c>
      <c r="Z52" s="92">
        <f>'2016'!Q53</f>
        <v>9180229</v>
      </c>
    </row>
    <row r="53" spans="1:26" x14ac:dyDescent="0.2">
      <c r="A53" s="28" t="s">
        <v>4</v>
      </c>
      <c r="B53" s="30"/>
      <c r="C53" s="88">
        <f>'1993'!J54</f>
        <v>22064020</v>
      </c>
      <c r="D53" s="92">
        <f>'1994'!J54</f>
        <v>27960829</v>
      </c>
      <c r="E53" s="89">
        <f>'1995'!J54</f>
        <v>26668720</v>
      </c>
      <c r="F53" s="89">
        <f>'1996'!J54</f>
        <v>28286931</v>
      </c>
      <c r="G53" s="89">
        <f>'1997'!J54</f>
        <v>34009450</v>
      </c>
      <c r="H53" s="89">
        <f>'1998'!J54</f>
        <v>39625663</v>
      </c>
      <c r="I53" s="89">
        <f>'1999'!J54</f>
        <v>50373093</v>
      </c>
      <c r="J53" s="92">
        <f>'2000'!J54</f>
        <v>58197148</v>
      </c>
      <c r="K53" s="93">
        <f>'2001'!J54</f>
        <v>64373380</v>
      </c>
      <c r="L53" s="92">
        <f>'2002'!J54</f>
        <v>87340603</v>
      </c>
      <c r="M53" s="92">
        <f>'2003'!J54</f>
        <v>90932952</v>
      </c>
      <c r="N53" s="92">
        <f>'2004'!J54</f>
        <v>94639800</v>
      </c>
      <c r="O53" s="92">
        <f>'2005'!J54</f>
        <v>104593719</v>
      </c>
      <c r="P53" s="94">
        <f>'2006'!J54</f>
        <v>90407747</v>
      </c>
      <c r="Q53" s="92">
        <f>'2007'!J54</f>
        <v>34512586</v>
      </c>
      <c r="R53" s="92">
        <f>'2008'!J54</f>
        <v>29556614</v>
      </c>
      <c r="S53" s="92">
        <f>'2009'!Q54</f>
        <v>12028869</v>
      </c>
      <c r="T53" s="92">
        <f>'2010'!Q54</f>
        <v>13251867</v>
      </c>
      <c r="U53" s="92">
        <f>'2011'!Q54</f>
        <v>13353986</v>
      </c>
      <c r="V53" s="92">
        <f>'2012'!Q54</f>
        <v>31473358</v>
      </c>
      <c r="W53" s="92">
        <f>'2013'!Q54</f>
        <v>38986423</v>
      </c>
      <c r="X53" s="92">
        <f>'2014'!Q54</f>
        <v>32325694</v>
      </c>
      <c r="Y53" s="92">
        <f>'2015'!Q54</f>
        <v>40282490</v>
      </c>
      <c r="Z53" s="92">
        <f>'2016'!Q54</f>
        <v>45202153</v>
      </c>
    </row>
    <row r="54" spans="1:26" x14ac:dyDescent="0.2">
      <c r="A54" s="28" t="s">
        <v>52</v>
      </c>
      <c r="B54" s="30"/>
      <c r="C54" s="88">
        <f>'1993'!J55</f>
        <v>5546239</v>
      </c>
      <c r="D54" s="92">
        <f>'1994'!J55</f>
        <v>6372426</v>
      </c>
      <c r="E54" s="89">
        <f>'1995'!J55</f>
        <v>6391859</v>
      </c>
      <c r="F54" s="89">
        <f>'1996'!J55</f>
        <v>6738758</v>
      </c>
      <c r="G54" s="89">
        <f>'1997'!J55</f>
        <v>7371291</v>
      </c>
      <c r="H54" s="89">
        <f>'1998'!J55</f>
        <v>7959476</v>
      </c>
      <c r="I54" s="89">
        <f>'1999'!J55</f>
        <v>11460996</v>
      </c>
      <c r="J54" s="92">
        <f>'2000'!J55</f>
        <v>10180404</v>
      </c>
      <c r="K54" s="93">
        <f>'2001'!J55</f>
        <v>14568723</v>
      </c>
      <c r="L54" s="92">
        <f>'2002'!J55</f>
        <v>22409509</v>
      </c>
      <c r="M54" s="92">
        <f>'2003'!J55</f>
        <v>30875040</v>
      </c>
      <c r="N54" s="92">
        <f>'2004'!J55</f>
        <v>43305133</v>
      </c>
      <c r="O54" s="92">
        <f>'2005'!J55</f>
        <v>53745401</v>
      </c>
      <c r="P54" s="94">
        <f>'2006'!J55</f>
        <v>82746748</v>
      </c>
      <c r="Q54" s="92">
        <f>'2007'!J55</f>
        <v>50528607</v>
      </c>
      <c r="R54" s="92">
        <f>'2008'!J55</f>
        <v>31682935</v>
      </c>
      <c r="S54" s="92">
        <f>'2009'!Q55</f>
        <v>8488013</v>
      </c>
      <c r="T54" s="92">
        <f>'2010'!Q55</f>
        <v>7684565</v>
      </c>
      <c r="U54" s="92">
        <f>'2011'!Q55</f>
        <v>5890486</v>
      </c>
      <c r="V54" s="92">
        <f>'2012'!Q55</f>
        <v>6218989</v>
      </c>
      <c r="W54" s="92">
        <f>'2013'!Q55</f>
        <v>9660632</v>
      </c>
      <c r="X54" s="92">
        <f>'2014'!Q55</f>
        <v>10388551</v>
      </c>
      <c r="Y54" s="92">
        <f>'2015'!Q55</f>
        <v>12461066</v>
      </c>
      <c r="Z54" s="92">
        <f>'2016'!Q55</f>
        <v>15942647</v>
      </c>
    </row>
    <row r="55" spans="1:26" x14ac:dyDescent="0.2">
      <c r="A55" s="28" t="s">
        <v>53</v>
      </c>
      <c r="B55" s="30"/>
      <c r="C55" s="88">
        <f>'1993'!J56</f>
        <v>3857748</v>
      </c>
      <c r="D55" s="92">
        <f>'1994'!J56</f>
        <v>3985995</v>
      </c>
      <c r="E55" s="89">
        <f>'1995'!J56</f>
        <v>4966261</v>
      </c>
      <c r="F55" s="89">
        <f>'1996'!J56</f>
        <v>4014979</v>
      </c>
      <c r="G55" s="89">
        <f>'1997'!J56</f>
        <v>4406533</v>
      </c>
      <c r="H55" s="89">
        <f>'1998'!J56</f>
        <v>4425783</v>
      </c>
      <c r="I55" s="89">
        <f>'1999'!J56</f>
        <v>4508386</v>
      </c>
      <c r="J55" s="92">
        <f>'2000'!J56</f>
        <v>3844201</v>
      </c>
      <c r="K55" s="93">
        <f>'2001'!J56</f>
        <v>3514594</v>
      </c>
      <c r="L55" s="92">
        <f>'2002'!J56</f>
        <v>4406104</v>
      </c>
      <c r="M55" s="92">
        <f>'2003'!J56</f>
        <v>3412602</v>
      </c>
      <c r="N55" s="92">
        <f>'2004'!J56</f>
        <v>3213211</v>
      </c>
      <c r="O55" s="92">
        <f>'2005'!J56</f>
        <v>3129405</v>
      </c>
      <c r="P55" s="94">
        <f>'2006'!J56</f>
        <v>4066316</v>
      </c>
      <c r="Q55" s="92">
        <f>'2007'!J56</f>
        <v>3653879</v>
      </c>
      <c r="R55" s="92">
        <f>'2008'!J56</f>
        <v>2476555</v>
      </c>
      <c r="S55" s="92">
        <f>'2009'!Q56</f>
        <v>1040877</v>
      </c>
      <c r="T55" s="92">
        <f>'2010'!Q56</f>
        <v>1178566</v>
      </c>
      <c r="U55" s="92">
        <f>'2011'!Q56</f>
        <v>1444678</v>
      </c>
      <c r="V55" s="92">
        <f>'2012'!Q56</f>
        <v>1274486</v>
      </c>
      <c r="W55" s="92">
        <f>'2013'!Q56</f>
        <v>1348631</v>
      </c>
      <c r="X55" s="92">
        <f>'2014'!Q56</f>
        <v>1789141</v>
      </c>
      <c r="Y55" s="92">
        <f>'2015'!Q56</f>
        <v>1578032</v>
      </c>
      <c r="Z55" s="92">
        <f>'2016'!Q56</f>
        <v>2140417</v>
      </c>
    </row>
    <row r="56" spans="1:26" x14ac:dyDescent="0.2">
      <c r="A56" s="28" t="s">
        <v>54</v>
      </c>
      <c r="B56" s="30"/>
      <c r="C56" s="88">
        <f>'1993'!J57</f>
        <v>0</v>
      </c>
      <c r="D56" s="92">
        <f>'1994'!J57</f>
        <v>0</v>
      </c>
      <c r="E56" s="89">
        <f>'1995'!J57</f>
        <v>1302438</v>
      </c>
      <c r="F56" s="89">
        <f>'1996'!J57</f>
        <v>1196656</v>
      </c>
      <c r="G56" s="89">
        <f>'1997'!J57</f>
        <v>1399993</v>
      </c>
      <c r="H56" s="89">
        <f>'1998'!J57</f>
        <v>1687416</v>
      </c>
      <c r="I56" s="89">
        <f>'1999'!J57</f>
        <v>0</v>
      </c>
      <c r="J56" s="92">
        <f>'2000'!J57</f>
        <v>0</v>
      </c>
      <c r="K56" s="93">
        <f>'2001'!J57</f>
        <v>0</v>
      </c>
      <c r="L56" s="92">
        <f>'2002'!J57</f>
        <v>0</v>
      </c>
      <c r="M56" s="92">
        <f>'2003'!J57</f>
        <v>0</v>
      </c>
      <c r="N56" s="92">
        <f>'2004'!J57</f>
        <v>0</v>
      </c>
      <c r="O56" s="92">
        <f>'2005'!J57</f>
        <v>0</v>
      </c>
      <c r="P56" s="94">
        <f>'2006'!J57</f>
        <v>0</v>
      </c>
      <c r="Q56" s="92">
        <f>'2007'!J57</f>
        <v>38781967</v>
      </c>
      <c r="R56" s="92">
        <f>'2008'!J57</f>
        <v>29409577</v>
      </c>
      <c r="S56" s="92">
        <f>'2009'!Q57</f>
        <v>12628130</v>
      </c>
      <c r="T56" s="92">
        <f>'2010'!Q57</f>
        <v>5907715</v>
      </c>
      <c r="U56" s="92">
        <f>'2011'!Q57</f>
        <v>159467</v>
      </c>
      <c r="V56" s="92">
        <f>'2012'!Q57</f>
        <v>14771</v>
      </c>
      <c r="W56" s="92">
        <f>'2013'!Q57</f>
        <v>5396</v>
      </c>
      <c r="X56" s="92">
        <f>'2014'!Q57</f>
        <v>0</v>
      </c>
      <c r="Y56" s="92">
        <f>'2015'!Q57</f>
        <v>2377285</v>
      </c>
      <c r="Z56" s="92">
        <f>'2016'!Q57</f>
        <v>2467494</v>
      </c>
    </row>
    <row r="57" spans="1:26" x14ac:dyDescent="0.2">
      <c r="A57" s="28" t="s">
        <v>55</v>
      </c>
      <c r="B57" s="30"/>
      <c r="C57" s="88">
        <f>'1993'!J58</f>
        <v>0</v>
      </c>
      <c r="D57" s="92">
        <f>'1994'!J58</f>
        <v>0</v>
      </c>
      <c r="E57" s="89">
        <f>'1995'!J58</f>
        <v>0</v>
      </c>
      <c r="F57" s="89">
        <f>'1996'!J58</f>
        <v>24392</v>
      </c>
      <c r="G57" s="89">
        <f>'1997'!J58</f>
        <v>421</v>
      </c>
      <c r="H57" s="89">
        <f>'1998'!J58</f>
        <v>0</v>
      </c>
      <c r="I57" s="89">
        <f>'1999'!J58</f>
        <v>0</v>
      </c>
      <c r="J57" s="92">
        <f>'2000'!J58</f>
        <v>0</v>
      </c>
      <c r="K57" s="93">
        <f>'2001'!J58</f>
        <v>0</v>
      </c>
      <c r="L57" s="92">
        <f>'2002'!J58</f>
        <v>0</v>
      </c>
      <c r="M57" s="92">
        <f>'2003'!J58</f>
        <v>0</v>
      </c>
      <c r="N57" s="92">
        <f>'2004'!J58</f>
        <v>0</v>
      </c>
      <c r="O57" s="92">
        <f>'2005'!J58</f>
        <v>0</v>
      </c>
      <c r="P57" s="94">
        <f>'2006'!J58</f>
        <v>724</v>
      </c>
      <c r="Q57" s="92">
        <f>'2007'!J58</f>
        <v>0</v>
      </c>
      <c r="R57" s="92">
        <f>'2008'!J58</f>
        <v>391914</v>
      </c>
      <c r="S57" s="92">
        <f>'2009'!Q58</f>
        <v>108813</v>
      </c>
      <c r="T57" s="92">
        <f>'2010'!Q58</f>
        <v>0</v>
      </c>
      <c r="U57" s="92">
        <f>'2011'!Q58</f>
        <v>0</v>
      </c>
      <c r="V57" s="92">
        <f>'2012'!Q58</f>
        <v>41990</v>
      </c>
      <c r="W57" s="92">
        <f>'2013'!Q58</f>
        <v>42111</v>
      </c>
      <c r="X57" s="92">
        <f>'2014'!Q58</f>
        <v>54424</v>
      </c>
      <c r="Y57" s="92">
        <f>'2015'!Q58</f>
        <v>11124</v>
      </c>
      <c r="Z57" s="92">
        <f>'2016'!Q58</f>
        <v>36663</v>
      </c>
    </row>
    <row r="58" spans="1:26" x14ac:dyDescent="0.2">
      <c r="A58" s="83" t="s">
        <v>102</v>
      </c>
      <c r="B58" s="30"/>
      <c r="C58" s="88">
        <f>'1993'!J59</f>
        <v>1603485</v>
      </c>
      <c r="D58" s="92">
        <f>'1994'!J59</f>
        <v>1531464</v>
      </c>
      <c r="E58" s="92">
        <f>'1995'!J59</f>
        <v>0</v>
      </c>
      <c r="F58" s="89">
        <f>'1996'!J59</f>
        <v>2739989</v>
      </c>
      <c r="G58" s="89">
        <f>'1997'!J59</f>
        <v>3012870</v>
      </c>
      <c r="H58" s="92">
        <f>'1998'!J59</f>
        <v>3778216</v>
      </c>
      <c r="I58" s="92">
        <f>'1999'!J59</f>
        <v>4057368</v>
      </c>
      <c r="J58" s="92">
        <f>'2000'!J59</f>
        <v>4297492</v>
      </c>
      <c r="K58" s="93">
        <f>'2001'!J59</f>
        <v>4677906</v>
      </c>
      <c r="L58" s="92">
        <f>'2002'!J59</f>
        <v>3863206</v>
      </c>
      <c r="M58" s="92">
        <f>'2003'!J59</f>
        <v>6868612</v>
      </c>
      <c r="N58" s="92">
        <f>'2004'!J59</f>
        <v>7681730</v>
      </c>
      <c r="O58" s="92">
        <f>'2005'!J59</f>
        <v>11828689</v>
      </c>
      <c r="P58" s="94">
        <f>'2006'!J59</f>
        <v>16839498</v>
      </c>
      <c r="Q58" s="92">
        <f>'2007'!J59</f>
        <v>16419323</v>
      </c>
      <c r="R58" s="92">
        <f>'2008'!J59</f>
        <v>9515667</v>
      </c>
      <c r="S58" s="92">
        <f>'2009'!Q59</f>
        <v>7821851</v>
      </c>
      <c r="T58" s="92">
        <f>'2010'!Q59</f>
        <v>4995896</v>
      </c>
      <c r="U58" s="92">
        <f>'2011'!Q59</f>
        <v>3457336</v>
      </c>
      <c r="V58" s="92">
        <f>'2012'!Q59</f>
        <v>4718118</v>
      </c>
      <c r="W58" s="92">
        <f>'2013'!Q59</f>
        <v>7079882</v>
      </c>
      <c r="X58" s="92">
        <f>'2014'!Q59</f>
        <v>9163689</v>
      </c>
      <c r="Y58" s="92">
        <f>'2015'!Q59</f>
        <v>8078856</v>
      </c>
      <c r="Z58" s="92">
        <f>'2016'!Q59</f>
        <v>11619723</v>
      </c>
    </row>
    <row r="59" spans="1:26" x14ac:dyDescent="0.2">
      <c r="A59" s="83" t="s">
        <v>103</v>
      </c>
      <c r="B59" s="30"/>
      <c r="C59" s="88">
        <f>'1993'!J60</f>
        <v>0</v>
      </c>
      <c r="D59" s="92">
        <f>'1994'!J60</f>
        <v>2415693</v>
      </c>
      <c r="E59" s="92">
        <f>'1995'!J60</f>
        <v>1043742</v>
      </c>
      <c r="F59" s="89">
        <f>'1996'!J60</f>
        <v>400238</v>
      </c>
      <c r="G59" s="89">
        <f>'1997'!J60</f>
        <v>2087481</v>
      </c>
      <c r="H59" s="92">
        <f>'1998'!J60</f>
        <v>2034127</v>
      </c>
      <c r="I59" s="92">
        <f>'1999'!J60</f>
        <v>1119498</v>
      </c>
      <c r="J59" s="92">
        <f>'2000'!J60</f>
        <v>1718948</v>
      </c>
      <c r="K59" s="93">
        <f>'2001'!J60</f>
        <v>743718</v>
      </c>
      <c r="L59" s="92">
        <f>'2002'!J60</f>
        <v>2096614</v>
      </c>
      <c r="M59" s="92">
        <f>'2003'!J60</f>
        <v>3217540</v>
      </c>
      <c r="N59" s="92">
        <f>'2004'!J60</f>
        <v>5034021</v>
      </c>
      <c r="O59" s="92">
        <f>'2005'!J60</f>
        <v>7824084</v>
      </c>
      <c r="P59" s="94">
        <f>'2006'!J60</f>
        <v>7828245</v>
      </c>
      <c r="Q59" s="92">
        <f>'2007'!J60</f>
        <v>13308031</v>
      </c>
      <c r="R59" s="92">
        <f>'2008'!J60</f>
        <v>9289567</v>
      </c>
      <c r="S59" s="92">
        <f>'2009'!Q60</f>
        <v>4073670</v>
      </c>
      <c r="T59" s="92">
        <f>'2010'!Q60</f>
        <v>5567689</v>
      </c>
      <c r="U59" s="92">
        <f>'2011'!Q60</f>
        <v>6363940</v>
      </c>
      <c r="V59" s="92">
        <f>'2012'!Q60</f>
        <v>3020929</v>
      </c>
      <c r="W59" s="92">
        <f>'2013'!Q60</f>
        <v>9212643</v>
      </c>
      <c r="X59" s="92">
        <f>'2014'!Q60</f>
        <v>2803348</v>
      </c>
      <c r="Y59" s="92">
        <f>'2015'!Q60</f>
        <v>5728999</v>
      </c>
      <c r="Z59" s="92">
        <f>'2016'!Q60</f>
        <v>7195048</v>
      </c>
    </row>
    <row r="60" spans="1:26" x14ac:dyDescent="0.2">
      <c r="A60" s="28" t="s">
        <v>56</v>
      </c>
      <c r="B60" s="30"/>
      <c r="C60" s="88">
        <f>'1993'!J61</f>
        <v>0</v>
      </c>
      <c r="D60" s="92">
        <f>'1994'!J61</f>
        <v>0</v>
      </c>
      <c r="E60" s="89">
        <f>'1995'!J61</f>
        <v>0</v>
      </c>
      <c r="F60" s="89">
        <f>'1996'!J61</f>
        <v>0</v>
      </c>
      <c r="G60" s="89">
        <f>'1997'!J61</f>
        <v>0</v>
      </c>
      <c r="H60" s="89">
        <f>'1998'!J61</f>
        <v>0</v>
      </c>
      <c r="I60" s="89">
        <f>'1999'!J61</f>
        <v>0</v>
      </c>
      <c r="J60" s="92">
        <f>'2000'!J61</f>
        <v>0</v>
      </c>
      <c r="K60" s="93">
        <f>'2001'!J61</f>
        <v>0</v>
      </c>
      <c r="L60" s="92">
        <f>'2002'!J61</f>
        <v>0</v>
      </c>
      <c r="M60" s="92">
        <f>'2003'!J61</f>
        <v>0</v>
      </c>
      <c r="N60" s="92">
        <f>'2004'!J61</f>
        <v>0</v>
      </c>
      <c r="O60" s="92">
        <f>'2005'!J61</f>
        <v>0</v>
      </c>
      <c r="P60" s="94">
        <f>'2006'!J61</f>
        <v>2404603</v>
      </c>
      <c r="Q60" s="92">
        <f>'2007'!J61</f>
        <v>3932878</v>
      </c>
      <c r="R60" s="92">
        <f>'2008'!J61</f>
        <v>1804083</v>
      </c>
      <c r="S60" s="92">
        <f>'2009'!Q61</f>
        <v>343658</v>
      </c>
      <c r="T60" s="92">
        <f>'2010'!Q61</f>
        <v>5067</v>
      </c>
      <c r="U60" s="92">
        <f>'2011'!Q61</f>
        <v>169866</v>
      </c>
      <c r="V60" s="92">
        <f>'2012'!Q61</f>
        <v>251809</v>
      </c>
      <c r="W60" s="92">
        <f>'2013'!Q61</f>
        <v>242035</v>
      </c>
      <c r="X60" s="92">
        <f>'2014'!Q61</f>
        <v>187386</v>
      </c>
      <c r="Y60" s="92">
        <f>'2015'!Q61</f>
        <v>142133</v>
      </c>
      <c r="Z60" s="92">
        <f>'2016'!Q61</f>
        <v>39050</v>
      </c>
    </row>
    <row r="61" spans="1:26" x14ac:dyDescent="0.2">
      <c r="A61" s="28" t="s">
        <v>6</v>
      </c>
      <c r="B61" s="30"/>
      <c r="C61" s="88">
        <f>'1993'!J62</f>
        <v>6251250</v>
      </c>
      <c r="D61" s="92">
        <f>'1994'!J62</f>
        <v>7529011</v>
      </c>
      <c r="E61" s="92">
        <f>'1995'!J62</f>
        <v>7003116</v>
      </c>
      <c r="F61" s="89">
        <f>'1996'!J62</f>
        <v>7014952</v>
      </c>
      <c r="G61" s="89">
        <f>'1997'!J62</f>
        <v>9261311</v>
      </c>
      <c r="H61" s="92">
        <f>'1998'!J62</f>
        <v>9064661</v>
      </c>
      <c r="I61" s="92">
        <f>'1999'!J62</f>
        <v>7619086</v>
      </c>
      <c r="J61" s="92">
        <f>'2000'!J62</f>
        <v>10774003</v>
      </c>
      <c r="K61" s="93">
        <f>'2001'!J62</f>
        <v>20652120</v>
      </c>
      <c r="L61" s="92">
        <f>'2002'!J62</f>
        <v>26250570</v>
      </c>
      <c r="M61" s="92">
        <f>'2003'!J62</f>
        <v>24421079</v>
      </c>
      <c r="N61" s="92">
        <f>'2004'!J62</f>
        <v>24744979</v>
      </c>
      <c r="O61" s="92">
        <f>'2005'!J62</f>
        <v>28901507</v>
      </c>
      <c r="P61" s="94">
        <f>'2006'!J62</f>
        <v>32436893</v>
      </c>
      <c r="Q61" s="92">
        <f>'2007'!J62</f>
        <v>24948209</v>
      </c>
      <c r="R61" s="92">
        <f>'2008'!J62</f>
        <v>18338553</v>
      </c>
      <c r="S61" s="92">
        <f>'2009'!Q62</f>
        <v>12882134</v>
      </c>
      <c r="T61" s="92">
        <f>'2010'!Q62</f>
        <v>13222290</v>
      </c>
      <c r="U61" s="92">
        <f>'2011'!Q62</f>
        <v>11224094</v>
      </c>
      <c r="V61" s="92">
        <f>'2012'!Q62</f>
        <v>12788875</v>
      </c>
      <c r="W61" s="92">
        <f>'2013'!Q62</f>
        <v>16422847</v>
      </c>
      <c r="X61" s="92">
        <f>'2014'!Q62</f>
        <v>26955174</v>
      </c>
      <c r="Y61" s="92">
        <f>'2015'!Q62</f>
        <v>19578268</v>
      </c>
      <c r="Z61" s="92">
        <f>'2016'!Q62</f>
        <v>30576633</v>
      </c>
    </row>
    <row r="62" spans="1:26" x14ac:dyDescent="0.2">
      <c r="A62" s="28" t="s">
        <v>5</v>
      </c>
      <c r="B62" s="30"/>
      <c r="C62" s="88">
        <f>'1993'!J63</f>
        <v>5174869</v>
      </c>
      <c r="D62" s="92">
        <f>'1994'!J63</f>
        <v>6419878</v>
      </c>
      <c r="E62" s="89">
        <f>'1995'!J63</f>
        <v>14429690</v>
      </c>
      <c r="F62" s="89">
        <f>'1996'!J63</f>
        <v>12906589</v>
      </c>
      <c r="G62" s="89">
        <f>'1997'!J63</f>
        <v>15292135</v>
      </c>
      <c r="H62" s="89">
        <f>'1998'!J63</f>
        <v>16785653</v>
      </c>
      <c r="I62" s="89">
        <f>'1999'!J63</f>
        <v>17925083</v>
      </c>
      <c r="J62" s="92">
        <f>'2000'!J63</f>
        <v>15956735</v>
      </c>
      <c r="K62" s="93">
        <f>'2001'!J63</f>
        <v>17227426</v>
      </c>
      <c r="L62" s="92">
        <f>'2002'!J63</f>
        <v>14612620</v>
      </c>
      <c r="M62" s="92">
        <f>'2003'!J63</f>
        <v>16217552</v>
      </c>
      <c r="N62" s="92">
        <f>'2004'!J63</f>
        <v>16465041</v>
      </c>
      <c r="O62" s="92">
        <f>'2005'!J63</f>
        <v>7051503</v>
      </c>
      <c r="P62" s="94">
        <f>'2006'!J63</f>
        <v>6800012</v>
      </c>
      <c r="Q62" s="92">
        <f>'2007'!J63</f>
        <v>4954012</v>
      </c>
      <c r="R62" s="92">
        <f>'2008'!J63</f>
        <v>4016966</v>
      </c>
      <c r="S62" s="92">
        <f>'2009'!Q63</f>
        <v>1674409</v>
      </c>
      <c r="T62" s="92">
        <f>'2010'!Q63</f>
        <v>1817299</v>
      </c>
      <c r="U62" s="92">
        <f>'2011'!Q63</f>
        <v>1737653</v>
      </c>
      <c r="V62" s="92">
        <f>'2012'!Q63</f>
        <v>2460292</v>
      </c>
      <c r="W62" s="92">
        <f>'2013'!Q63</f>
        <v>2344855</v>
      </c>
      <c r="X62" s="92">
        <f>'2014'!Q63</f>
        <v>2473393</v>
      </c>
      <c r="Y62" s="92">
        <f>'2015'!Q63</f>
        <v>2978324</v>
      </c>
      <c r="Z62" s="92">
        <f>'2016'!Q63</f>
        <v>3622264</v>
      </c>
    </row>
    <row r="63" spans="1:26" x14ac:dyDescent="0.2">
      <c r="A63" s="28" t="s">
        <v>57</v>
      </c>
      <c r="B63" s="30"/>
      <c r="C63" s="88">
        <f>'1993'!J64</f>
        <v>347474</v>
      </c>
      <c r="D63" s="92">
        <f>'1994'!J64</f>
        <v>0</v>
      </c>
      <c r="E63" s="89">
        <f>'1995'!J64</f>
        <v>0</v>
      </c>
      <c r="F63" s="89">
        <f>'1996'!J64</f>
        <v>2784070</v>
      </c>
      <c r="G63" s="89">
        <f>'1997'!J64</f>
        <v>0</v>
      </c>
      <c r="H63" s="89">
        <f>'1998'!J64</f>
        <v>0</v>
      </c>
      <c r="I63" s="89">
        <f>'1999'!J64</f>
        <v>0</v>
      </c>
      <c r="J63" s="92">
        <f>'2000'!J64</f>
        <v>0</v>
      </c>
      <c r="K63" s="93">
        <f>'2001'!J64</f>
        <v>0</v>
      </c>
      <c r="L63" s="92">
        <f>'2002'!J64</f>
        <v>102810</v>
      </c>
      <c r="M63" s="92">
        <f>'2003'!J64</f>
        <v>2797677</v>
      </c>
      <c r="N63" s="92">
        <f>'2004'!J64</f>
        <v>5717969</v>
      </c>
      <c r="O63" s="92">
        <f>'2005'!J64</f>
        <v>7503746</v>
      </c>
      <c r="P63" s="94">
        <f>'2006'!J64</f>
        <v>2414004</v>
      </c>
      <c r="Q63" s="92">
        <f>'2007'!J64</f>
        <v>26686579</v>
      </c>
      <c r="R63" s="92">
        <f>'2008'!J64</f>
        <v>1670689</v>
      </c>
      <c r="S63" s="92">
        <f>'2009'!Q64</f>
        <v>4009730</v>
      </c>
      <c r="T63" s="92">
        <f>'2010'!Q64</f>
        <v>14849688</v>
      </c>
      <c r="U63" s="92">
        <f>'2011'!Q64</f>
        <v>13324915</v>
      </c>
      <c r="V63" s="92">
        <f>'2012'!Q64</f>
        <v>8724029</v>
      </c>
      <c r="W63" s="92">
        <f>'2013'!Q64</f>
        <v>6510683</v>
      </c>
      <c r="X63" s="92">
        <f>'2014'!Q64</f>
        <v>15882560</v>
      </c>
      <c r="Y63" s="92">
        <f>'2015'!Q64</f>
        <v>4776111</v>
      </c>
      <c r="Z63" s="92">
        <f>'2016'!Q64</f>
        <v>2559979</v>
      </c>
    </row>
    <row r="64" spans="1:26" x14ac:dyDescent="0.2">
      <c r="A64" s="28" t="s">
        <v>58</v>
      </c>
      <c r="B64" s="30"/>
      <c r="C64" s="88">
        <f>'1993'!J65</f>
        <v>0</v>
      </c>
      <c r="D64" s="92">
        <f>'1994'!J65</f>
        <v>0</v>
      </c>
      <c r="E64" s="89">
        <f>'1995'!J65</f>
        <v>0</v>
      </c>
      <c r="F64" s="89">
        <f>'1996'!J65</f>
        <v>0</v>
      </c>
      <c r="G64" s="89">
        <f>'1997'!J65</f>
        <v>0</v>
      </c>
      <c r="H64" s="89">
        <f>'1998'!J65</f>
        <v>0</v>
      </c>
      <c r="I64" s="89">
        <f>'1999'!J65</f>
        <v>0</v>
      </c>
      <c r="J64" s="92">
        <f>'2000'!J65</f>
        <v>0</v>
      </c>
      <c r="K64" s="93">
        <f>'2001'!J65</f>
        <v>0</v>
      </c>
      <c r="L64" s="92">
        <f>'2002'!J65</f>
        <v>0</v>
      </c>
      <c r="M64" s="92">
        <f>'2003'!J65</f>
        <v>0</v>
      </c>
      <c r="N64" s="92">
        <f>'2004'!J65</f>
        <v>2187083</v>
      </c>
      <c r="O64" s="92">
        <f>'2005'!J65</f>
        <v>2255189</v>
      </c>
      <c r="P64" s="94">
        <f>'2006'!J65</f>
        <v>0</v>
      </c>
      <c r="Q64" s="92">
        <f>'2007'!J65</f>
        <v>2489008</v>
      </c>
      <c r="R64" s="92">
        <f>'2008'!J65</f>
        <v>1418129</v>
      </c>
      <c r="S64" s="92">
        <f>'2009'!Q65</f>
        <v>0</v>
      </c>
      <c r="T64" s="92">
        <f>'2010'!Q65</f>
        <v>0</v>
      </c>
      <c r="U64" s="92">
        <f>'2011'!Q65</f>
        <v>0</v>
      </c>
      <c r="V64" s="92">
        <f>'2012'!Q65</f>
        <v>0</v>
      </c>
      <c r="W64" s="92">
        <f>'2013'!Q65</f>
        <v>0</v>
      </c>
      <c r="X64" s="92">
        <f>'2014'!Q65</f>
        <v>0</v>
      </c>
      <c r="Y64" s="92">
        <f>'2015'!Q65</f>
        <v>0</v>
      </c>
      <c r="Z64" s="92">
        <f>'2016'!Q65</f>
        <v>0</v>
      </c>
    </row>
    <row r="65" spans="1:26" x14ac:dyDescent="0.2">
      <c r="A65" s="28" t="s">
        <v>59</v>
      </c>
      <c r="B65" s="30"/>
      <c r="C65" s="88">
        <f>'1993'!J66</f>
        <v>0</v>
      </c>
      <c r="D65" s="92">
        <f>'1994'!J66</f>
        <v>0</v>
      </c>
      <c r="E65" s="92">
        <f>'1995'!J66</f>
        <v>0</v>
      </c>
      <c r="F65" s="89">
        <f>'1996'!J66</f>
        <v>0</v>
      </c>
      <c r="G65" s="89">
        <f>'1997'!J66</f>
        <v>0</v>
      </c>
      <c r="H65" s="92">
        <f>'1998'!J66</f>
        <v>0</v>
      </c>
      <c r="I65" s="92">
        <f>'1999'!J66</f>
        <v>0</v>
      </c>
      <c r="J65" s="92">
        <f>'2000'!J66</f>
        <v>0</v>
      </c>
      <c r="K65" s="93">
        <f>'2001'!J66</f>
        <v>0</v>
      </c>
      <c r="L65" s="92">
        <f>'2002'!J66</f>
        <v>0</v>
      </c>
      <c r="M65" s="92">
        <f>'2003'!J66</f>
        <v>0</v>
      </c>
      <c r="N65" s="92">
        <f>'2004'!J66</f>
        <v>0</v>
      </c>
      <c r="O65" s="92">
        <f>'2005'!J66</f>
        <v>845142</v>
      </c>
      <c r="P65" s="94">
        <f>'2006'!J66</f>
        <v>0</v>
      </c>
      <c r="Q65" s="92">
        <f>'2007'!J66</f>
        <v>0</v>
      </c>
      <c r="R65" s="92">
        <f>'2008'!J66</f>
        <v>0</v>
      </c>
      <c r="S65" s="92">
        <f>'2009'!Q66</f>
        <v>0</v>
      </c>
      <c r="T65" s="92">
        <f>'2010'!Q66</f>
        <v>126445</v>
      </c>
      <c r="U65" s="92">
        <f>'2011'!Q66</f>
        <v>149267</v>
      </c>
      <c r="V65" s="92">
        <f>'2012'!Q66</f>
        <v>140523</v>
      </c>
      <c r="W65" s="92">
        <f>'2013'!Q66</f>
        <v>137036</v>
      </c>
      <c r="X65" s="92">
        <f>'2014'!Q66</f>
        <v>134161</v>
      </c>
      <c r="Y65" s="92">
        <f>'2015'!Q66</f>
        <v>0</v>
      </c>
      <c r="Z65" s="92">
        <f>'2016'!Q66</f>
        <v>0</v>
      </c>
    </row>
    <row r="66" spans="1:26" x14ac:dyDescent="0.2">
      <c r="A66" s="28" t="s">
        <v>60</v>
      </c>
      <c r="B66" s="30"/>
      <c r="C66" s="88">
        <f>'1993'!J67</f>
        <v>0</v>
      </c>
      <c r="D66" s="92">
        <f>'1994'!J67</f>
        <v>0</v>
      </c>
      <c r="E66" s="89">
        <f>'1995'!J67</f>
        <v>0</v>
      </c>
      <c r="F66" s="89">
        <f>'1996'!J67</f>
        <v>0</v>
      </c>
      <c r="G66" s="89">
        <f>'1997'!J67</f>
        <v>0</v>
      </c>
      <c r="H66" s="89">
        <f>'1998'!J67</f>
        <v>0</v>
      </c>
      <c r="I66" s="89">
        <f>'1999'!J67</f>
        <v>25000</v>
      </c>
      <c r="J66" s="92">
        <f>'2000'!J67</f>
        <v>0</v>
      </c>
      <c r="K66" s="93">
        <f>'2001'!J67</f>
        <v>0</v>
      </c>
      <c r="L66" s="92">
        <f>'2002'!J67</f>
        <v>0</v>
      </c>
      <c r="M66" s="92">
        <f>'2003'!J67</f>
        <v>0</v>
      </c>
      <c r="N66" s="92">
        <f>'2004'!J67</f>
        <v>0</v>
      </c>
      <c r="O66" s="92">
        <f>'2005'!J67</f>
        <v>422405</v>
      </c>
      <c r="P66" s="94">
        <f>'2006'!J67</f>
        <v>0</v>
      </c>
      <c r="Q66" s="92">
        <f>'2007'!J67</f>
        <v>0</v>
      </c>
      <c r="R66" s="92">
        <f>'2008'!J67</f>
        <v>0</v>
      </c>
      <c r="S66" s="92">
        <f>'2009'!Q67</f>
        <v>0</v>
      </c>
      <c r="T66" s="92">
        <f>'2010'!Q67</f>
        <v>0</v>
      </c>
      <c r="U66" s="92">
        <f>'2011'!Q67</f>
        <v>0</v>
      </c>
      <c r="V66" s="92">
        <f>'2012'!Q67</f>
        <v>0</v>
      </c>
      <c r="W66" s="92">
        <f>'2013'!Q67</f>
        <v>0</v>
      </c>
      <c r="X66" s="92">
        <f>'2014'!Q67</f>
        <v>0</v>
      </c>
      <c r="Y66" s="92">
        <f>'2015'!Q67</f>
        <v>0</v>
      </c>
      <c r="Z66" s="92">
        <f>'2016'!Q67</f>
        <v>0</v>
      </c>
    </row>
    <row r="67" spans="1:26" x14ac:dyDescent="0.2">
      <c r="A67" s="28" t="s">
        <v>61</v>
      </c>
      <c r="B67" s="30"/>
      <c r="C67" s="88">
        <f>'1993'!J68</f>
        <v>7260858</v>
      </c>
      <c r="D67" s="92">
        <f>'1994'!J68</f>
        <v>5293150</v>
      </c>
      <c r="E67" s="89">
        <f>'1995'!J68</f>
        <v>4387875</v>
      </c>
      <c r="F67" s="89">
        <f>'1996'!J68</f>
        <v>490678</v>
      </c>
      <c r="G67" s="89">
        <f>'1997'!J68</f>
        <v>3140184</v>
      </c>
      <c r="H67" s="89">
        <f>'1998'!J68</f>
        <v>3508388</v>
      </c>
      <c r="I67" s="89">
        <f>'1999'!J68</f>
        <v>4259022</v>
      </c>
      <c r="J67" s="92">
        <f>'2000'!J68</f>
        <v>5441759</v>
      </c>
      <c r="K67" s="93">
        <f>'2001'!J68</f>
        <v>6736644</v>
      </c>
      <c r="L67" s="92">
        <f>'2002'!J68</f>
        <v>7375868</v>
      </c>
      <c r="M67" s="92">
        <f>'2003'!J68</f>
        <v>8618167</v>
      </c>
      <c r="N67" s="92">
        <f>'2004'!J68</f>
        <v>11098982</v>
      </c>
      <c r="O67" s="92">
        <f>'2005'!J68</f>
        <v>14166019</v>
      </c>
      <c r="P67" s="94">
        <f>'2006'!J68</f>
        <v>9921523</v>
      </c>
      <c r="Q67" s="92">
        <f>'2007'!J68</f>
        <v>8437885</v>
      </c>
      <c r="R67" s="92">
        <f>'2008'!J68</f>
        <v>9245419</v>
      </c>
      <c r="S67" s="92">
        <f>'2009'!Q68</f>
        <v>3527626</v>
      </c>
      <c r="T67" s="92">
        <f>'2010'!Q68</f>
        <v>3376975</v>
      </c>
      <c r="U67" s="92">
        <f>'2011'!Q68</f>
        <v>1569366</v>
      </c>
      <c r="V67" s="92">
        <f>'2012'!Q68</f>
        <v>1823177</v>
      </c>
      <c r="W67" s="92">
        <f>'2013'!Q68</f>
        <v>802819</v>
      </c>
      <c r="X67" s="92">
        <f>'2014'!Q68</f>
        <v>1622911</v>
      </c>
      <c r="Y67" s="92">
        <f>'2015'!Q68</f>
        <v>3557410</v>
      </c>
      <c r="Z67" s="92">
        <f>'2016'!Q68</f>
        <v>3899712</v>
      </c>
    </row>
    <row r="68" spans="1:26" x14ac:dyDescent="0.2">
      <c r="A68" s="28" t="s">
        <v>62</v>
      </c>
      <c r="B68" s="30"/>
      <c r="C68" s="88">
        <f>'1993'!J69</f>
        <v>118561</v>
      </c>
      <c r="D68" s="92">
        <f>'1994'!J69</f>
        <v>0</v>
      </c>
      <c r="E68" s="89">
        <f>'1995'!J69</f>
        <v>203017</v>
      </c>
      <c r="F68" s="89">
        <f>'1996'!J69</f>
        <v>247398</v>
      </c>
      <c r="G68" s="89">
        <f>'1997'!J69</f>
        <v>373905</v>
      </c>
      <c r="H68" s="89">
        <f>'1998'!J69</f>
        <v>546490</v>
      </c>
      <c r="I68" s="89">
        <f>'1999'!J69</f>
        <v>444787</v>
      </c>
      <c r="J68" s="92">
        <f>'2000'!J69</f>
        <v>380519</v>
      </c>
      <c r="K68" s="93">
        <f>'2001'!J69</f>
        <v>186745</v>
      </c>
      <c r="L68" s="92">
        <f>'2002'!J69</f>
        <v>235463</v>
      </c>
      <c r="M68" s="92">
        <f>'2003'!J69</f>
        <v>385602</v>
      </c>
      <c r="N68" s="92">
        <f>'2004'!J69</f>
        <v>677324</v>
      </c>
      <c r="O68" s="92">
        <f>'2005'!J69</f>
        <v>1071271</v>
      </c>
      <c r="P68" s="94">
        <f>'2006'!J69</f>
        <v>543100</v>
      </c>
      <c r="Q68" s="92">
        <f>'2007'!J69</f>
        <v>1423579</v>
      </c>
      <c r="R68" s="92">
        <f>'2008'!J69</f>
        <v>1225488</v>
      </c>
      <c r="S68" s="92">
        <f>'2009'!Q69</f>
        <v>857061</v>
      </c>
      <c r="T68" s="92">
        <f>'2010'!Q69</f>
        <v>51978</v>
      </c>
      <c r="U68" s="92">
        <f>'2011'!Q69</f>
        <v>22023</v>
      </c>
      <c r="V68" s="92">
        <f>'2012'!Q69</f>
        <v>0</v>
      </c>
      <c r="W68" s="92">
        <f>'2013'!Q69</f>
        <v>0</v>
      </c>
      <c r="X68" s="92">
        <f>'2014'!Q69</f>
        <v>0</v>
      </c>
      <c r="Y68" s="92">
        <f>'2015'!Q69</f>
        <v>0</v>
      </c>
      <c r="Z68" s="92">
        <f>'2016'!Q69</f>
        <v>0</v>
      </c>
    </row>
    <row r="69" spans="1:26" x14ac:dyDescent="0.2">
      <c r="A69" s="28" t="s">
        <v>63</v>
      </c>
      <c r="B69" s="30"/>
      <c r="C69" s="88">
        <f>'1993'!J70</f>
        <v>0</v>
      </c>
      <c r="D69" s="92">
        <f>'1994'!J70</f>
        <v>0</v>
      </c>
      <c r="E69" s="89">
        <f>'1995'!J70</f>
        <v>21466</v>
      </c>
      <c r="F69" s="89">
        <f>'1996'!J70</f>
        <v>19789</v>
      </c>
      <c r="G69" s="89">
        <f>'1997'!J70</f>
        <v>209278</v>
      </c>
      <c r="H69" s="89">
        <f>'1998'!J70</f>
        <v>89985</v>
      </c>
      <c r="I69" s="89">
        <f>'1999'!J70</f>
        <v>2157416</v>
      </c>
      <c r="J69" s="92">
        <f>'2000'!J70</f>
        <v>2542293</v>
      </c>
      <c r="K69" s="93">
        <f>'2001'!J70</f>
        <v>93628</v>
      </c>
      <c r="L69" s="92">
        <f>'2002'!J70</f>
        <v>111002</v>
      </c>
      <c r="M69" s="92">
        <f>'2003'!J70</f>
        <v>107965</v>
      </c>
      <c r="N69" s="92">
        <f>'2004'!J70</f>
        <v>76915</v>
      </c>
      <c r="O69" s="92">
        <f>'2005'!J70</f>
        <v>93699</v>
      </c>
      <c r="P69" s="94">
        <f>'2006'!J70</f>
        <v>16961</v>
      </c>
      <c r="Q69" s="92">
        <f>'2007'!J70</f>
        <v>0</v>
      </c>
      <c r="R69" s="92">
        <f>'2008'!J70</f>
        <v>225</v>
      </c>
      <c r="S69" s="92">
        <f>'2009'!Q70</f>
        <v>0</v>
      </c>
      <c r="T69" s="92">
        <f>'2010'!Q70</f>
        <v>0</v>
      </c>
      <c r="U69" s="92">
        <f>'2011'!Q70</f>
        <v>0</v>
      </c>
      <c r="V69" s="92">
        <f>'2012'!Q70</f>
        <v>0</v>
      </c>
      <c r="W69" s="92">
        <f>'2013'!Q70</f>
        <v>50</v>
      </c>
      <c r="X69" s="92">
        <f>'2014'!Q70</f>
        <v>75</v>
      </c>
      <c r="Y69" s="92">
        <f>'2015'!Q70</f>
        <v>150</v>
      </c>
      <c r="Z69" s="92">
        <f>'2016'!Q70</f>
        <v>50</v>
      </c>
    </row>
    <row r="70" spans="1:26" x14ac:dyDescent="0.2">
      <c r="A70" s="28" t="s">
        <v>64</v>
      </c>
      <c r="B70" s="30"/>
      <c r="C70" s="88">
        <f>'1993'!J71</f>
        <v>0</v>
      </c>
      <c r="D70" s="92">
        <f>'1994'!J71</f>
        <v>0</v>
      </c>
      <c r="E70" s="89">
        <f>'1995'!J71</f>
        <v>0</v>
      </c>
      <c r="F70" s="89">
        <f>'1996'!J71</f>
        <v>0</v>
      </c>
      <c r="G70" s="89">
        <f>'1997'!J71</f>
        <v>0</v>
      </c>
      <c r="H70" s="89">
        <f>'1998'!J71</f>
        <v>0</v>
      </c>
      <c r="I70" s="89">
        <f>'1999'!J71</f>
        <v>0</v>
      </c>
      <c r="J70" s="92">
        <f>'2000'!J71</f>
        <v>0</v>
      </c>
      <c r="K70" s="93">
        <f>'2001'!J71</f>
        <v>0</v>
      </c>
      <c r="L70" s="92">
        <f>'2002'!J71</f>
        <v>0</v>
      </c>
      <c r="M70" s="92">
        <f>'2003'!J71</f>
        <v>0</v>
      </c>
      <c r="N70" s="92">
        <f>'2004'!J71</f>
        <v>0</v>
      </c>
      <c r="O70" s="92">
        <f>'2005'!J71</f>
        <v>0</v>
      </c>
      <c r="P70" s="94">
        <f>'2006'!J71</f>
        <v>0</v>
      </c>
      <c r="Q70" s="92">
        <f>'2007'!J71</f>
        <v>0</v>
      </c>
      <c r="R70" s="92">
        <f>'2008'!J71</f>
        <v>95115</v>
      </c>
      <c r="S70" s="92">
        <f>'2009'!Q71</f>
        <v>84724</v>
      </c>
      <c r="T70" s="92">
        <f>'2010'!Q71</f>
        <v>77321</v>
      </c>
      <c r="U70" s="92">
        <f>'2011'!Q71</f>
        <v>58546</v>
      </c>
      <c r="V70" s="92">
        <f>'2012'!Q71</f>
        <v>31097</v>
      </c>
      <c r="W70" s="92">
        <f>'2013'!Q71</f>
        <v>5285</v>
      </c>
      <c r="X70" s="92">
        <f>'2014'!Q71</f>
        <v>34643</v>
      </c>
      <c r="Y70" s="92">
        <f>'2015'!Q71</f>
        <v>0</v>
      </c>
      <c r="Z70" s="92">
        <f>'2016'!Q71</f>
        <v>0</v>
      </c>
    </row>
    <row r="71" spans="1:26" x14ac:dyDescent="0.2">
      <c r="A71" s="55" t="s">
        <v>93</v>
      </c>
      <c r="B71" s="56"/>
      <c r="C71" s="57">
        <f>'1993'!J72</f>
        <v>107959016</v>
      </c>
      <c r="D71" s="58">
        <f>'1994'!J72</f>
        <v>142835074</v>
      </c>
      <c r="E71" s="58">
        <f>'1995'!J72</f>
        <v>157598994</v>
      </c>
      <c r="F71" s="58">
        <f>'1996'!J72</f>
        <v>160396998</v>
      </c>
      <c r="G71" s="58">
        <f>'1997'!J72</f>
        <v>196634639</v>
      </c>
      <c r="H71" s="58">
        <f>'1998'!J72</f>
        <v>214357753</v>
      </c>
      <c r="I71" s="58">
        <f>'1999'!J72</f>
        <v>262544090</v>
      </c>
      <c r="J71" s="58">
        <f>'2000'!J72</f>
        <v>324233477</v>
      </c>
      <c r="K71" s="59">
        <f>'2001'!J72</f>
        <v>385440874</v>
      </c>
      <c r="L71" s="58">
        <f>'2002'!J72</f>
        <v>466571715</v>
      </c>
      <c r="M71" s="58">
        <f>'2003'!J72</f>
        <v>479479595</v>
      </c>
      <c r="N71" s="58">
        <f>'2004'!J72</f>
        <v>560496789</v>
      </c>
      <c r="O71" s="58">
        <f>'2005'!J72</f>
        <v>812732909</v>
      </c>
      <c r="P71" s="85">
        <f>'2006'!J72</f>
        <v>1060597975</v>
      </c>
      <c r="Q71" s="58">
        <f>'2007'!J72</f>
        <v>736339197</v>
      </c>
      <c r="R71" s="58">
        <f>'2008'!J72</f>
        <v>484141722</v>
      </c>
      <c r="S71" s="58">
        <f>'2009'!Q72</f>
        <v>206819386</v>
      </c>
      <c r="T71" s="58">
        <f>'2010'!Q72</f>
        <v>212423990</v>
      </c>
      <c r="U71" s="58">
        <f>'2011'!Q72</f>
        <v>185664703</v>
      </c>
      <c r="V71" s="58">
        <f>'2012'!Q72</f>
        <v>246882772</v>
      </c>
      <c r="W71" s="58">
        <f>'2013'!Q72</f>
        <v>305043650</v>
      </c>
      <c r="X71" s="58">
        <f>'2014'!Q72</f>
        <v>422384294</v>
      </c>
      <c r="Y71" s="58">
        <f>'2015'!Q72</f>
        <v>503921835</v>
      </c>
      <c r="Z71" s="58">
        <f>'2016'!Q72</f>
        <v>557292553</v>
      </c>
    </row>
    <row r="72" spans="1:26" x14ac:dyDescent="0.2">
      <c r="A72" s="67" t="s">
        <v>94</v>
      </c>
      <c r="B72" s="68"/>
      <c r="C72" s="69">
        <v>0</v>
      </c>
      <c r="D72" s="70">
        <f>(D71-C71)/C71</f>
        <v>0.32304905409660273</v>
      </c>
      <c r="E72" s="70">
        <f t="shared" ref="E72:N72" si="0">(E71-D71)/D71</f>
        <v>0.10336340778596159</v>
      </c>
      <c r="F72" s="70">
        <f t="shared" si="0"/>
        <v>1.775394581516174E-2</v>
      </c>
      <c r="G72" s="70">
        <f t="shared" si="0"/>
        <v>0.22592468345324018</v>
      </c>
      <c r="H72" s="70">
        <f t="shared" si="0"/>
        <v>9.0132207072630782E-2</v>
      </c>
      <c r="I72" s="70">
        <f t="shared" si="0"/>
        <v>0.22479400126945723</v>
      </c>
      <c r="J72" s="70">
        <f t="shared" si="0"/>
        <v>0.23496772294512513</v>
      </c>
      <c r="K72" s="70">
        <f t="shared" si="0"/>
        <v>0.1887756858617039</v>
      </c>
      <c r="L72" s="70">
        <f t="shared" si="0"/>
        <v>0.21048842111124935</v>
      </c>
      <c r="M72" s="70">
        <f t="shared" si="0"/>
        <v>2.7665371871074526E-2</v>
      </c>
      <c r="N72" s="70">
        <f t="shared" si="0"/>
        <v>0.16896901316520049</v>
      </c>
      <c r="O72" s="70">
        <f t="shared" ref="O72:T72" si="1">(O71-N71)/N71</f>
        <v>0.45002241752360866</v>
      </c>
      <c r="P72" s="70">
        <f t="shared" si="1"/>
        <v>0.30497727267495206</v>
      </c>
      <c r="Q72" s="70">
        <f t="shared" si="1"/>
        <v>-0.30573203574144103</v>
      </c>
      <c r="R72" s="70">
        <f t="shared" si="1"/>
        <v>-0.34250176552804101</v>
      </c>
      <c r="S72" s="70">
        <f t="shared" si="1"/>
        <v>-0.57281230556700502</v>
      </c>
      <c r="T72" s="70">
        <f t="shared" si="1"/>
        <v>2.7099026393976433E-2</v>
      </c>
      <c r="U72" s="70">
        <f t="shared" ref="U72:Z72" si="2">(U71-T71)/T71</f>
        <v>-0.12597111559763094</v>
      </c>
      <c r="V72" s="70">
        <f t="shared" si="2"/>
        <v>0.32972378707868882</v>
      </c>
      <c r="W72" s="70">
        <f t="shared" si="2"/>
        <v>0.23558095013612371</v>
      </c>
      <c r="X72" s="70">
        <f t="shared" si="2"/>
        <v>0.38466837123146147</v>
      </c>
      <c r="Y72" s="70">
        <f t="shared" si="2"/>
        <v>0.19304112903402607</v>
      </c>
      <c r="Z72" s="70">
        <f t="shared" si="2"/>
        <v>0.10591070736198602</v>
      </c>
    </row>
    <row r="73" spans="1:26" x14ac:dyDescent="0.2">
      <c r="A73" s="67" t="s">
        <v>95</v>
      </c>
      <c r="B73" s="68"/>
      <c r="C73" s="69"/>
      <c r="D73" s="71">
        <f>'1994'!$J$74</f>
        <v>26</v>
      </c>
      <c r="E73" s="71">
        <f>'1995'!$J$74</f>
        <v>34</v>
      </c>
      <c r="F73" s="71">
        <f>'1996'!$J$74</f>
        <v>34</v>
      </c>
      <c r="G73" s="71">
        <f>'1997'!$J$74</f>
        <v>34</v>
      </c>
      <c r="H73" s="71">
        <f>'1998'!$J$74</f>
        <v>35</v>
      </c>
      <c r="I73" s="71">
        <f>'1999'!$J$74</f>
        <v>36</v>
      </c>
      <c r="J73" s="71">
        <f>'2000'!$J$74</f>
        <v>34</v>
      </c>
      <c r="K73" s="72">
        <f>'2001'!$J$74</f>
        <v>37</v>
      </c>
      <c r="L73" s="71">
        <f>'2002'!$J$74</f>
        <v>40</v>
      </c>
      <c r="M73" s="71">
        <f>'2003'!$J$74</f>
        <v>39</v>
      </c>
      <c r="N73" s="71">
        <f>'2004'!$J$74</f>
        <v>38</v>
      </c>
      <c r="O73" s="71">
        <f>'2005'!$J$74</f>
        <v>44</v>
      </c>
      <c r="P73" s="81">
        <f>'2006'!$J$74</f>
        <v>42</v>
      </c>
      <c r="Q73" s="71">
        <f>'2007'!$J$74</f>
        <v>44</v>
      </c>
      <c r="R73" s="71">
        <f>'2008'!$J$74</f>
        <v>50</v>
      </c>
      <c r="S73" s="71">
        <f>'2009'!$Q$74</f>
        <v>40</v>
      </c>
      <c r="T73" s="71">
        <f>'2010'!$Q$74</f>
        <v>43</v>
      </c>
      <c r="U73" s="71">
        <f>'2011'!$Q$74</f>
        <v>41</v>
      </c>
      <c r="V73" s="71">
        <f>'2012'!$Q$74</f>
        <v>41</v>
      </c>
      <c r="W73" s="71">
        <f>'2013'!$Q$74</f>
        <v>38</v>
      </c>
      <c r="X73" s="71">
        <f>'2014'!$Q$74</f>
        <v>38</v>
      </c>
      <c r="Y73" s="71">
        <f>'2015'!$Q$74</f>
        <v>38</v>
      </c>
      <c r="Z73" s="71">
        <f>'2016'!$Q$74</f>
        <v>39</v>
      </c>
    </row>
    <row r="74" spans="1:26" x14ac:dyDescent="0.2">
      <c r="A74" s="14"/>
      <c r="B74" s="15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87" t="s">
        <v>117</v>
      </c>
      <c r="B75" s="15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87" t="s">
        <v>118</v>
      </c>
      <c r="B76" s="15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87"/>
      <c r="B77" s="15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4"/>
      <c r="B78" s="15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3.5" thickBot="1" x14ac:dyDescent="0.25">
      <c r="A79" s="20" t="s">
        <v>80</v>
      </c>
      <c r="B79" s="21"/>
      <c r="C79" s="21"/>
      <c r="D79" s="21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x14ac:dyDescent="0.2">
      <c r="A80" s="2"/>
      <c r="B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5:26" x14ac:dyDescent="0.2"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5:26" x14ac:dyDescent="0.2"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5:26" x14ac:dyDescent="0.2"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5:26" x14ac:dyDescent="0.2"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</sheetData>
  <phoneticPr fontId="7" type="noConversion"/>
  <conditionalFormatting sqref="A4:Z70">
    <cfRule type="expression" dxfId="0" priority="1" stopIfTrue="1">
      <formula>MOD(ROW(),2)</formula>
    </cfRule>
  </conditionalFormatting>
  <printOptions horizontalCentered="1"/>
  <pageMargins left="0.5" right="0.5" top="0.5" bottom="0.5" header="0.3" footer="0.3"/>
  <pageSetup paperSize="5" scale="46" fitToHeight="0" orientation="landscape" r:id="rId1"/>
  <headerFooter>
    <oddFooter>&amp;L&amp;14Office of Economic and Demographic Research&amp;R&amp;14January 9, 2019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workbookViewId="0"/>
  </sheetViews>
  <sheetFormatPr defaultRowHeight="12.75" x14ac:dyDescent="0.2"/>
  <cols>
    <col min="1" max="1" width="20.7109375" customWidth="1"/>
    <col min="2" max="2" width="1.7109375" customWidth="1"/>
    <col min="3" max="9" width="14.7109375" customWidth="1"/>
    <col min="10" max="10" width="15.7109375" customWidth="1"/>
  </cols>
  <sheetData>
    <row r="1" spans="1:10" ht="23.25" x14ac:dyDescent="0.35">
      <c r="A1" s="4" t="s">
        <v>66</v>
      </c>
      <c r="B1" s="5"/>
      <c r="C1" s="6"/>
      <c r="D1" s="7"/>
      <c r="E1" s="7"/>
      <c r="F1" s="7"/>
      <c r="G1" s="7"/>
      <c r="H1" s="7"/>
      <c r="I1" s="7"/>
      <c r="J1" s="8"/>
    </row>
    <row r="2" spans="1:10" ht="18.75" thickBot="1" x14ac:dyDescent="0.3">
      <c r="A2" s="9" t="s">
        <v>107</v>
      </c>
      <c r="B2" s="10"/>
      <c r="C2" s="11"/>
      <c r="D2" s="12"/>
      <c r="E2" s="12"/>
      <c r="F2" s="12"/>
      <c r="G2" s="12"/>
      <c r="H2" s="12"/>
      <c r="I2" s="12"/>
      <c r="J2" s="13"/>
    </row>
    <row r="3" spans="1:10" x14ac:dyDescent="0.2">
      <c r="A3" s="38"/>
      <c r="B3" s="44"/>
      <c r="C3" s="46"/>
      <c r="D3" s="40" t="s">
        <v>68</v>
      </c>
      <c r="E3" s="40"/>
      <c r="F3" s="40" t="s">
        <v>71</v>
      </c>
      <c r="G3" s="40" t="s">
        <v>72</v>
      </c>
      <c r="H3" s="40" t="s">
        <v>74</v>
      </c>
      <c r="I3" s="40"/>
      <c r="J3" s="41" t="s">
        <v>78</v>
      </c>
    </row>
    <row r="4" spans="1:10" ht="13.5" thickBot="1" x14ac:dyDescent="0.25">
      <c r="A4" s="39" t="s">
        <v>7</v>
      </c>
      <c r="B4" s="45"/>
      <c r="C4" s="47" t="s">
        <v>67</v>
      </c>
      <c r="D4" s="42" t="s">
        <v>69</v>
      </c>
      <c r="E4" s="42" t="s">
        <v>70</v>
      </c>
      <c r="F4" s="42" t="s">
        <v>69</v>
      </c>
      <c r="G4" s="42" t="s">
        <v>73</v>
      </c>
      <c r="H4" s="42" t="s">
        <v>75</v>
      </c>
      <c r="I4" s="42" t="s">
        <v>76</v>
      </c>
      <c r="J4" s="43" t="s">
        <v>77</v>
      </c>
    </row>
    <row r="5" spans="1:10" x14ac:dyDescent="0.2">
      <c r="A5" s="16" t="s">
        <v>0</v>
      </c>
      <c r="B5" s="29"/>
      <c r="C5" s="31">
        <v>100743</v>
      </c>
      <c r="D5" s="25">
        <v>0</v>
      </c>
      <c r="E5" s="26">
        <v>1366786</v>
      </c>
      <c r="F5" s="26">
        <v>0</v>
      </c>
      <c r="G5" s="25">
        <v>0</v>
      </c>
      <c r="H5" s="25">
        <v>135689</v>
      </c>
      <c r="I5" s="25">
        <v>0</v>
      </c>
      <c r="J5" s="27">
        <f>SUM(C5:I5)</f>
        <v>1603218</v>
      </c>
    </row>
    <row r="6" spans="1:10" x14ac:dyDescent="0.2">
      <c r="A6" s="17" t="s">
        <v>8</v>
      </c>
      <c r="B6" s="30"/>
      <c r="C6" s="88">
        <v>0</v>
      </c>
      <c r="D6" s="89">
        <v>0</v>
      </c>
      <c r="E6" s="89">
        <v>0</v>
      </c>
      <c r="F6" s="89">
        <v>253935</v>
      </c>
      <c r="G6" s="89">
        <v>0</v>
      </c>
      <c r="H6" s="89">
        <v>0</v>
      </c>
      <c r="I6" s="89">
        <v>0</v>
      </c>
      <c r="J6" s="91">
        <f>SUM(C6:I6)</f>
        <v>253935</v>
      </c>
    </row>
    <row r="7" spans="1:10" x14ac:dyDescent="0.2">
      <c r="A7" s="17" t="s">
        <v>9</v>
      </c>
      <c r="B7" s="30"/>
      <c r="C7" s="88">
        <v>89651</v>
      </c>
      <c r="D7" s="89">
        <v>718900</v>
      </c>
      <c r="E7" s="89">
        <v>456342</v>
      </c>
      <c r="F7" s="89">
        <v>0</v>
      </c>
      <c r="G7" s="89">
        <v>0</v>
      </c>
      <c r="H7" s="89">
        <v>122718</v>
      </c>
      <c r="I7" s="89">
        <v>0</v>
      </c>
      <c r="J7" s="91">
        <f t="shared" ref="J7:J70" si="0">SUM(C7:I7)</f>
        <v>1387611</v>
      </c>
    </row>
    <row r="8" spans="1:10" x14ac:dyDescent="0.2">
      <c r="A8" s="17" t="s">
        <v>10</v>
      </c>
      <c r="B8" s="30"/>
      <c r="C8" s="88">
        <v>5621</v>
      </c>
      <c r="D8" s="89">
        <v>0</v>
      </c>
      <c r="E8" s="89">
        <v>45387</v>
      </c>
      <c r="F8" s="89">
        <v>0</v>
      </c>
      <c r="G8" s="89">
        <v>0</v>
      </c>
      <c r="H8" s="89">
        <v>2731</v>
      </c>
      <c r="I8" s="89">
        <v>10609</v>
      </c>
      <c r="J8" s="91">
        <f t="shared" si="0"/>
        <v>64348</v>
      </c>
    </row>
    <row r="9" spans="1:10" x14ac:dyDescent="0.2">
      <c r="A9" s="17" t="s">
        <v>11</v>
      </c>
      <c r="B9" s="30"/>
      <c r="C9" s="88">
        <v>546401</v>
      </c>
      <c r="D9" s="89">
        <v>0</v>
      </c>
      <c r="E9" s="89">
        <v>5872861</v>
      </c>
      <c r="F9" s="89">
        <v>0</v>
      </c>
      <c r="G9" s="89">
        <v>7605697</v>
      </c>
      <c r="H9" s="89">
        <v>124502</v>
      </c>
      <c r="I9" s="89">
        <v>0</v>
      </c>
      <c r="J9" s="91">
        <f t="shared" si="0"/>
        <v>14149461</v>
      </c>
    </row>
    <row r="10" spans="1:10" x14ac:dyDescent="0.2">
      <c r="A10" s="17" t="s">
        <v>12</v>
      </c>
      <c r="B10" s="30"/>
      <c r="C10" s="88">
        <v>0</v>
      </c>
      <c r="D10" s="89">
        <v>0</v>
      </c>
      <c r="E10" s="89">
        <v>5953000</v>
      </c>
      <c r="F10" s="89">
        <v>0</v>
      </c>
      <c r="G10" s="89">
        <v>0</v>
      </c>
      <c r="H10" s="89">
        <v>619000</v>
      </c>
      <c r="I10" s="89">
        <v>0</v>
      </c>
      <c r="J10" s="91">
        <f t="shared" si="0"/>
        <v>6572000</v>
      </c>
    </row>
    <row r="11" spans="1:10" x14ac:dyDescent="0.2">
      <c r="A11" s="17" t="s">
        <v>13</v>
      </c>
      <c r="B11" s="30"/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f t="shared" si="0"/>
        <v>0</v>
      </c>
    </row>
    <row r="12" spans="1:10" x14ac:dyDescent="0.2">
      <c r="A12" s="17" t="s">
        <v>14</v>
      </c>
      <c r="B12" s="30"/>
      <c r="C12" s="88">
        <v>427427</v>
      </c>
      <c r="D12" s="89">
        <v>0</v>
      </c>
      <c r="E12" s="89">
        <v>6819890</v>
      </c>
      <c r="F12" s="89">
        <v>0</v>
      </c>
      <c r="G12" s="89">
        <v>0</v>
      </c>
      <c r="H12" s="89">
        <v>821298</v>
      </c>
      <c r="I12" s="89">
        <v>495687</v>
      </c>
      <c r="J12" s="91">
        <f t="shared" si="0"/>
        <v>8564302</v>
      </c>
    </row>
    <row r="13" spans="1:10" x14ac:dyDescent="0.2">
      <c r="A13" s="17" t="s">
        <v>15</v>
      </c>
      <c r="B13" s="30"/>
      <c r="C13" s="88">
        <v>452916</v>
      </c>
      <c r="D13" s="89">
        <v>0</v>
      </c>
      <c r="E13" s="89">
        <v>3216394</v>
      </c>
      <c r="F13" s="89">
        <v>1219832</v>
      </c>
      <c r="G13" s="89">
        <v>0</v>
      </c>
      <c r="H13" s="89">
        <v>390650</v>
      </c>
      <c r="I13" s="89">
        <v>0</v>
      </c>
      <c r="J13" s="91">
        <f t="shared" si="0"/>
        <v>5279792</v>
      </c>
    </row>
    <row r="14" spans="1:10" x14ac:dyDescent="0.2">
      <c r="A14" s="17" t="s">
        <v>16</v>
      </c>
      <c r="B14" s="30"/>
      <c r="C14" s="88">
        <v>0</v>
      </c>
      <c r="D14" s="89">
        <v>0</v>
      </c>
      <c r="E14" s="89">
        <v>2941840</v>
      </c>
      <c r="F14" s="89">
        <v>0</v>
      </c>
      <c r="G14" s="89">
        <v>0</v>
      </c>
      <c r="H14" s="89">
        <v>0</v>
      </c>
      <c r="I14" s="89">
        <v>0</v>
      </c>
      <c r="J14" s="91">
        <f t="shared" si="0"/>
        <v>2941840</v>
      </c>
    </row>
    <row r="15" spans="1:10" x14ac:dyDescent="0.2">
      <c r="A15" s="17" t="s">
        <v>17</v>
      </c>
      <c r="B15" s="30"/>
      <c r="C15" s="88">
        <v>2274367</v>
      </c>
      <c r="D15" s="89">
        <v>0</v>
      </c>
      <c r="E15" s="89">
        <v>29141348</v>
      </c>
      <c r="F15" s="89">
        <v>0</v>
      </c>
      <c r="G15" s="89">
        <v>0</v>
      </c>
      <c r="H15" s="89">
        <v>3203679</v>
      </c>
      <c r="I15" s="89">
        <v>2059626</v>
      </c>
      <c r="J15" s="91">
        <f t="shared" si="0"/>
        <v>36679020</v>
      </c>
    </row>
    <row r="16" spans="1:10" x14ac:dyDescent="0.2">
      <c r="A16" s="17" t="s">
        <v>18</v>
      </c>
      <c r="B16" s="30"/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4031</v>
      </c>
      <c r="I16" s="89">
        <v>0</v>
      </c>
      <c r="J16" s="91">
        <f t="shared" si="0"/>
        <v>4031</v>
      </c>
    </row>
    <row r="17" spans="1:10" x14ac:dyDescent="0.2">
      <c r="A17" s="17" t="s">
        <v>109</v>
      </c>
      <c r="B17" s="30"/>
      <c r="C17" s="88">
        <v>10573</v>
      </c>
      <c r="D17" s="89">
        <v>0</v>
      </c>
      <c r="E17" s="89">
        <v>29288</v>
      </c>
      <c r="F17" s="89">
        <v>680540</v>
      </c>
      <c r="G17" s="89">
        <v>0</v>
      </c>
      <c r="H17" s="89">
        <v>0</v>
      </c>
      <c r="I17" s="89">
        <v>-2134</v>
      </c>
      <c r="J17" s="91">
        <f t="shared" si="0"/>
        <v>718267</v>
      </c>
    </row>
    <row r="18" spans="1:10" x14ac:dyDescent="0.2">
      <c r="A18" s="17" t="s">
        <v>19</v>
      </c>
      <c r="B18" s="30"/>
      <c r="C18" s="88">
        <v>69589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91">
        <f t="shared" si="0"/>
        <v>69589</v>
      </c>
    </row>
    <row r="19" spans="1:10" x14ac:dyDescent="0.2">
      <c r="A19" s="17" t="s">
        <v>20</v>
      </c>
      <c r="B19" s="30" t="s">
        <v>65</v>
      </c>
      <c r="C19" s="88"/>
      <c r="D19" s="89"/>
      <c r="E19" s="89"/>
      <c r="F19" s="89"/>
      <c r="G19" s="89"/>
      <c r="H19" s="89"/>
      <c r="I19" s="89"/>
      <c r="J19" s="91">
        <f t="shared" si="0"/>
        <v>0</v>
      </c>
    </row>
    <row r="20" spans="1:10" x14ac:dyDescent="0.2">
      <c r="A20" s="17" t="s">
        <v>22</v>
      </c>
      <c r="B20" s="30"/>
      <c r="C20" s="88">
        <v>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91">
        <f t="shared" si="0"/>
        <v>0</v>
      </c>
    </row>
    <row r="21" spans="1:10" x14ac:dyDescent="0.2">
      <c r="A21" s="17" t="s">
        <v>21</v>
      </c>
      <c r="B21" s="30"/>
      <c r="C21" s="88">
        <v>366056</v>
      </c>
      <c r="D21" s="89">
        <v>7780</v>
      </c>
      <c r="E21" s="89">
        <v>0</v>
      </c>
      <c r="F21" s="89">
        <v>0</v>
      </c>
      <c r="G21" s="89">
        <v>0</v>
      </c>
      <c r="H21" s="89">
        <v>18496</v>
      </c>
      <c r="I21" s="89">
        <v>0</v>
      </c>
      <c r="J21" s="91">
        <f t="shared" si="0"/>
        <v>392332</v>
      </c>
    </row>
    <row r="22" spans="1:10" x14ac:dyDescent="0.2">
      <c r="A22" s="17" t="s">
        <v>23</v>
      </c>
      <c r="B22" s="30"/>
      <c r="C22" s="88">
        <v>17472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91">
        <f t="shared" si="0"/>
        <v>17472</v>
      </c>
    </row>
    <row r="23" spans="1:10" x14ac:dyDescent="0.2">
      <c r="A23" s="17" t="s">
        <v>24</v>
      </c>
      <c r="B23" s="30"/>
      <c r="C23" s="88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91">
        <f t="shared" si="0"/>
        <v>0</v>
      </c>
    </row>
    <row r="24" spans="1:10" x14ac:dyDescent="0.2">
      <c r="A24" s="17" t="s">
        <v>25</v>
      </c>
      <c r="B24" s="30"/>
      <c r="C24" s="88">
        <v>0</v>
      </c>
      <c r="D24" s="89">
        <v>0</v>
      </c>
      <c r="E24" s="89">
        <v>216706</v>
      </c>
      <c r="F24" s="89">
        <v>0</v>
      </c>
      <c r="G24" s="89">
        <v>0</v>
      </c>
      <c r="H24" s="89">
        <v>0</v>
      </c>
      <c r="I24" s="89">
        <v>0</v>
      </c>
      <c r="J24" s="91">
        <f t="shared" si="0"/>
        <v>216706</v>
      </c>
    </row>
    <row r="25" spans="1:10" x14ac:dyDescent="0.2">
      <c r="A25" s="17" t="s">
        <v>26</v>
      </c>
      <c r="B25" s="30"/>
      <c r="C25" s="88">
        <v>0</v>
      </c>
      <c r="D25" s="89">
        <v>0</v>
      </c>
      <c r="E25" s="89">
        <v>145157</v>
      </c>
      <c r="F25" s="89">
        <v>0</v>
      </c>
      <c r="G25" s="89">
        <v>4473</v>
      </c>
      <c r="H25" s="89">
        <v>12261</v>
      </c>
      <c r="I25" s="89">
        <v>56573</v>
      </c>
      <c r="J25" s="91">
        <f t="shared" si="0"/>
        <v>218464</v>
      </c>
    </row>
    <row r="26" spans="1:10" x14ac:dyDescent="0.2">
      <c r="A26" s="17" t="s">
        <v>27</v>
      </c>
      <c r="B26" s="30"/>
      <c r="C26" s="88">
        <v>33609</v>
      </c>
      <c r="D26" s="89">
        <v>0</v>
      </c>
      <c r="E26" s="89">
        <v>0</v>
      </c>
      <c r="F26" s="89">
        <v>0</v>
      </c>
      <c r="G26" s="89">
        <v>0</v>
      </c>
      <c r="H26" s="89">
        <v>36103</v>
      </c>
      <c r="I26" s="89">
        <v>0</v>
      </c>
      <c r="J26" s="91">
        <f t="shared" si="0"/>
        <v>69712</v>
      </c>
    </row>
    <row r="27" spans="1:10" x14ac:dyDescent="0.2">
      <c r="A27" s="17" t="s">
        <v>28</v>
      </c>
      <c r="B27" s="30"/>
      <c r="C27" s="88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91">
        <f t="shared" si="0"/>
        <v>0</v>
      </c>
    </row>
    <row r="28" spans="1:10" x14ac:dyDescent="0.2">
      <c r="A28" s="17" t="s">
        <v>29</v>
      </c>
      <c r="B28" s="30"/>
      <c r="C28" s="88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91">
        <f t="shared" si="0"/>
        <v>0</v>
      </c>
    </row>
    <row r="29" spans="1:10" x14ac:dyDescent="0.2">
      <c r="A29" s="17" t="s">
        <v>30</v>
      </c>
      <c r="B29" s="30"/>
      <c r="C29" s="88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91">
        <f t="shared" si="0"/>
        <v>0</v>
      </c>
    </row>
    <row r="30" spans="1:10" x14ac:dyDescent="0.2">
      <c r="A30" s="17" t="s">
        <v>31</v>
      </c>
      <c r="B30" s="30"/>
      <c r="C30" s="88">
        <v>412780</v>
      </c>
      <c r="D30" s="89">
        <v>0</v>
      </c>
      <c r="E30" s="89">
        <v>4853086</v>
      </c>
      <c r="F30" s="89">
        <v>0</v>
      </c>
      <c r="G30" s="89">
        <v>0</v>
      </c>
      <c r="H30" s="89">
        <v>223097</v>
      </c>
      <c r="I30" s="89">
        <v>506157</v>
      </c>
      <c r="J30" s="91">
        <f t="shared" si="0"/>
        <v>5995120</v>
      </c>
    </row>
    <row r="31" spans="1:10" x14ac:dyDescent="0.2">
      <c r="A31" s="17" t="s">
        <v>32</v>
      </c>
      <c r="B31" s="30"/>
      <c r="C31" s="88">
        <v>69114</v>
      </c>
      <c r="D31" s="89">
        <v>0</v>
      </c>
      <c r="E31" s="89">
        <v>724586</v>
      </c>
      <c r="F31" s="89">
        <v>0</v>
      </c>
      <c r="G31" s="89">
        <v>0</v>
      </c>
      <c r="H31" s="89">
        <v>67762</v>
      </c>
      <c r="I31" s="89">
        <v>290312</v>
      </c>
      <c r="J31" s="91">
        <f t="shared" si="0"/>
        <v>1151774</v>
      </c>
    </row>
    <row r="32" spans="1:10" x14ac:dyDescent="0.2">
      <c r="A32" s="17" t="s">
        <v>33</v>
      </c>
      <c r="B32" s="30"/>
      <c r="C32" s="88">
        <v>243216</v>
      </c>
      <c r="D32" s="89">
        <v>12017375</v>
      </c>
      <c r="E32" s="89">
        <v>5786498</v>
      </c>
      <c r="F32" s="89">
        <v>0</v>
      </c>
      <c r="G32" s="89">
        <v>0</v>
      </c>
      <c r="H32" s="89">
        <v>922061</v>
      </c>
      <c r="I32" s="89">
        <v>0</v>
      </c>
      <c r="J32" s="91">
        <f t="shared" si="0"/>
        <v>18969150</v>
      </c>
    </row>
    <row r="33" spans="1:10" x14ac:dyDescent="0.2">
      <c r="A33" s="17" t="s">
        <v>34</v>
      </c>
      <c r="B33" s="30"/>
      <c r="C33" s="88">
        <v>0</v>
      </c>
      <c r="D33" s="89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91">
        <f t="shared" si="0"/>
        <v>0</v>
      </c>
    </row>
    <row r="34" spans="1:10" x14ac:dyDescent="0.2">
      <c r="A34" s="17" t="s">
        <v>35</v>
      </c>
      <c r="B34" s="30"/>
      <c r="C34" s="88">
        <v>0</v>
      </c>
      <c r="D34" s="89">
        <v>0</v>
      </c>
      <c r="E34" s="89">
        <v>5432087</v>
      </c>
      <c r="F34" s="89">
        <v>0</v>
      </c>
      <c r="G34" s="89">
        <v>0</v>
      </c>
      <c r="H34" s="89">
        <v>0</v>
      </c>
      <c r="I34" s="89">
        <v>0</v>
      </c>
      <c r="J34" s="91">
        <f t="shared" si="0"/>
        <v>5432087</v>
      </c>
    </row>
    <row r="35" spans="1:10" x14ac:dyDescent="0.2">
      <c r="A35" s="17" t="s">
        <v>36</v>
      </c>
      <c r="B35" s="30"/>
      <c r="C35" s="88">
        <v>0</v>
      </c>
      <c r="D35" s="89">
        <v>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91">
        <f t="shared" si="0"/>
        <v>0</v>
      </c>
    </row>
    <row r="36" spans="1:10" x14ac:dyDescent="0.2">
      <c r="A36" s="17" t="s">
        <v>37</v>
      </c>
      <c r="B36" s="30"/>
      <c r="C36" s="88">
        <v>5785</v>
      </c>
      <c r="D36" s="89">
        <v>15855</v>
      </c>
      <c r="E36" s="89">
        <v>29634</v>
      </c>
      <c r="F36" s="89">
        <v>0</v>
      </c>
      <c r="G36" s="89">
        <v>24940</v>
      </c>
      <c r="H36" s="89">
        <v>0</v>
      </c>
      <c r="I36" s="89">
        <v>0</v>
      </c>
      <c r="J36" s="91">
        <f t="shared" si="0"/>
        <v>76214</v>
      </c>
    </row>
    <row r="37" spans="1:10" x14ac:dyDescent="0.2">
      <c r="A37" s="17" t="s">
        <v>38</v>
      </c>
      <c r="B37" s="30"/>
      <c r="C37" s="88">
        <v>42960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91">
        <f t="shared" si="0"/>
        <v>42960</v>
      </c>
    </row>
    <row r="38" spans="1:10" x14ac:dyDescent="0.2">
      <c r="A38" s="17" t="s">
        <v>39</v>
      </c>
      <c r="B38" s="30"/>
      <c r="C38" s="88">
        <v>967693</v>
      </c>
      <c r="D38" s="89">
        <v>0</v>
      </c>
      <c r="E38" s="89">
        <v>8041799</v>
      </c>
      <c r="F38" s="89">
        <v>0</v>
      </c>
      <c r="G38" s="89">
        <v>0</v>
      </c>
      <c r="H38" s="89">
        <v>331426</v>
      </c>
      <c r="I38" s="89">
        <v>0</v>
      </c>
      <c r="J38" s="91">
        <f t="shared" si="0"/>
        <v>9340918</v>
      </c>
    </row>
    <row r="39" spans="1:10" x14ac:dyDescent="0.2">
      <c r="A39" s="17" t="s">
        <v>1</v>
      </c>
      <c r="B39" s="30"/>
      <c r="C39" s="88">
        <v>317631</v>
      </c>
      <c r="D39" s="89">
        <v>0</v>
      </c>
      <c r="E39" s="89">
        <v>13165972</v>
      </c>
      <c r="F39" s="89">
        <v>0</v>
      </c>
      <c r="G39" s="89">
        <v>0</v>
      </c>
      <c r="H39" s="89">
        <v>1286730</v>
      </c>
      <c r="I39" s="89">
        <v>0</v>
      </c>
      <c r="J39" s="91">
        <f t="shared" si="0"/>
        <v>14770333</v>
      </c>
    </row>
    <row r="40" spans="1:10" x14ac:dyDescent="0.2">
      <c r="A40" s="17" t="s">
        <v>40</v>
      </c>
      <c r="B40" s="30"/>
      <c r="C40" s="88">
        <v>0</v>
      </c>
      <c r="D40" s="89">
        <v>0</v>
      </c>
      <c r="E40" s="89">
        <v>0</v>
      </c>
      <c r="F40" s="89">
        <v>0</v>
      </c>
      <c r="G40" s="89">
        <v>0</v>
      </c>
      <c r="H40" s="89">
        <v>0</v>
      </c>
      <c r="I40" s="89">
        <v>0</v>
      </c>
      <c r="J40" s="91">
        <f t="shared" si="0"/>
        <v>0</v>
      </c>
    </row>
    <row r="41" spans="1:10" x14ac:dyDescent="0.2">
      <c r="A41" s="17" t="s">
        <v>41</v>
      </c>
      <c r="B41" s="30"/>
      <c r="C41" s="88">
        <v>0</v>
      </c>
      <c r="D41" s="89">
        <v>0</v>
      </c>
      <c r="E41" s="89">
        <v>313658</v>
      </c>
      <c r="F41" s="89">
        <v>0</v>
      </c>
      <c r="G41" s="89">
        <v>0</v>
      </c>
      <c r="H41" s="89">
        <v>10669</v>
      </c>
      <c r="I41" s="89">
        <v>0</v>
      </c>
      <c r="J41" s="91">
        <f t="shared" si="0"/>
        <v>324327</v>
      </c>
    </row>
    <row r="42" spans="1:10" x14ac:dyDescent="0.2">
      <c r="A42" s="17" t="s">
        <v>42</v>
      </c>
      <c r="B42" s="30"/>
      <c r="C42" s="88">
        <v>0</v>
      </c>
      <c r="D42" s="89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91">
        <f t="shared" si="0"/>
        <v>0</v>
      </c>
    </row>
    <row r="43" spans="1:10" x14ac:dyDescent="0.2">
      <c r="A43" s="17" t="s">
        <v>2</v>
      </c>
      <c r="B43" s="30"/>
      <c r="C43" s="88">
        <v>0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91">
        <f t="shared" si="0"/>
        <v>0</v>
      </c>
    </row>
    <row r="44" spans="1:10" x14ac:dyDescent="0.2">
      <c r="A44" s="17" t="s">
        <v>43</v>
      </c>
      <c r="B44" s="30"/>
      <c r="C44" s="88">
        <v>1905345</v>
      </c>
      <c r="D44" s="89">
        <v>0</v>
      </c>
      <c r="E44" s="89">
        <v>12697242</v>
      </c>
      <c r="F44" s="89">
        <v>0</v>
      </c>
      <c r="G44" s="89">
        <v>0</v>
      </c>
      <c r="H44" s="89">
        <v>1030556</v>
      </c>
      <c r="I44" s="89">
        <v>0</v>
      </c>
      <c r="J44" s="91">
        <f t="shared" si="0"/>
        <v>15633143</v>
      </c>
    </row>
    <row r="45" spans="1:10" x14ac:dyDescent="0.2">
      <c r="A45" s="17" t="s">
        <v>44</v>
      </c>
      <c r="B45" s="30"/>
      <c r="C45" s="88">
        <v>759224</v>
      </c>
      <c r="D45" s="89">
        <v>0</v>
      </c>
      <c r="E45" s="89">
        <v>21531997</v>
      </c>
      <c r="F45" s="89">
        <v>0</v>
      </c>
      <c r="G45" s="89">
        <v>0</v>
      </c>
      <c r="H45" s="89">
        <v>0</v>
      </c>
      <c r="I45" s="89">
        <v>0</v>
      </c>
      <c r="J45" s="91">
        <f t="shared" si="0"/>
        <v>22291221</v>
      </c>
    </row>
    <row r="46" spans="1:10" x14ac:dyDescent="0.2">
      <c r="A46" s="17" t="s">
        <v>45</v>
      </c>
      <c r="B46" s="30"/>
      <c r="C46" s="88">
        <v>323924</v>
      </c>
      <c r="D46" s="89">
        <v>0</v>
      </c>
      <c r="E46" s="89">
        <v>2185657</v>
      </c>
      <c r="F46" s="89">
        <v>0</v>
      </c>
      <c r="G46" s="89">
        <v>0</v>
      </c>
      <c r="H46" s="89">
        <v>622562</v>
      </c>
      <c r="I46" s="89">
        <v>232523</v>
      </c>
      <c r="J46" s="91">
        <f t="shared" si="0"/>
        <v>3364666</v>
      </c>
    </row>
    <row r="47" spans="1:10" x14ac:dyDescent="0.2">
      <c r="A47" s="17" t="s">
        <v>46</v>
      </c>
      <c r="B47" s="30"/>
      <c r="C47" s="88">
        <v>4319526</v>
      </c>
      <c r="D47" s="89">
        <v>0</v>
      </c>
      <c r="E47" s="89">
        <v>11712316</v>
      </c>
      <c r="F47" s="89">
        <v>0</v>
      </c>
      <c r="G47" s="89">
        <v>0</v>
      </c>
      <c r="H47" s="89">
        <v>0</v>
      </c>
      <c r="I47" s="89">
        <v>0</v>
      </c>
      <c r="J47" s="91">
        <f t="shared" si="0"/>
        <v>16031842</v>
      </c>
    </row>
    <row r="48" spans="1:10" x14ac:dyDescent="0.2">
      <c r="A48" s="17" t="s">
        <v>47</v>
      </c>
      <c r="B48" s="30"/>
      <c r="C48" s="88">
        <v>0</v>
      </c>
      <c r="D48" s="89">
        <v>0</v>
      </c>
      <c r="E48" s="89">
        <v>0</v>
      </c>
      <c r="F48" s="89">
        <v>0</v>
      </c>
      <c r="G48" s="89">
        <v>0</v>
      </c>
      <c r="H48" s="89">
        <v>0</v>
      </c>
      <c r="I48" s="89">
        <v>0</v>
      </c>
      <c r="J48" s="91">
        <f t="shared" si="0"/>
        <v>0</v>
      </c>
    </row>
    <row r="49" spans="1:10" x14ac:dyDescent="0.2">
      <c r="A49" s="17" t="s">
        <v>48</v>
      </c>
      <c r="B49" s="30"/>
      <c r="C49" s="88">
        <v>183739</v>
      </c>
      <c r="D49" s="89">
        <v>172577</v>
      </c>
      <c r="E49" s="89">
        <v>985140</v>
      </c>
      <c r="F49" s="89">
        <v>0</v>
      </c>
      <c r="G49" s="89">
        <v>0</v>
      </c>
      <c r="H49" s="89">
        <v>153986</v>
      </c>
      <c r="I49" s="89">
        <v>135097</v>
      </c>
      <c r="J49" s="91">
        <f t="shared" si="0"/>
        <v>1630539</v>
      </c>
    </row>
    <row r="50" spans="1:10" x14ac:dyDescent="0.2">
      <c r="A50" s="17" t="s">
        <v>49</v>
      </c>
      <c r="B50" s="30"/>
      <c r="C50" s="88">
        <v>0</v>
      </c>
      <c r="D50" s="89">
        <v>0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91">
        <f t="shared" si="0"/>
        <v>0</v>
      </c>
    </row>
    <row r="51" spans="1:10" x14ac:dyDescent="0.2">
      <c r="A51" s="17" t="s">
        <v>3</v>
      </c>
      <c r="B51" s="30"/>
      <c r="C51" s="88">
        <v>0</v>
      </c>
      <c r="D51" s="89">
        <v>0</v>
      </c>
      <c r="E51" s="89">
        <v>0</v>
      </c>
      <c r="F51" s="89">
        <v>0</v>
      </c>
      <c r="G51" s="89">
        <v>0</v>
      </c>
      <c r="H51" s="89">
        <v>0</v>
      </c>
      <c r="I51" s="89">
        <v>0</v>
      </c>
      <c r="J51" s="91">
        <f t="shared" si="0"/>
        <v>0</v>
      </c>
    </row>
    <row r="52" spans="1:10" x14ac:dyDescent="0.2">
      <c r="A52" s="17" t="s">
        <v>50</v>
      </c>
      <c r="B52" s="30"/>
      <c r="C52" s="88">
        <v>3478903</v>
      </c>
      <c r="D52" s="89">
        <v>32682277</v>
      </c>
      <c r="E52" s="89">
        <v>45816154</v>
      </c>
      <c r="F52" s="89">
        <v>0</v>
      </c>
      <c r="G52" s="89">
        <v>35767258</v>
      </c>
      <c r="H52" s="89">
        <v>2780301</v>
      </c>
      <c r="I52" s="89">
        <v>0</v>
      </c>
      <c r="J52" s="91">
        <f t="shared" si="0"/>
        <v>120524893</v>
      </c>
    </row>
    <row r="53" spans="1:10" x14ac:dyDescent="0.2">
      <c r="A53" s="17" t="s">
        <v>51</v>
      </c>
      <c r="B53" s="30"/>
      <c r="C53" s="88">
        <v>567149</v>
      </c>
      <c r="D53" s="89">
        <v>0</v>
      </c>
      <c r="E53" s="89">
        <v>17251631</v>
      </c>
      <c r="F53" s="89">
        <v>0</v>
      </c>
      <c r="G53" s="89">
        <v>0</v>
      </c>
      <c r="H53" s="89">
        <v>1404159</v>
      </c>
      <c r="I53" s="89">
        <v>0</v>
      </c>
      <c r="J53" s="91">
        <f t="shared" si="0"/>
        <v>19222939</v>
      </c>
    </row>
    <row r="54" spans="1:10" x14ac:dyDescent="0.2">
      <c r="A54" s="17" t="s">
        <v>4</v>
      </c>
      <c r="B54" s="30"/>
      <c r="C54" s="88">
        <v>1182367</v>
      </c>
      <c r="D54" s="89">
        <v>5309872</v>
      </c>
      <c r="E54" s="89">
        <v>19026479</v>
      </c>
      <c r="F54" s="89">
        <v>0</v>
      </c>
      <c r="G54" s="89">
        <v>0</v>
      </c>
      <c r="H54" s="89">
        <v>2413478</v>
      </c>
      <c r="I54" s="89">
        <v>1624418</v>
      </c>
      <c r="J54" s="91">
        <f t="shared" si="0"/>
        <v>29556614</v>
      </c>
    </row>
    <row r="55" spans="1:10" x14ac:dyDescent="0.2">
      <c r="A55" s="17" t="s">
        <v>52</v>
      </c>
      <c r="B55" s="30"/>
      <c r="C55" s="88">
        <v>2443104</v>
      </c>
      <c r="D55" s="89">
        <v>0</v>
      </c>
      <c r="E55" s="89">
        <v>19895903</v>
      </c>
      <c r="F55" s="89">
        <v>83792</v>
      </c>
      <c r="G55" s="89">
        <v>0</v>
      </c>
      <c r="H55" s="89">
        <v>2139050</v>
      </c>
      <c r="I55" s="89">
        <v>7121086</v>
      </c>
      <c r="J55" s="91">
        <f t="shared" si="0"/>
        <v>31682935</v>
      </c>
    </row>
    <row r="56" spans="1:10" x14ac:dyDescent="0.2">
      <c r="A56" s="17" t="s">
        <v>53</v>
      </c>
      <c r="B56" s="30"/>
      <c r="C56" s="88">
        <v>0</v>
      </c>
      <c r="D56" s="89">
        <v>0</v>
      </c>
      <c r="E56" s="89">
        <v>2476555</v>
      </c>
      <c r="F56" s="89">
        <v>0</v>
      </c>
      <c r="G56" s="89">
        <v>0</v>
      </c>
      <c r="H56" s="89">
        <v>0</v>
      </c>
      <c r="I56" s="89">
        <v>0</v>
      </c>
      <c r="J56" s="91">
        <f t="shared" si="0"/>
        <v>2476555</v>
      </c>
    </row>
    <row r="57" spans="1:10" x14ac:dyDescent="0.2">
      <c r="A57" s="17" t="s">
        <v>54</v>
      </c>
      <c r="B57" s="30"/>
      <c r="C57" s="88">
        <v>3312736</v>
      </c>
      <c r="D57" s="89">
        <v>0</v>
      </c>
      <c r="E57" s="89">
        <v>24987662</v>
      </c>
      <c r="F57" s="89">
        <v>0</v>
      </c>
      <c r="G57" s="89">
        <v>0</v>
      </c>
      <c r="H57" s="89">
        <v>1009785</v>
      </c>
      <c r="I57" s="89">
        <v>99394</v>
      </c>
      <c r="J57" s="91">
        <f t="shared" si="0"/>
        <v>29409577</v>
      </c>
    </row>
    <row r="58" spans="1:10" x14ac:dyDescent="0.2">
      <c r="A58" s="17" t="s">
        <v>55</v>
      </c>
      <c r="B58" s="30"/>
      <c r="C58" s="88">
        <v>25300</v>
      </c>
      <c r="D58" s="89">
        <v>0</v>
      </c>
      <c r="E58" s="89">
        <v>325758</v>
      </c>
      <c r="F58" s="89">
        <v>0</v>
      </c>
      <c r="G58" s="89">
        <v>0</v>
      </c>
      <c r="H58" s="89">
        <v>29427</v>
      </c>
      <c r="I58" s="89">
        <v>11429</v>
      </c>
      <c r="J58" s="91">
        <f t="shared" si="0"/>
        <v>391914</v>
      </c>
    </row>
    <row r="59" spans="1:10" x14ac:dyDescent="0.2">
      <c r="A59" s="17" t="s">
        <v>102</v>
      </c>
      <c r="B59" s="30"/>
      <c r="C59" s="88">
        <v>1235343</v>
      </c>
      <c r="D59" s="89">
        <v>349731</v>
      </c>
      <c r="E59" s="89">
        <v>6184140</v>
      </c>
      <c r="F59" s="89">
        <v>0</v>
      </c>
      <c r="G59" s="89">
        <v>0</v>
      </c>
      <c r="H59" s="89">
        <v>788511</v>
      </c>
      <c r="I59" s="89">
        <v>957942</v>
      </c>
      <c r="J59" s="91">
        <f t="shared" si="0"/>
        <v>9515667</v>
      </c>
    </row>
    <row r="60" spans="1:10" x14ac:dyDescent="0.2">
      <c r="A60" s="17" t="s">
        <v>103</v>
      </c>
      <c r="B60" s="30"/>
      <c r="C60" s="88">
        <v>0</v>
      </c>
      <c r="D60" s="89">
        <v>321270</v>
      </c>
      <c r="E60" s="89">
        <v>5306633</v>
      </c>
      <c r="F60" s="89">
        <v>0</v>
      </c>
      <c r="G60" s="89">
        <v>0</v>
      </c>
      <c r="H60" s="89">
        <v>2178534</v>
      </c>
      <c r="I60" s="89">
        <v>1483130</v>
      </c>
      <c r="J60" s="91">
        <f t="shared" si="0"/>
        <v>9289567</v>
      </c>
    </row>
    <row r="61" spans="1:10" x14ac:dyDescent="0.2">
      <c r="A61" s="17" t="s">
        <v>56</v>
      </c>
      <c r="B61" s="30"/>
      <c r="C61" s="88">
        <v>0</v>
      </c>
      <c r="D61" s="89">
        <v>0</v>
      </c>
      <c r="E61" s="89">
        <v>1804083</v>
      </c>
      <c r="F61" s="89">
        <v>0</v>
      </c>
      <c r="G61" s="89">
        <v>0</v>
      </c>
      <c r="H61" s="89">
        <v>0</v>
      </c>
      <c r="I61" s="89">
        <v>0</v>
      </c>
      <c r="J61" s="91">
        <f t="shared" si="0"/>
        <v>1804083</v>
      </c>
    </row>
    <row r="62" spans="1:10" x14ac:dyDescent="0.2">
      <c r="A62" s="17" t="s">
        <v>6</v>
      </c>
      <c r="B62" s="30"/>
      <c r="C62" s="88">
        <v>851865</v>
      </c>
      <c r="D62" s="89">
        <v>6228119</v>
      </c>
      <c r="E62" s="89">
        <v>10304080</v>
      </c>
      <c r="F62" s="89">
        <v>0</v>
      </c>
      <c r="G62" s="89">
        <v>0</v>
      </c>
      <c r="H62" s="89">
        <v>860937</v>
      </c>
      <c r="I62" s="89">
        <v>93552</v>
      </c>
      <c r="J62" s="91">
        <f t="shared" si="0"/>
        <v>18338553</v>
      </c>
    </row>
    <row r="63" spans="1:10" x14ac:dyDescent="0.2">
      <c r="A63" s="17" t="s">
        <v>5</v>
      </c>
      <c r="B63" s="30"/>
      <c r="C63" s="88">
        <v>258178</v>
      </c>
      <c r="D63" s="89">
        <v>840</v>
      </c>
      <c r="E63" s="89">
        <v>3670434</v>
      </c>
      <c r="F63" s="89">
        <v>0</v>
      </c>
      <c r="G63" s="89">
        <v>0</v>
      </c>
      <c r="H63" s="89">
        <v>87514</v>
      </c>
      <c r="I63" s="89">
        <v>0</v>
      </c>
      <c r="J63" s="91">
        <f t="shared" si="0"/>
        <v>4016966</v>
      </c>
    </row>
    <row r="64" spans="1:10" x14ac:dyDescent="0.2">
      <c r="A64" s="17" t="s">
        <v>57</v>
      </c>
      <c r="B64" s="30"/>
      <c r="C64" s="88">
        <v>1130384</v>
      </c>
      <c r="D64" s="89">
        <v>0</v>
      </c>
      <c r="E64" s="89">
        <v>540305</v>
      </c>
      <c r="F64" s="89">
        <v>0</v>
      </c>
      <c r="G64" s="89">
        <v>0</v>
      </c>
      <c r="H64" s="89">
        <v>0</v>
      </c>
      <c r="I64" s="89">
        <v>0</v>
      </c>
      <c r="J64" s="91">
        <f t="shared" si="0"/>
        <v>1670689</v>
      </c>
    </row>
    <row r="65" spans="1:10" x14ac:dyDescent="0.2">
      <c r="A65" s="17" t="s">
        <v>58</v>
      </c>
      <c r="B65" s="30"/>
      <c r="C65" s="88">
        <v>912878</v>
      </c>
      <c r="D65" s="89">
        <v>505251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91">
        <f t="shared" si="0"/>
        <v>1418129</v>
      </c>
    </row>
    <row r="66" spans="1:10" x14ac:dyDescent="0.2">
      <c r="A66" s="17" t="s">
        <v>59</v>
      </c>
      <c r="B66" s="30"/>
      <c r="C66" s="88">
        <v>0</v>
      </c>
      <c r="D66" s="89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91">
        <f t="shared" si="0"/>
        <v>0</v>
      </c>
    </row>
    <row r="67" spans="1:10" x14ac:dyDescent="0.2">
      <c r="A67" s="17" t="s">
        <v>60</v>
      </c>
      <c r="B67" s="30"/>
      <c r="C67" s="88">
        <v>0</v>
      </c>
      <c r="D67" s="89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91">
        <f t="shared" si="0"/>
        <v>0</v>
      </c>
    </row>
    <row r="68" spans="1:10" x14ac:dyDescent="0.2">
      <c r="A68" s="17" t="s">
        <v>61</v>
      </c>
      <c r="B68" s="30"/>
      <c r="C68" s="88">
        <v>126704</v>
      </c>
      <c r="D68" s="89">
        <v>0</v>
      </c>
      <c r="E68" s="89">
        <v>8925554</v>
      </c>
      <c r="F68" s="89">
        <v>0</v>
      </c>
      <c r="G68" s="89">
        <v>0</v>
      </c>
      <c r="H68" s="89">
        <v>193161</v>
      </c>
      <c r="I68" s="89">
        <v>0</v>
      </c>
      <c r="J68" s="91">
        <f t="shared" si="0"/>
        <v>9245419</v>
      </c>
    </row>
    <row r="69" spans="1:10" x14ac:dyDescent="0.2">
      <c r="A69" s="17" t="s">
        <v>62</v>
      </c>
      <c r="B69" s="30"/>
      <c r="C69" s="88">
        <v>1022839</v>
      </c>
      <c r="D69" s="89">
        <v>0</v>
      </c>
      <c r="E69" s="89">
        <v>147381</v>
      </c>
      <c r="F69" s="89">
        <v>0</v>
      </c>
      <c r="G69" s="89">
        <v>0</v>
      </c>
      <c r="H69" s="89">
        <v>55268</v>
      </c>
      <c r="I69" s="89">
        <v>0</v>
      </c>
      <c r="J69" s="91">
        <f t="shared" si="0"/>
        <v>1225488</v>
      </c>
    </row>
    <row r="70" spans="1:10" x14ac:dyDescent="0.2">
      <c r="A70" s="17" t="s">
        <v>63</v>
      </c>
      <c r="B70" s="30"/>
      <c r="C70" s="88">
        <v>225</v>
      </c>
      <c r="D70" s="89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91">
        <f t="shared" si="0"/>
        <v>225</v>
      </c>
    </row>
    <row r="71" spans="1:10" x14ac:dyDescent="0.2">
      <c r="A71" s="17" t="s">
        <v>64</v>
      </c>
      <c r="B71" s="30"/>
      <c r="C71" s="88">
        <v>0</v>
      </c>
      <c r="D71" s="89">
        <v>0</v>
      </c>
      <c r="E71" s="89">
        <v>95115</v>
      </c>
      <c r="F71" s="89">
        <v>0</v>
      </c>
      <c r="G71" s="89">
        <v>0</v>
      </c>
      <c r="H71" s="89">
        <v>0</v>
      </c>
      <c r="I71" s="89">
        <v>0</v>
      </c>
      <c r="J71" s="91">
        <f>SUM(C71:I71)</f>
        <v>95115</v>
      </c>
    </row>
    <row r="72" spans="1:10" x14ac:dyDescent="0.2">
      <c r="A72" s="60" t="s">
        <v>93</v>
      </c>
      <c r="B72" s="61"/>
      <c r="C72" s="62">
        <f t="shared" ref="C72:J72" si="1">SUM(C5:C71)</f>
        <v>30493337</v>
      </c>
      <c r="D72" s="63">
        <f t="shared" si="1"/>
        <v>58329847</v>
      </c>
      <c r="E72" s="63">
        <f t="shared" si="1"/>
        <v>310422538</v>
      </c>
      <c r="F72" s="63">
        <f t="shared" si="1"/>
        <v>2238099</v>
      </c>
      <c r="G72" s="63">
        <f t="shared" si="1"/>
        <v>43402368</v>
      </c>
      <c r="H72" s="63">
        <f>SUM(H5:H71)</f>
        <v>24080132</v>
      </c>
      <c r="I72" s="63">
        <f>SUM(I5:I71)</f>
        <v>15175401</v>
      </c>
      <c r="J72" s="64">
        <f t="shared" si="1"/>
        <v>484141722</v>
      </c>
    </row>
    <row r="73" spans="1:10" x14ac:dyDescent="0.2">
      <c r="A73" s="60" t="s">
        <v>79</v>
      </c>
      <c r="B73" s="61"/>
      <c r="C73" s="74">
        <f>(C72/$J72)</f>
        <v>6.2984319702981517E-2</v>
      </c>
      <c r="D73" s="75">
        <f t="shared" ref="D73:J73" si="2">(D72/$J72)</f>
        <v>0.12048093429964708</v>
      </c>
      <c r="E73" s="75">
        <f t="shared" si="2"/>
        <v>0.64118113332112281</v>
      </c>
      <c r="F73" s="75">
        <f t="shared" si="2"/>
        <v>4.6228178615847527E-3</v>
      </c>
      <c r="G73" s="75">
        <f t="shared" si="2"/>
        <v>8.9648063836977057E-2</v>
      </c>
      <c r="H73" s="75">
        <f t="shared" si="2"/>
        <v>4.9737774923682365E-2</v>
      </c>
      <c r="I73" s="75">
        <f t="shared" si="2"/>
        <v>3.1344956054004371E-2</v>
      </c>
      <c r="J73" s="76">
        <f t="shared" si="2"/>
        <v>1</v>
      </c>
    </row>
    <row r="74" spans="1:10" x14ac:dyDescent="0.2">
      <c r="A74" s="77" t="s">
        <v>95</v>
      </c>
      <c r="B74" s="68"/>
      <c r="C74" s="69">
        <f>COUNTIF(C5:C71,"&gt;0")</f>
        <v>38</v>
      </c>
      <c r="D74" s="69">
        <f t="shared" ref="D74:J74" si="3">COUNTIF(D5:D71,"&gt;0")</f>
        <v>12</v>
      </c>
      <c r="E74" s="69">
        <f t="shared" si="3"/>
        <v>41</v>
      </c>
      <c r="F74" s="69">
        <f t="shared" si="3"/>
        <v>4</v>
      </c>
      <c r="G74" s="69">
        <f t="shared" si="3"/>
        <v>4</v>
      </c>
      <c r="H74" s="69">
        <f t="shared" si="3"/>
        <v>33</v>
      </c>
      <c r="I74" s="69">
        <f t="shared" si="3"/>
        <v>15</v>
      </c>
      <c r="J74" s="78">
        <f t="shared" si="3"/>
        <v>50</v>
      </c>
    </row>
    <row r="75" spans="1:10" x14ac:dyDescent="0.2">
      <c r="A75" s="36"/>
      <c r="B75" s="37"/>
      <c r="C75" s="15"/>
      <c r="D75" s="18"/>
      <c r="E75" s="18"/>
      <c r="F75" s="18"/>
      <c r="G75" s="18"/>
      <c r="H75" s="18"/>
      <c r="I75" s="18"/>
      <c r="J75" s="19"/>
    </row>
    <row r="76" spans="1:10" ht="13.5" thickBot="1" x14ac:dyDescent="0.25">
      <c r="A76" s="20" t="s">
        <v>80</v>
      </c>
      <c r="B76" s="21"/>
      <c r="C76" s="21"/>
      <c r="D76" s="22"/>
      <c r="E76" s="22"/>
      <c r="F76" s="22"/>
      <c r="G76" s="22"/>
      <c r="H76" s="22"/>
      <c r="I76" s="22"/>
      <c r="J76" s="23"/>
    </row>
    <row r="77" spans="1:10" x14ac:dyDescent="0.2">
      <c r="D77" s="1"/>
      <c r="E77" s="1"/>
      <c r="F77" s="1"/>
      <c r="G77" s="1"/>
      <c r="H77" s="1"/>
      <c r="I77" s="1"/>
      <c r="J77" s="1"/>
    </row>
  </sheetData>
  <printOptions horizontalCentered="1"/>
  <pageMargins left="0.5" right="0.5" top="0.5" bottom="0.5" header="0.3" footer="0.3"/>
  <pageSetup scale="92" fitToHeight="0" orientation="landscape" r:id="rId1"/>
  <headerFooter>
    <oddFooter>&amp;LOffice of Economic and Demographic Research&amp;RPage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workbookViewId="0"/>
  </sheetViews>
  <sheetFormatPr defaultRowHeight="12.75" x14ac:dyDescent="0.2"/>
  <cols>
    <col min="1" max="1" width="20.7109375" customWidth="1"/>
    <col min="2" max="2" width="1.7109375" customWidth="1"/>
    <col min="3" max="9" width="14.7109375" customWidth="1"/>
    <col min="10" max="10" width="15.7109375" customWidth="1"/>
  </cols>
  <sheetData>
    <row r="1" spans="1:10" ht="23.25" x14ac:dyDescent="0.35">
      <c r="A1" s="4" t="s">
        <v>66</v>
      </c>
      <c r="B1" s="5"/>
      <c r="C1" s="6"/>
      <c r="D1" s="7"/>
      <c r="E1" s="7"/>
      <c r="F1" s="7"/>
      <c r="G1" s="7"/>
      <c r="H1" s="7"/>
      <c r="I1" s="7"/>
      <c r="J1" s="8"/>
    </row>
    <row r="2" spans="1:10" ht="18.75" thickBot="1" x14ac:dyDescent="0.3">
      <c r="A2" s="9" t="s">
        <v>108</v>
      </c>
      <c r="B2" s="10"/>
      <c r="C2" s="11"/>
      <c r="D2" s="12"/>
      <c r="E2" s="12"/>
      <c r="F2" s="12"/>
      <c r="G2" s="12"/>
      <c r="H2" s="12"/>
      <c r="I2" s="12"/>
      <c r="J2" s="13"/>
    </row>
    <row r="3" spans="1:10" x14ac:dyDescent="0.2">
      <c r="A3" s="38"/>
      <c r="B3" s="44"/>
      <c r="C3" s="46"/>
      <c r="D3" s="40" t="s">
        <v>68</v>
      </c>
      <c r="E3" s="40"/>
      <c r="F3" s="40" t="s">
        <v>71</v>
      </c>
      <c r="G3" s="40" t="s">
        <v>72</v>
      </c>
      <c r="H3" s="40" t="s">
        <v>74</v>
      </c>
      <c r="I3" s="40"/>
      <c r="J3" s="41" t="s">
        <v>78</v>
      </c>
    </row>
    <row r="4" spans="1:10" ht="13.5" thickBot="1" x14ac:dyDescent="0.25">
      <c r="A4" s="39" t="s">
        <v>7</v>
      </c>
      <c r="B4" s="45"/>
      <c r="C4" s="47" t="s">
        <v>67</v>
      </c>
      <c r="D4" s="42" t="s">
        <v>69</v>
      </c>
      <c r="E4" s="42" t="s">
        <v>70</v>
      </c>
      <c r="F4" s="42" t="s">
        <v>69</v>
      </c>
      <c r="G4" s="42" t="s">
        <v>73</v>
      </c>
      <c r="H4" s="42" t="s">
        <v>75</v>
      </c>
      <c r="I4" s="42" t="s">
        <v>76</v>
      </c>
      <c r="J4" s="43" t="s">
        <v>77</v>
      </c>
    </row>
    <row r="5" spans="1:10" x14ac:dyDescent="0.2">
      <c r="A5" s="16" t="s">
        <v>0</v>
      </c>
      <c r="B5" s="29"/>
      <c r="C5" s="31">
        <v>144573</v>
      </c>
      <c r="D5" s="25">
        <v>0</v>
      </c>
      <c r="E5" s="26">
        <v>1979124</v>
      </c>
      <c r="F5" s="26">
        <v>0</v>
      </c>
      <c r="G5" s="25">
        <v>0</v>
      </c>
      <c r="H5" s="25">
        <v>212808</v>
      </c>
      <c r="I5" s="25">
        <v>0</v>
      </c>
      <c r="J5" s="27">
        <f>SUM(C5:I5)</f>
        <v>2336505</v>
      </c>
    </row>
    <row r="6" spans="1:10" x14ac:dyDescent="0.2">
      <c r="A6" s="17" t="s">
        <v>8</v>
      </c>
      <c r="B6" s="30"/>
      <c r="C6" s="88">
        <v>0</v>
      </c>
      <c r="D6" s="89">
        <v>0</v>
      </c>
      <c r="E6" s="89">
        <v>0</v>
      </c>
      <c r="F6" s="89">
        <v>184358</v>
      </c>
      <c r="G6" s="89">
        <v>0</v>
      </c>
      <c r="H6" s="89">
        <v>0</v>
      </c>
      <c r="I6" s="89">
        <v>0</v>
      </c>
      <c r="J6" s="91">
        <f>SUM(C6:I6)</f>
        <v>184358</v>
      </c>
    </row>
    <row r="7" spans="1:10" x14ac:dyDescent="0.2">
      <c r="A7" s="17" t="s">
        <v>9</v>
      </c>
      <c r="B7" s="30"/>
      <c r="C7" s="88">
        <v>215002</v>
      </c>
      <c r="D7" s="89">
        <v>1326708</v>
      </c>
      <c r="E7" s="89">
        <v>844961</v>
      </c>
      <c r="F7" s="89">
        <v>0</v>
      </c>
      <c r="G7" s="89">
        <v>0</v>
      </c>
      <c r="H7" s="89">
        <v>266931</v>
      </c>
      <c r="I7" s="89">
        <v>0</v>
      </c>
      <c r="J7" s="91">
        <f t="shared" ref="J7:J70" si="0">SUM(C7:I7)</f>
        <v>2653602</v>
      </c>
    </row>
    <row r="8" spans="1:10" x14ac:dyDescent="0.2">
      <c r="A8" s="17" t="s">
        <v>10</v>
      </c>
      <c r="B8" s="30"/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f t="shared" si="0"/>
        <v>0</v>
      </c>
    </row>
    <row r="9" spans="1:10" x14ac:dyDescent="0.2">
      <c r="A9" s="17" t="s">
        <v>11</v>
      </c>
      <c r="B9" s="30"/>
      <c r="C9" s="88">
        <v>787928</v>
      </c>
      <c r="D9" s="89">
        <v>0</v>
      </c>
      <c r="E9" s="89">
        <v>6572187</v>
      </c>
      <c r="F9" s="89">
        <v>0</v>
      </c>
      <c r="G9" s="89">
        <v>14303752</v>
      </c>
      <c r="H9" s="89">
        <v>244708</v>
      </c>
      <c r="I9" s="89">
        <v>0</v>
      </c>
      <c r="J9" s="91">
        <f t="shared" si="0"/>
        <v>21908575</v>
      </c>
    </row>
    <row r="10" spans="1:10" x14ac:dyDescent="0.2">
      <c r="A10" s="17" t="s">
        <v>12</v>
      </c>
      <c r="B10" s="30"/>
      <c r="C10" s="88">
        <v>0</v>
      </c>
      <c r="D10" s="89">
        <v>0</v>
      </c>
      <c r="E10" s="89">
        <v>12533000</v>
      </c>
      <c r="F10" s="89">
        <v>0</v>
      </c>
      <c r="G10" s="89">
        <v>0</v>
      </c>
      <c r="H10" s="89">
        <v>1169000</v>
      </c>
      <c r="I10" s="89">
        <v>0</v>
      </c>
      <c r="J10" s="91">
        <f t="shared" si="0"/>
        <v>13702000</v>
      </c>
    </row>
    <row r="11" spans="1:10" x14ac:dyDescent="0.2">
      <c r="A11" s="17" t="s">
        <v>13</v>
      </c>
      <c r="B11" s="30"/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f t="shared" si="0"/>
        <v>0</v>
      </c>
    </row>
    <row r="12" spans="1:10" x14ac:dyDescent="0.2">
      <c r="A12" s="17" t="s">
        <v>14</v>
      </c>
      <c r="B12" s="30"/>
      <c r="C12" s="88">
        <v>746723</v>
      </c>
      <c r="D12" s="89">
        <v>0</v>
      </c>
      <c r="E12" s="89">
        <v>8677635</v>
      </c>
      <c r="F12" s="89">
        <v>0</v>
      </c>
      <c r="G12" s="89">
        <v>0</v>
      </c>
      <c r="H12" s="89">
        <v>2135180</v>
      </c>
      <c r="I12" s="89">
        <v>841882</v>
      </c>
      <c r="J12" s="91">
        <f t="shared" si="0"/>
        <v>12401420</v>
      </c>
    </row>
    <row r="13" spans="1:10" x14ac:dyDescent="0.2">
      <c r="A13" s="17" t="s">
        <v>15</v>
      </c>
      <c r="B13" s="30"/>
      <c r="C13" s="88">
        <v>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91">
        <f t="shared" si="0"/>
        <v>0</v>
      </c>
    </row>
    <row r="14" spans="1:10" x14ac:dyDescent="0.2">
      <c r="A14" s="17" t="s">
        <v>16</v>
      </c>
      <c r="B14" s="30"/>
      <c r="C14" s="88">
        <v>0</v>
      </c>
      <c r="D14" s="89">
        <v>0</v>
      </c>
      <c r="E14" s="89">
        <v>1151337</v>
      </c>
      <c r="F14" s="89">
        <v>0</v>
      </c>
      <c r="G14" s="89">
        <v>0</v>
      </c>
      <c r="H14" s="89">
        <v>0</v>
      </c>
      <c r="I14" s="89">
        <v>0</v>
      </c>
      <c r="J14" s="91">
        <f t="shared" si="0"/>
        <v>1151337</v>
      </c>
    </row>
    <row r="15" spans="1:10" x14ac:dyDescent="0.2">
      <c r="A15" s="17" t="s">
        <v>17</v>
      </c>
      <c r="B15" s="30"/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84791726</v>
      </c>
      <c r="J15" s="91">
        <f t="shared" si="0"/>
        <v>84791726</v>
      </c>
    </row>
    <row r="16" spans="1:10" x14ac:dyDescent="0.2">
      <c r="A16" s="17" t="s">
        <v>18</v>
      </c>
      <c r="B16" s="30"/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f t="shared" si="0"/>
        <v>0</v>
      </c>
    </row>
    <row r="17" spans="1:10" x14ac:dyDescent="0.2">
      <c r="A17" s="17" t="s">
        <v>109</v>
      </c>
      <c r="B17" s="30"/>
      <c r="C17" s="88">
        <v>33703</v>
      </c>
      <c r="D17" s="89">
        <v>0</v>
      </c>
      <c r="E17" s="89">
        <v>145233</v>
      </c>
      <c r="F17" s="89">
        <v>3201089</v>
      </c>
      <c r="G17" s="89">
        <v>0</v>
      </c>
      <c r="H17" s="89">
        <v>13819</v>
      </c>
      <c r="I17" s="89">
        <v>-3404</v>
      </c>
      <c r="J17" s="91">
        <f t="shared" si="0"/>
        <v>3390440</v>
      </c>
    </row>
    <row r="18" spans="1:10" x14ac:dyDescent="0.2">
      <c r="A18" s="17" t="s">
        <v>19</v>
      </c>
      <c r="B18" s="30"/>
      <c r="C18" s="88">
        <v>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37003</v>
      </c>
      <c r="J18" s="91">
        <f t="shared" si="0"/>
        <v>37003</v>
      </c>
    </row>
    <row r="19" spans="1:10" x14ac:dyDescent="0.2">
      <c r="A19" s="17" t="s">
        <v>20</v>
      </c>
      <c r="B19" s="30" t="s">
        <v>65</v>
      </c>
      <c r="C19" s="88"/>
      <c r="D19" s="89"/>
      <c r="E19" s="89"/>
      <c r="F19" s="89"/>
      <c r="G19" s="89"/>
      <c r="H19" s="89"/>
      <c r="I19" s="89"/>
      <c r="J19" s="91">
        <f t="shared" si="0"/>
        <v>0</v>
      </c>
    </row>
    <row r="20" spans="1:10" x14ac:dyDescent="0.2">
      <c r="A20" s="17" t="s">
        <v>22</v>
      </c>
      <c r="B20" s="30"/>
      <c r="C20" s="88">
        <v>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91">
        <f t="shared" si="0"/>
        <v>0</v>
      </c>
    </row>
    <row r="21" spans="1:10" x14ac:dyDescent="0.2">
      <c r="A21" s="17" t="s">
        <v>21</v>
      </c>
      <c r="B21" s="30"/>
      <c r="C21" s="88">
        <v>321117</v>
      </c>
      <c r="D21" s="89">
        <v>23620</v>
      </c>
      <c r="E21" s="89">
        <v>0</v>
      </c>
      <c r="F21" s="89">
        <v>0</v>
      </c>
      <c r="G21" s="89">
        <v>0</v>
      </c>
      <c r="H21" s="89">
        <v>33647</v>
      </c>
      <c r="I21" s="89">
        <v>0</v>
      </c>
      <c r="J21" s="91">
        <f t="shared" si="0"/>
        <v>378384</v>
      </c>
    </row>
    <row r="22" spans="1:10" x14ac:dyDescent="0.2">
      <c r="A22" s="17" t="s">
        <v>23</v>
      </c>
      <c r="B22" s="30"/>
      <c r="C22" s="88">
        <v>14491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91">
        <f t="shared" si="0"/>
        <v>14491</v>
      </c>
    </row>
    <row r="23" spans="1:10" x14ac:dyDescent="0.2">
      <c r="A23" s="17" t="s">
        <v>24</v>
      </c>
      <c r="B23" s="30"/>
      <c r="C23" s="88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91">
        <f t="shared" si="0"/>
        <v>0</v>
      </c>
    </row>
    <row r="24" spans="1:10" x14ac:dyDescent="0.2">
      <c r="A24" s="17" t="s">
        <v>25</v>
      </c>
      <c r="B24" s="30"/>
      <c r="C24" s="88">
        <v>0</v>
      </c>
      <c r="D24" s="89">
        <v>0</v>
      </c>
      <c r="E24" s="89">
        <v>310374</v>
      </c>
      <c r="F24" s="89">
        <v>0</v>
      </c>
      <c r="G24" s="89">
        <v>0</v>
      </c>
      <c r="H24" s="89">
        <v>0</v>
      </c>
      <c r="I24" s="89">
        <v>0</v>
      </c>
      <c r="J24" s="91">
        <f t="shared" si="0"/>
        <v>310374</v>
      </c>
    </row>
    <row r="25" spans="1:10" x14ac:dyDescent="0.2">
      <c r="A25" s="17" t="s">
        <v>26</v>
      </c>
      <c r="B25" s="30"/>
      <c r="C25" s="88">
        <v>3544</v>
      </c>
      <c r="D25" s="89">
        <v>0</v>
      </c>
      <c r="E25" s="89">
        <v>128047</v>
      </c>
      <c r="F25" s="89">
        <v>0</v>
      </c>
      <c r="G25" s="89">
        <v>0</v>
      </c>
      <c r="H25" s="89">
        <v>13264</v>
      </c>
      <c r="I25" s="89">
        <v>141701</v>
      </c>
      <c r="J25" s="91">
        <f t="shared" si="0"/>
        <v>286556</v>
      </c>
    </row>
    <row r="26" spans="1:10" x14ac:dyDescent="0.2">
      <c r="A26" s="17" t="s">
        <v>27</v>
      </c>
      <c r="B26" s="30"/>
      <c r="C26" s="88">
        <v>40796</v>
      </c>
      <c r="D26" s="89">
        <v>0</v>
      </c>
      <c r="E26" s="89">
        <v>0</v>
      </c>
      <c r="F26" s="89">
        <v>0</v>
      </c>
      <c r="G26" s="89">
        <v>0</v>
      </c>
      <c r="H26" s="89">
        <v>57637</v>
      </c>
      <c r="I26" s="89">
        <v>0</v>
      </c>
      <c r="J26" s="91">
        <f t="shared" si="0"/>
        <v>98433</v>
      </c>
    </row>
    <row r="27" spans="1:10" x14ac:dyDescent="0.2">
      <c r="A27" s="17" t="s">
        <v>28</v>
      </c>
      <c r="B27" s="30"/>
      <c r="C27" s="88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91">
        <f t="shared" si="0"/>
        <v>0</v>
      </c>
    </row>
    <row r="28" spans="1:10" x14ac:dyDescent="0.2">
      <c r="A28" s="17" t="s">
        <v>29</v>
      </c>
      <c r="B28" s="30"/>
      <c r="C28" s="88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91">
        <f t="shared" si="0"/>
        <v>0</v>
      </c>
    </row>
    <row r="29" spans="1:10" x14ac:dyDescent="0.2">
      <c r="A29" s="17" t="s">
        <v>30</v>
      </c>
      <c r="B29" s="30"/>
      <c r="C29" s="88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91">
        <f t="shared" si="0"/>
        <v>0</v>
      </c>
    </row>
    <row r="30" spans="1:10" x14ac:dyDescent="0.2">
      <c r="A30" s="17" t="s">
        <v>31</v>
      </c>
      <c r="B30" s="30"/>
      <c r="C30" s="88">
        <v>501920</v>
      </c>
      <c r="D30" s="89">
        <v>0</v>
      </c>
      <c r="E30" s="89">
        <v>5912211</v>
      </c>
      <c r="F30" s="89">
        <v>0</v>
      </c>
      <c r="G30" s="89">
        <v>0</v>
      </c>
      <c r="H30" s="89">
        <v>626464</v>
      </c>
      <c r="I30" s="89">
        <v>592555</v>
      </c>
      <c r="J30" s="91">
        <f t="shared" si="0"/>
        <v>7633150</v>
      </c>
    </row>
    <row r="31" spans="1:10" x14ac:dyDescent="0.2">
      <c r="A31" s="17" t="s">
        <v>32</v>
      </c>
      <c r="B31" s="30"/>
      <c r="C31" s="88">
        <v>78681</v>
      </c>
      <c r="D31" s="89">
        <v>0</v>
      </c>
      <c r="E31" s="89">
        <v>700017</v>
      </c>
      <c r="F31" s="89">
        <v>0</v>
      </c>
      <c r="G31" s="89">
        <v>0</v>
      </c>
      <c r="H31" s="89">
        <v>70806</v>
      </c>
      <c r="I31" s="89">
        <v>122510</v>
      </c>
      <c r="J31" s="91">
        <f t="shared" si="0"/>
        <v>972014</v>
      </c>
    </row>
    <row r="32" spans="1:10" x14ac:dyDescent="0.2">
      <c r="A32" s="17" t="s">
        <v>33</v>
      </c>
      <c r="B32" s="30"/>
      <c r="C32" s="88">
        <v>417208</v>
      </c>
      <c r="D32" s="89">
        <v>3919925</v>
      </c>
      <c r="E32" s="89">
        <v>7830424</v>
      </c>
      <c r="F32" s="89">
        <v>0</v>
      </c>
      <c r="G32" s="89">
        <v>0</v>
      </c>
      <c r="H32" s="89">
        <v>1891309</v>
      </c>
      <c r="I32" s="89">
        <v>0</v>
      </c>
      <c r="J32" s="91">
        <f t="shared" si="0"/>
        <v>14058866</v>
      </c>
    </row>
    <row r="33" spans="1:10" x14ac:dyDescent="0.2">
      <c r="A33" s="17" t="s">
        <v>34</v>
      </c>
      <c r="B33" s="30"/>
      <c r="C33" s="88">
        <v>0</v>
      </c>
      <c r="D33" s="89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91">
        <f t="shared" si="0"/>
        <v>0</v>
      </c>
    </row>
    <row r="34" spans="1:10" x14ac:dyDescent="0.2">
      <c r="A34" s="17" t="s">
        <v>35</v>
      </c>
      <c r="B34" s="30"/>
      <c r="C34" s="88">
        <v>0</v>
      </c>
      <c r="D34" s="89">
        <v>0</v>
      </c>
      <c r="E34" s="89">
        <v>7007204</v>
      </c>
      <c r="F34" s="89">
        <v>0</v>
      </c>
      <c r="G34" s="89">
        <v>0</v>
      </c>
      <c r="H34" s="89">
        <v>0</v>
      </c>
      <c r="I34" s="89">
        <v>0</v>
      </c>
      <c r="J34" s="91">
        <f t="shared" si="0"/>
        <v>7007204</v>
      </c>
    </row>
    <row r="35" spans="1:10" x14ac:dyDescent="0.2">
      <c r="A35" s="17" t="s">
        <v>36</v>
      </c>
      <c r="B35" s="30"/>
      <c r="C35" s="88">
        <v>0</v>
      </c>
      <c r="D35" s="89">
        <v>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91">
        <f t="shared" si="0"/>
        <v>0</v>
      </c>
    </row>
    <row r="36" spans="1:10" x14ac:dyDescent="0.2">
      <c r="A36" s="17" t="s">
        <v>37</v>
      </c>
      <c r="B36" s="30"/>
      <c r="C36" s="88">
        <v>16867</v>
      </c>
      <c r="D36" s="89">
        <v>3223</v>
      </c>
      <c r="E36" s="89">
        <v>0</v>
      </c>
      <c r="F36" s="89">
        <v>0</v>
      </c>
      <c r="G36" s="89">
        <v>26702</v>
      </c>
      <c r="H36" s="89">
        <v>0</v>
      </c>
      <c r="I36" s="89">
        <v>0</v>
      </c>
      <c r="J36" s="91">
        <f t="shared" si="0"/>
        <v>46792</v>
      </c>
    </row>
    <row r="37" spans="1:10" x14ac:dyDescent="0.2">
      <c r="A37" s="17" t="s">
        <v>38</v>
      </c>
      <c r="B37" s="30"/>
      <c r="C37" s="88">
        <v>17100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91">
        <f t="shared" si="0"/>
        <v>17100</v>
      </c>
    </row>
    <row r="38" spans="1:10" x14ac:dyDescent="0.2">
      <c r="A38" s="17" t="s">
        <v>39</v>
      </c>
      <c r="B38" s="30"/>
      <c r="C38" s="88">
        <v>1126281</v>
      </c>
      <c r="D38" s="89">
        <v>0</v>
      </c>
      <c r="E38" s="89">
        <v>11988506</v>
      </c>
      <c r="F38" s="89">
        <v>0</v>
      </c>
      <c r="G38" s="89">
        <v>0</v>
      </c>
      <c r="H38" s="89">
        <v>729866</v>
      </c>
      <c r="I38" s="89">
        <v>0</v>
      </c>
      <c r="J38" s="91">
        <f t="shared" si="0"/>
        <v>13844653</v>
      </c>
    </row>
    <row r="39" spans="1:10" x14ac:dyDescent="0.2">
      <c r="A39" s="17" t="s">
        <v>1</v>
      </c>
      <c r="B39" s="30"/>
      <c r="C39" s="88">
        <v>856132</v>
      </c>
      <c r="D39" s="89">
        <v>0</v>
      </c>
      <c r="E39" s="89">
        <v>32532440</v>
      </c>
      <c r="F39" s="89">
        <v>0</v>
      </c>
      <c r="G39" s="89">
        <v>0</v>
      </c>
      <c r="H39" s="89">
        <v>6283900</v>
      </c>
      <c r="I39" s="89">
        <v>0</v>
      </c>
      <c r="J39" s="91">
        <f t="shared" si="0"/>
        <v>39672472</v>
      </c>
    </row>
    <row r="40" spans="1:10" x14ac:dyDescent="0.2">
      <c r="A40" s="17" t="s">
        <v>40</v>
      </c>
      <c r="B40" s="30"/>
      <c r="C40" s="88">
        <v>0</v>
      </c>
      <c r="D40" s="89">
        <v>0</v>
      </c>
      <c r="E40" s="89">
        <v>0</v>
      </c>
      <c r="F40" s="89">
        <v>0</v>
      </c>
      <c r="G40" s="89">
        <v>0</v>
      </c>
      <c r="H40" s="89">
        <v>0</v>
      </c>
      <c r="I40" s="89">
        <v>0</v>
      </c>
      <c r="J40" s="91">
        <f t="shared" si="0"/>
        <v>0</v>
      </c>
    </row>
    <row r="41" spans="1:10" x14ac:dyDescent="0.2">
      <c r="A41" s="17" t="s">
        <v>41</v>
      </c>
      <c r="B41" s="30"/>
      <c r="C41" s="88">
        <v>0</v>
      </c>
      <c r="D41" s="89">
        <v>0</v>
      </c>
      <c r="E41" s="89">
        <v>0</v>
      </c>
      <c r="F41" s="89">
        <v>0</v>
      </c>
      <c r="G41" s="89">
        <v>0</v>
      </c>
      <c r="H41" s="89">
        <v>0</v>
      </c>
      <c r="I41" s="89">
        <v>0</v>
      </c>
      <c r="J41" s="91">
        <f t="shared" si="0"/>
        <v>0</v>
      </c>
    </row>
    <row r="42" spans="1:10" x14ac:dyDescent="0.2">
      <c r="A42" s="17" t="s">
        <v>42</v>
      </c>
      <c r="B42" s="30"/>
      <c r="C42" s="88">
        <v>0</v>
      </c>
      <c r="D42" s="89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91">
        <f t="shared" si="0"/>
        <v>0</v>
      </c>
    </row>
    <row r="43" spans="1:10" x14ac:dyDescent="0.2">
      <c r="A43" s="17" t="s">
        <v>2</v>
      </c>
      <c r="B43" s="30"/>
      <c r="C43" s="88">
        <v>0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91">
        <f t="shared" si="0"/>
        <v>0</v>
      </c>
    </row>
    <row r="44" spans="1:10" x14ac:dyDescent="0.2">
      <c r="A44" s="17" t="s">
        <v>43</v>
      </c>
      <c r="B44" s="30"/>
      <c r="C44" s="88">
        <v>2469961</v>
      </c>
      <c r="D44" s="89">
        <v>68</v>
      </c>
      <c r="E44" s="89">
        <v>10239119</v>
      </c>
      <c r="F44" s="89">
        <v>0</v>
      </c>
      <c r="G44" s="89">
        <v>0</v>
      </c>
      <c r="H44" s="89">
        <v>1377323</v>
      </c>
      <c r="I44" s="89">
        <v>0</v>
      </c>
      <c r="J44" s="91">
        <f t="shared" si="0"/>
        <v>14086471</v>
      </c>
    </row>
    <row r="45" spans="1:10" x14ac:dyDescent="0.2">
      <c r="A45" s="17" t="s">
        <v>44</v>
      </c>
      <c r="B45" s="30"/>
      <c r="C45" s="88">
        <v>1452182</v>
      </c>
      <c r="D45" s="89">
        <v>0</v>
      </c>
      <c r="E45" s="89">
        <v>23051329</v>
      </c>
      <c r="F45" s="89">
        <v>0</v>
      </c>
      <c r="G45" s="89">
        <v>0</v>
      </c>
      <c r="H45" s="89">
        <v>0</v>
      </c>
      <c r="I45" s="89">
        <v>0</v>
      </c>
      <c r="J45" s="91">
        <f t="shared" si="0"/>
        <v>24503511</v>
      </c>
    </row>
    <row r="46" spans="1:10" x14ac:dyDescent="0.2">
      <c r="A46" s="17" t="s">
        <v>45</v>
      </c>
      <c r="B46" s="30"/>
      <c r="C46" s="88">
        <v>870932</v>
      </c>
      <c r="D46" s="89">
        <v>0</v>
      </c>
      <c r="E46" s="89">
        <v>5948388</v>
      </c>
      <c r="F46" s="89">
        <v>0</v>
      </c>
      <c r="G46" s="89">
        <v>0</v>
      </c>
      <c r="H46" s="89">
        <v>1470905</v>
      </c>
      <c r="I46" s="89">
        <v>575932</v>
      </c>
      <c r="J46" s="91">
        <f t="shared" si="0"/>
        <v>8866157</v>
      </c>
    </row>
    <row r="47" spans="1:10" x14ac:dyDescent="0.2">
      <c r="A47" s="17" t="s">
        <v>46</v>
      </c>
      <c r="B47" s="30"/>
      <c r="C47" s="88">
        <v>3531205</v>
      </c>
      <c r="D47" s="89">
        <v>0</v>
      </c>
      <c r="E47" s="89">
        <v>16522266</v>
      </c>
      <c r="F47" s="89">
        <v>0</v>
      </c>
      <c r="G47" s="89">
        <v>0</v>
      </c>
      <c r="H47" s="89">
        <v>2254073</v>
      </c>
      <c r="I47" s="89">
        <v>0</v>
      </c>
      <c r="J47" s="91">
        <f t="shared" si="0"/>
        <v>22307544</v>
      </c>
    </row>
    <row r="48" spans="1:10" x14ac:dyDescent="0.2">
      <c r="A48" s="17" t="s">
        <v>47</v>
      </c>
      <c r="B48" s="30"/>
      <c r="C48" s="88">
        <v>38898</v>
      </c>
      <c r="D48" s="89">
        <v>9954</v>
      </c>
      <c r="E48" s="89">
        <v>145392</v>
      </c>
      <c r="F48" s="89">
        <v>41650</v>
      </c>
      <c r="G48" s="89">
        <v>0</v>
      </c>
      <c r="H48" s="89">
        <v>56440</v>
      </c>
      <c r="I48" s="89">
        <v>48634</v>
      </c>
      <c r="J48" s="91">
        <f t="shared" si="0"/>
        <v>340968</v>
      </c>
    </row>
    <row r="49" spans="1:10" x14ac:dyDescent="0.2">
      <c r="A49" s="17" t="s">
        <v>48</v>
      </c>
      <c r="B49" s="30"/>
      <c r="C49" s="88">
        <v>388485</v>
      </c>
      <c r="D49" s="89">
        <v>0</v>
      </c>
      <c r="E49" s="89">
        <v>1859451</v>
      </c>
      <c r="F49" s="89">
        <v>0</v>
      </c>
      <c r="G49" s="89">
        <v>0</v>
      </c>
      <c r="H49" s="89">
        <v>498335</v>
      </c>
      <c r="I49" s="89">
        <v>307514</v>
      </c>
      <c r="J49" s="91">
        <f t="shared" si="0"/>
        <v>3053785</v>
      </c>
    </row>
    <row r="50" spans="1:10" x14ac:dyDescent="0.2">
      <c r="A50" s="17" t="s">
        <v>49</v>
      </c>
      <c r="B50" s="30"/>
      <c r="C50" s="88">
        <v>0</v>
      </c>
      <c r="D50" s="89">
        <v>0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91">
        <f t="shared" si="0"/>
        <v>0</v>
      </c>
    </row>
    <row r="51" spans="1:10" x14ac:dyDescent="0.2">
      <c r="A51" s="17" t="s">
        <v>3</v>
      </c>
      <c r="B51" s="30"/>
      <c r="C51" s="88">
        <v>0</v>
      </c>
      <c r="D51" s="89">
        <v>0</v>
      </c>
      <c r="E51" s="89">
        <v>0</v>
      </c>
      <c r="F51" s="89">
        <v>0</v>
      </c>
      <c r="G51" s="89">
        <v>0</v>
      </c>
      <c r="H51" s="89">
        <v>0</v>
      </c>
      <c r="I51" s="89">
        <v>0</v>
      </c>
      <c r="J51" s="91">
        <f t="shared" si="0"/>
        <v>0</v>
      </c>
    </row>
    <row r="52" spans="1:10" x14ac:dyDescent="0.2">
      <c r="A52" s="17" t="s">
        <v>50</v>
      </c>
      <c r="B52" s="30"/>
      <c r="C52" s="88">
        <v>3271222</v>
      </c>
      <c r="D52" s="89">
        <v>73252224</v>
      </c>
      <c r="E52" s="89">
        <v>58013837</v>
      </c>
      <c r="F52" s="89">
        <v>0</v>
      </c>
      <c r="G52" s="89">
        <v>46422081</v>
      </c>
      <c r="H52" s="89">
        <v>4359473</v>
      </c>
      <c r="I52" s="89">
        <v>0</v>
      </c>
      <c r="J52" s="91">
        <f t="shared" si="0"/>
        <v>185318837</v>
      </c>
    </row>
    <row r="53" spans="1:10" x14ac:dyDescent="0.2">
      <c r="A53" s="17" t="s">
        <v>51</v>
      </c>
      <c r="B53" s="30"/>
      <c r="C53" s="88">
        <v>262065</v>
      </c>
      <c r="D53" s="89">
        <v>0</v>
      </c>
      <c r="E53" s="89">
        <v>19479379</v>
      </c>
      <c r="F53" s="89">
        <v>0</v>
      </c>
      <c r="G53" s="89">
        <v>0</v>
      </c>
      <c r="H53" s="89">
        <v>1146482</v>
      </c>
      <c r="I53" s="89">
        <v>0</v>
      </c>
      <c r="J53" s="91">
        <f t="shared" si="0"/>
        <v>20887926</v>
      </c>
    </row>
    <row r="54" spans="1:10" x14ac:dyDescent="0.2">
      <c r="A54" s="17" t="s">
        <v>4</v>
      </c>
      <c r="B54" s="30"/>
      <c r="C54" s="88">
        <v>1474973</v>
      </c>
      <c r="D54" s="89">
        <v>8612623</v>
      </c>
      <c r="E54" s="89">
        <v>18540245</v>
      </c>
      <c r="F54" s="89">
        <v>0</v>
      </c>
      <c r="G54" s="89">
        <v>0</v>
      </c>
      <c r="H54" s="89">
        <v>3347529</v>
      </c>
      <c r="I54" s="89">
        <v>2537216</v>
      </c>
      <c r="J54" s="91">
        <f t="shared" si="0"/>
        <v>34512586</v>
      </c>
    </row>
    <row r="55" spans="1:10" x14ac:dyDescent="0.2">
      <c r="A55" s="17" t="s">
        <v>52</v>
      </c>
      <c r="B55" s="30"/>
      <c r="C55" s="88">
        <v>3107815</v>
      </c>
      <c r="D55" s="89">
        <v>0</v>
      </c>
      <c r="E55" s="89">
        <v>30827208</v>
      </c>
      <c r="F55" s="89">
        <v>96818</v>
      </c>
      <c r="G55" s="89">
        <v>0</v>
      </c>
      <c r="H55" s="89">
        <v>3517004</v>
      </c>
      <c r="I55" s="89">
        <v>12979762</v>
      </c>
      <c r="J55" s="91">
        <f t="shared" si="0"/>
        <v>50528607</v>
      </c>
    </row>
    <row r="56" spans="1:10" x14ac:dyDescent="0.2">
      <c r="A56" s="17" t="s">
        <v>53</v>
      </c>
      <c r="B56" s="30"/>
      <c r="C56" s="88">
        <v>0</v>
      </c>
      <c r="D56" s="89">
        <v>0</v>
      </c>
      <c r="E56" s="89">
        <v>3653879</v>
      </c>
      <c r="F56" s="89">
        <v>0</v>
      </c>
      <c r="G56" s="89">
        <v>0</v>
      </c>
      <c r="H56" s="89">
        <v>0</v>
      </c>
      <c r="I56" s="89">
        <v>0</v>
      </c>
      <c r="J56" s="91">
        <f t="shared" si="0"/>
        <v>3653879</v>
      </c>
    </row>
    <row r="57" spans="1:10" x14ac:dyDescent="0.2">
      <c r="A57" s="17" t="s">
        <v>54</v>
      </c>
      <c r="B57" s="30"/>
      <c r="C57" s="88">
        <v>3064895</v>
      </c>
      <c r="D57" s="89">
        <v>0</v>
      </c>
      <c r="E57" s="89">
        <v>34297253</v>
      </c>
      <c r="F57" s="89">
        <v>0</v>
      </c>
      <c r="G57" s="89">
        <v>0</v>
      </c>
      <c r="H57" s="89">
        <v>1222731</v>
      </c>
      <c r="I57" s="89">
        <v>197088</v>
      </c>
      <c r="J57" s="91">
        <f t="shared" si="0"/>
        <v>38781967</v>
      </c>
    </row>
    <row r="58" spans="1:10" x14ac:dyDescent="0.2">
      <c r="A58" s="17" t="s">
        <v>55</v>
      </c>
      <c r="B58" s="30"/>
      <c r="C58" s="88">
        <v>0</v>
      </c>
      <c r="D58" s="89">
        <v>0</v>
      </c>
      <c r="E58" s="89">
        <v>0</v>
      </c>
      <c r="F58" s="89">
        <v>0</v>
      </c>
      <c r="G58" s="89">
        <v>0</v>
      </c>
      <c r="H58" s="89">
        <v>0</v>
      </c>
      <c r="I58" s="89">
        <v>0</v>
      </c>
      <c r="J58" s="91">
        <f t="shared" si="0"/>
        <v>0</v>
      </c>
    </row>
    <row r="59" spans="1:10" x14ac:dyDescent="0.2">
      <c r="A59" s="17" t="s">
        <v>102</v>
      </c>
      <c r="B59" s="30"/>
      <c r="C59" s="88">
        <v>1853520</v>
      </c>
      <c r="D59" s="89">
        <v>356748</v>
      </c>
      <c r="E59" s="89">
        <v>10923262</v>
      </c>
      <c r="F59" s="89">
        <v>0</v>
      </c>
      <c r="G59" s="89">
        <v>0</v>
      </c>
      <c r="H59" s="89">
        <v>1955221</v>
      </c>
      <c r="I59" s="89">
        <v>1330572</v>
      </c>
      <c r="J59" s="91">
        <f t="shared" si="0"/>
        <v>16419323</v>
      </c>
    </row>
    <row r="60" spans="1:10" x14ac:dyDescent="0.2">
      <c r="A60" s="17" t="s">
        <v>103</v>
      </c>
      <c r="B60" s="30"/>
      <c r="C60" s="88">
        <v>1596050</v>
      </c>
      <c r="D60" s="89">
        <v>0</v>
      </c>
      <c r="E60" s="89">
        <v>5147120</v>
      </c>
      <c r="F60" s="89">
        <v>0</v>
      </c>
      <c r="G60" s="89">
        <v>0</v>
      </c>
      <c r="H60" s="89">
        <v>1634593</v>
      </c>
      <c r="I60" s="89">
        <v>4930268</v>
      </c>
      <c r="J60" s="91">
        <f t="shared" si="0"/>
        <v>13308031</v>
      </c>
    </row>
    <row r="61" spans="1:10" x14ac:dyDescent="0.2">
      <c r="A61" s="17" t="s">
        <v>56</v>
      </c>
      <c r="B61" s="30"/>
      <c r="C61" s="88">
        <v>0</v>
      </c>
      <c r="D61" s="89">
        <v>0</v>
      </c>
      <c r="E61" s="89">
        <v>3932878</v>
      </c>
      <c r="F61" s="89">
        <v>0</v>
      </c>
      <c r="G61" s="89">
        <v>0</v>
      </c>
      <c r="H61" s="89">
        <v>0</v>
      </c>
      <c r="I61" s="89">
        <v>0</v>
      </c>
      <c r="J61" s="91">
        <f t="shared" si="0"/>
        <v>3932878</v>
      </c>
    </row>
    <row r="62" spans="1:10" x14ac:dyDescent="0.2">
      <c r="A62" s="17" t="s">
        <v>6</v>
      </c>
      <c r="B62" s="30"/>
      <c r="C62" s="88">
        <v>497115</v>
      </c>
      <c r="D62" s="89">
        <v>8708550</v>
      </c>
      <c r="E62" s="89">
        <v>13499849</v>
      </c>
      <c r="F62" s="89">
        <v>0</v>
      </c>
      <c r="G62" s="89">
        <v>0</v>
      </c>
      <c r="H62" s="89">
        <v>2242695</v>
      </c>
      <c r="I62" s="89">
        <v>0</v>
      </c>
      <c r="J62" s="91">
        <f t="shared" si="0"/>
        <v>24948209</v>
      </c>
    </row>
    <row r="63" spans="1:10" x14ac:dyDescent="0.2">
      <c r="A63" s="17" t="s">
        <v>5</v>
      </c>
      <c r="B63" s="30"/>
      <c r="C63" s="88">
        <v>229762</v>
      </c>
      <c r="D63" s="89">
        <v>2000</v>
      </c>
      <c r="E63" s="89">
        <v>4639890</v>
      </c>
      <c r="F63" s="89">
        <v>0</v>
      </c>
      <c r="G63" s="89">
        <v>0</v>
      </c>
      <c r="H63" s="89">
        <v>82360</v>
      </c>
      <c r="I63" s="89">
        <v>0</v>
      </c>
      <c r="J63" s="91">
        <f t="shared" si="0"/>
        <v>4954012</v>
      </c>
    </row>
    <row r="64" spans="1:10" x14ac:dyDescent="0.2">
      <c r="A64" s="17" t="s">
        <v>57</v>
      </c>
      <c r="B64" s="30"/>
      <c r="C64" s="88">
        <v>663305</v>
      </c>
      <c r="D64" s="89">
        <v>0</v>
      </c>
      <c r="E64" s="89">
        <v>25910274</v>
      </c>
      <c r="F64" s="89">
        <v>113000</v>
      </c>
      <c r="G64" s="89">
        <v>0</v>
      </c>
      <c r="H64" s="89">
        <v>0</v>
      </c>
      <c r="I64" s="89">
        <v>0</v>
      </c>
      <c r="J64" s="91">
        <f t="shared" si="0"/>
        <v>26686579</v>
      </c>
    </row>
    <row r="65" spans="1:10" x14ac:dyDescent="0.2">
      <c r="A65" s="17" t="s">
        <v>58</v>
      </c>
      <c r="B65" s="30"/>
      <c r="C65" s="88">
        <v>911370</v>
      </c>
      <c r="D65" s="89">
        <v>1550632</v>
      </c>
      <c r="E65" s="89">
        <v>27006</v>
      </c>
      <c r="F65" s="89">
        <v>0</v>
      </c>
      <c r="G65" s="89">
        <v>0</v>
      </c>
      <c r="H65" s="89">
        <v>0</v>
      </c>
      <c r="I65" s="89">
        <v>0</v>
      </c>
      <c r="J65" s="91">
        <f t="shared" si="0"/>
        <v>2489008</v>
      </c>
    </row>
    <row r="66" spans="1:10" x14ac:dyDescent="0.2">
      <c r="A66" s="17" t="s">
        <v>59</v>
      </c>
      <c r="B66" s="30"/>
      <c r="C66" s="88">
        <v>0</v>
      </c>
      <c r="D66" s="89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91">
        <f t="shared" si="0"/>
        <v>0</v>
      </c>
    </row>
    <row r="67" spans="1:10" x14ac:dyDescent="0.2">
      <c r="A67" s="17" t="s">
        <v>60</v>
      </c>
      <c r="B67" s="30"/>
      <c r="C67" s="88">
        <v>0</v>
      </c>
      <c r="D67" s="89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91">
        <f t="shared" si="0"/>
        <v>0</v>
      </c>
    </row>
    <row r="68" spans="1:10" x14ac:dyDescent="0.2">
      <c r="A68" s="17" t="s">
        <v>61</v>
      </c>
      <c r="B68" s="30"/>
      <c r="C68" s="88">
        <v>268963</v>
      </c>
      <c r="D68" s="89">
        <v>0</v>
      </c>
      <c r="E68" s="89">
        <v>7782478</v>
      </c>
      <c r="F68" s="89">
        <v>0</v>
      </c>
      <c r="G68" s="89">
        <v>0</v>
      </c>
      <c r="H68" s="89">
        <v>386444</v>
      </c>
      <c r="I68" s="89">
        <v>0</v>
      </c>
      <c r="J68" s="91">
        <f t="shared" si="0"/>
        <v>8437885</v>
      </c>
    </row>
    <row r="69" spans="1:10" x14ac:dyDescent="0.2">
      <c r="A69" s="17" t="s">
        <v>62</v>
      </c>
      <c r="B69" s="30"/>
      <c r="C69" s="88">
        <v>1072719</v>
      </c>
      <c r="D69" s="89">
        <v>375</v>
      </c>
      <c r="E69" s="89">
        <v>258325</v>
      </c>
      <c r="F69" s="89">
        <v>0</v>
      </c>
      <c r="G69" s="89">
        <v>0</v>
      </c>
      <c r="H69" s="89">
        <v>92160</v>
      </c>
      <c r="I69" s="89">
        <v>0</v>
      </c>
      <c r="J69" s="91">
        <f t="shared" si="0"/>
        <v>1423579</v>
      </c>
    </row>
    <row r="70" spans="1:10" x14ac:dyDescent="0.2">
      <c r="A70" s="17" t="s">
        <v>63</v>
      </c>
      <c r="B70" s="30"/>
      <c r="C70" s="88">
        <v>0</v>
      </c>
      <c r="D70" s="89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91">
        <f t="shared" si="0"/>
        <v>0</v>
      </c>
    </row>
    <row r="71" spans="1:10" x14ac:dyDescent="0.2">
      <c r="A71" s="17" t="s">
        <v>64</v>
      </c>
      <c r="B71" s="30"/>
      <c r="C71" s="88">
        <v>0</v>
      </c>
      <c r="D71" s="89">
        <v>0</v>
      </c>
      <c r="E71" s="89">
        <v>0</v>
      </c>
      <c r="F71" s="89">
        <v>0</v>
      </c>
      <c r="G71" s="89">
        <v>0</v>
      </c>
      <c r="H71" s="89">
        <v>0</v>
      </c>
      <c r="I71" s="89">
        <v>0</v>
      </c>
      <c r="J71" s="91">
        <f>SUM(C71:I71)</f>
        <v>0</v>
      </c>
    </row>
    <row r="72" spans="1:10" x14ac:dyDescent="0.2">
      <c r="A72" s="60" t="s">
        <v>93</v>
      </c>
      <c r="B72" s="61"/>
      <c r="C72" s="62">
        <f t="shared" ref="C72:J72" si="1">SUM(C5:C71)</f>
        <v>32347503</v>
      </c>
      <c r="D72" s="63">
        <f t="shared" si="1"/>
        <v>97766650</v>
      </c>
      <c r="E72" s="63">
        <f t="shared" si="1"/>
        <v>393011528</v>
      </c>
      <c r="F72" s="63">
        <f t="shared" si="1"/>
        <v>3636915</v>
      </c>
      <c r="G72" s="63">
        <f t="shared" si="1"/>
        <v>60752535</v>
      </c>
      <c r="H72" s="63">
        <f>SUM(H5:H71)</f>
        <v>39393107</v>
      </c>
      <c r="I72" s="63">
        <f>SUM(I5:I71)</f>
        <v>109430959</v>
      </c>
      <c r="J72" s="64">
        <f t="shared" si="1"/>
        <v>736339197</v>
      </c>
    </row>
    <row r="73" spans="1:10" x14ac:dyDescent="0.2">
      <c r="A73" s="60" t="s">
        <v>79</v>
      </c>
      <c r="B73" s="61"/>
      <c r="C73" s="74">
        <f>(C72/$J72)</f>
        <v>4.3930165787439399E-2</v>
      </c>
      <c r="D73" s="75">
        <f t="shared" ref="D73:J73" si="2">(D72/$J72)</f>
        <v>0.13277393135978879</v>
      </c>
      <c r="E73" s="75">
        <f t="shared" si="2"/>
        <v>0.5337370733504494</v>
      </c>
      <c r="F73" s="75">
        <f t="shared" si="2"/>
        <v>4.9391842982385737E-3</v>
      </c>
      <c r="G73" s="75">
        <f t="shared" si="2"/>
        <v>8.250618091162136E-2</v>
      </c>
      <c r="H73" s="75">
        <f t="shared" si="2"/>
        <v>5.3498587553800971E-2</v>
      </c>
      <c r="I73" s="75">
        <f t="shared" si="2"/>
        <v>0.14861487673866153</v>
      </c>
      <c r="J73" s="76">
        <f t="shared" si="2"/>
        <v>1</v>
      </c>
    </row>
    <row r="74" spans="1:10" x14ac:dyDescent="0.2">
      <c r="A74" s="77" t="s">
        <v>95</v>
      </c>
      <c r="B74" s="68"/>
      <c r="C74" s="69">
        <f>COUNTIF(C5:C71,"&gt;0")</f>
        <v>35</v>
      </c>
      <c r="D74" s="69">
        <f t="shared" ref="D74:J74" si="3">COUNTIF(D5:D71,"&gt;0")</f>
        <v>13</v>
      </c>
      <c r="E74" s="69">
        <f t="shared" si="3"/>
        <v>36</v>
      </c>
      <c r="F74" s="69">
        <f t="shared" si="3"/>
        <v>5</v>
      </c>
      <c r="G74" s="69">
        <f t="shared" si="3"/>
        <v>3</v>
      </c>
      <c r="H74" s="69">
        <f t="shared" si="3"/>
        <v>30</v>
      </c>
      <c r="I74" s="69">
        <f t="shared" si="3"/>
        <v>14</v>
      </c>
      <c r="J74" s="78">
        <f t="shared" si="3"/>
        <v>44</v>
      </c>
    </row>
    <row r="75" spans="1:10" x14ac:dyDescent="0.2">
      <c r="A75" s="36"/>
      <c r="B75" s="37"/>
      <c r="C75" s="15"/>
      <c r="D75" s="18"/>
      <c r="E75" s="18"/>
      <c r="F75" s="18"/>
      <c r="G75" s="18"/>
      <c r="H75" s="18"/>
      <c r="I75" s="18"/>
      <c r="J75" s="19"/>
    </row>
    <row r="76" spans="1:10" ht="13.5" thickBot="1" x14ac:dyDescent="0.25">
      <c r="A76" s="20" t="s">
        <v>80</v>
      </c>
      <c r="B76" s="21"/>
      <c r="C76" s="21"/>
      <c r="D76" s="22"/>
      <c r="E76" s="22"/>
      <c r="F76" s="22"/>
      <c r="G76" s="22"/>
      <c r="H76" s="22"/>
      <c r="I76" s="22"/>
      <c r="J76" s="23"/>
    </row>
    <row r="77" spans="1:10" x14ac:dyDescent="0.2">
      <c r="D77" s="1"/>
      <c r="E77" s="1"/>
      <c r="F77" s="1"/>
      <c r="G77" s="1"/>
      <c r="H77" s="1"/>
      <c r="I77" s="1"/>
      <c r="J77" s="1"/>
    </row>
  </sheetData>
  <printOptions horizontalCentered="1"/>
  <pageMargins left="0.5" right="0.5" top="0.5" bottom="0.5" header="0.3" footer="0.3"/>
  <pageSetup scale="92" fitToHeight="0" orientation="landscape" r:id="rId1"/>
  <headerFooter>
    <oddFooter>&amp;LOffice of Economic and Demographic Research&amp;RPage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workbookViewId="0"/>
  </sheetViews>
  <sheetFormatPr defaultRowHeight="12.75" x14ac:dyDescent="0.2"/>
  <cols>
    <col min="1" max="1" width="20.7109375" customWidth="1"/>
    <col min="2" max="2" width="1.7109375" customWidth="1"/>
    <col min="3" max="9" width="14.7109375" customWidth="1"/>
    <col min="10" max="10" width="15.7109375" customWidth="1"/>
  </cols>
  <sheetData>
    <row r="1" spans="1:10" ht="23.25" x14ac:dyDescent="0.35">
      <c r="A1" s="4" t="s">
        <v>66</v>
      </c>
      <c r="B1" s="5"/>
      <c r="C1" s="6"/>
      <c r="D1" s="7"/>
      <c r="E1" s="7"/>
      <c r="F1" s="7"/>
      <c r="G1" s="7"/>
      <c r="H1" s="7"/>
      <c r="I1" s="7"/>
      <c r="J1" s="8"/>
    </row>
    <row r="2" spans="1:10" ht="18.75" thickBot="1" x14ac:dyDescent="0.3">
      <c r="A2" s="9" t="s">
        <v>97</v>
      </c>
      <c r="B2" s="10"/>
      <c r="C2" s="11"/>
      <c r="D2" s="12"/>
      <c r="E2" s="12"/>
      <c r="F2" s="12"/>
      <c r="G2" s="12"/>
      <c r="H2" s="12"/>
      <c r="I2" s="12"/>
      <c r="J2" s="13"/>
    </row>
    <row r="3" spans="1:10" x14ac:dyDescent="0.2">
      <c r="A3" s="38"/>
      <c r="B3" s="44"/>
      <c r="C3" s="46"/>
      <c r="D3" s="40" t="s">
        <v>68</v>
      </c>
      <c r="E3" s="40"/>
      <c r="F3" s="40" t="s">
        <v>71</v>
      </c>
      <c r="G3" s="40" t="s">
        <v>72</v>
      </c>
      <c r="H3" s="40" t="s">
        <v>74</v>
      </c>
      <c r="I3" s="40"/>
      <c r="J3" s="41" t="s">
        <v>78</v>
      </c>
    </row>
    <row r="4" spans="1:10" ht="13.5" thickBot="1" x14ac:dyDescent="0.25">
      <c r="A4" s="39" t="s">
        <v>7</v>
      </c>
      <c r="B4" s="45"/>
      <c r="C4" s="47" t="s">
        <v>67</v>
      </c>
      <c r="D4" s="42" t="s">
        <v>69</v>
      </c>
      <c r="E4" s="42" t="s">
        <v>70</v>
      </c>
      <c r="F4" s="42" t="s">
        <v>69</v>
      </c>
      <c r="G4" s="42" t="s">
        <v>73</v>
      </c>
      <c r="H4" s="42" t="s">
        <v>75</v>
      </c>
      <c r="I4" s="42" t="s">
        <v>76</v>
      </c>
      <c r="J4" s="43" t="s">
        <v>77</v>
      </c>
    </row>
    <row r="5" spans="1:10" x14ac:dyDescent="0.2">
      <c r="A5" s="16" t="s">
        <v>0</v>
      </c>
      <c r="B5" s="29"/>
      <c r="C5" s="31">
        <v>107037</v>
      </c>
      <c r="D5" s="25">
        <v>0</v>
      </c>
      <c r="E5" s="26">
        <v>1501818</v>
      </c>
      <c r="F5" s="26">
        <v>0</v>
      </c>
      <c r="G5" s="25">
        <v>0</v>
      </c>
      <c r="H5" s="25">
        <v>161472</v>
      </c>
      <c r="I5" s="25">
        <v>0</v>
      </c>
      <c r="J5" s="27">
        <f>SUM(C5:I5)</f>
        <v>1770327</v>
      </c>
    </row>
    <row r="6" spans="1:10" x14ac:dyDescent="0.2">
      <c r="A6" s="17" t="s">
        <v>8</v>
      </c>
      <c r="B6" s="30"/>
      <c r="C6" s="88">
        <v>0</v>
      </c>
      <c r="D6" s="89">
        <v>0</v>
      </c>
      <c r="E6" s="89">
        <v>0</v>
      </c>
      <c r="F6" s="89">
        <v>208371</v>
      </c>
      <c r="G6" s="89">
        <v>0</v>
      </c>
      <c r="H6" s="89">
        <v>0</v>
      </c>
      <c r="I6" s="89">
        <v>0</v>
      </c>
      <c r="J6" s="91">
        <f>SUM(C6:I6)</f>
        <v>208371</v>
      </c>
    </row>
    <row r="7" spans="1:10" x14ac:dyDescent="0.2">
      <c r="A7" s="17" t="s">
        <v>9</v>
      </c>
      <c r="B7" s="30"/>
      <c r="C7" s="88">
        <v>367800</v>
      </c>
      <c r="D7" s="89">
        <v>2128144</v>
      </c>
      <c r="E7" s="89">
        <v>223475</v>
      </c>
      <c r="F7" s="89">
        <v>0</v>
      </c>
      <c r="G7" s="89">
        <v>0</v>
      </c>
      <c r="H7" s="89">
        <v>1032681</v>
      </c>
      <c r="I7" s="89">
        <v>0</v>
      </c>
      <c r="J7" s="91">
        <f t="shared" ref="J7:J70" si="0">SUM(C7:I7)</f>
        <v>3752100</v>
      </c>
    </row>
    <row r="8" spans="1:10" x14ac:dyDescent="0.2">
      <c r="A8" s="17" t="s">
        <v>10</v>
      </c>
      <c r="B8" s="30"/>
      <c r="C8" s="88"/>
      <c r="D8" s="89">
        <v>0</v>
      </c>
      <c r="E8" s="89"/>
      <c r="F8" s="89">
        <v>0</v>
      </c>
      <c r="G8" s="89">
        <v>0</v>
      </c>
      <c r="H8" s="89">
        <v>0</v>
      </c>
      <c r="I8" s="89">
        <v>0</v>
      </c>
      <c r="J8" s="91">
        <f t="shared" si="0"/>
        <v>0</v>
      </c>
    </row>
    <row r="9" spans="1:10" x14ac:dyDescent="0.2">
      <c r="A9" s="17" t="s">
        <v>11</v>
      </c>
      <c r="B9" s="30"/>
      <c r="C9" s="88">
        <v>1288275</v>
      </c>
      <c r="D9" s="89">
        <v>0</v>
      </c>
      <c r="E9" s="89">
        <v>6758841</v>
      </c>
      <c r="F9" s="89">
        <v>0</v>
      </c>
      <c r="G9" s="89">
        <v>22695909</v>
      </c>
      <c r="H9" s="89">
        <v>477177</v>
      </c>
      <c r="I9" s="89">
        <v>0</v>
      </c>
      <c r="J9" s="91">
        <f t="shared" si="0"/>
        <v>31220202</v>
      </c>
    </row>
    <row r="10" spans="1:10" x14ac:dyDescent="0.2">
      <c r="A10" s="17" t="s">
        <v>12</v>
      </c>
      <c r="B10" s="30"/>
      <c r="C10" s="88">
        <v>0</v>
      </c>
      <c r="D10" s="89">
        <v>0</v>
      </c>
      <c r="E10" s="89">
        <v>6736000</v>
      </c>
      <c r="F10" s="89">
        <v>0</v>
      </c>
      <c r="G10" s="89">
        <v>0</v>
      </c>
      <c r="H10" s="89">
        <v>1799000</v>
      </c>
      <c r="I10" s="89">
        <v>0</v>
      </c>
      <c r="J10" s="91">
        <f t="shared" si="0"/>
        <v>8535000</v>
      </c>
    </row>
    <row r="11" spans="1:10" x14ac:dyDescent="0.2">
      <c r="A11" s="17" t="s">
        <v>13</v>
      </c>
      <c r="B11" s="30"/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f t="shared" si="0"/>
        <v>0</v>
      </c>
    </row>
    <row r="12" spans="1:10" x14ac:dyDescent="0.2">
      <c r="A12" s="17" t="s">
        <v>14</v>
      </c>
      <c r="B12" s="30"/>
      <c r="C12" s="88">
        <v>899249</v>
      </c>
      <c r="D12" s="89">
        <v>0</v>
      </c>
      <c r="E12" s="89">
        <v>9997847</v>
      </c>
      <c r="F12" s="89">
        <v>0</v>
      </c>
      <c r="G12" s="89">
        <v>0</v>
      </c>
      <c r="H12" s="89">
        <v>2556797</v>
      </c>
      <c r="I12" s="89">
        <v>905520</v>
      </c>
      <c r="J12" s="91">
        <f t="shared" si="0"/>
        <v>14359413</v>
      </c>
    </row>
    <row r="13" spans="1:10" x14ac:dyDescent="0.2">
      <c r="A13" s="17" t="s">
        <v>15</v>
      </c>
      <c r="B13" s="30"/>
      <c r="C13" s="88">
        <v>1011227</v>
      </c>
      <c r="D13" s="89">
        <v>0</v>
      </c>
      <c r="E13" s="89">
        <v>8907428</v>
      </c>
      <c r="F13" s="89">
        <v>5086522</v>
      </c>
      <c r="G13" s="89">
        <v>0</v>
      </c>
      <c r="H13" s="89">
        <v>1589675</v>
      </c>
      <c r="I13" s="89">
        <v>0</v>
      </c>
      <c r="J13" s="91">
        <f t="shared" si="0"/>
        <v>16594852</v>
      </c>
    </row>
    <row r="14" spans="1:10" x14ac:dyDescent="0.2">
      <c r="A14" s="17" t="s">
        <v>16</v>
      </c>
      <c r="B14" s="30"/>
      <c r="C14" s="88">
        <v>0</v>
      </c>
      <c r="D14" s="89">
        <v>0</v>
      </c>
      <c r="E14" s="89">
        <v>3388678</v>
      </c>
      <c r="F14" s="89">
        <v>0</v>
      </c>
      <c r="G14" s="89">
        <v>0</v>
      </c>
      <c r="H14" s="89">
        <v>0</v>
      </c>
      <c r="I14" s="89">
        <v>0</v>
      </c>
      <c r="J14" s="91">
        <f t="shared" si="0"/>
        <v>3388678</v>
      </c>
    </row>
    <row r="15" spans="1:10" x14ac:dyDescent="0.2">
      <c r="A15" s="17" t="s">
        <v>17</v>
      </c>
      <c r="B15" s="30"/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69275386</v>
      </c>
      <c r="J15" s="91">
        <f t="shared" si="0"/>
        <v>69275386</v>
      </c>
    </row>
    <row r="16" spans="1:10" x14ac:dyDescent="0.2">
      <c r="A16" s="17" t="s">
        <v>18</v>
      </c>
      <c r="B16" s="30"/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f t="shared" si="0"/>
        <v>0</v>
      </c>
    </row>
    <row r="17" spans="1:10" x14ac:dyDescent="0.2">
      <c r="A17" s="96" t="s">
        <v>109</v>
      </c>
      <c r="B17" s="30"/>
      <c r="C17" s="88">
        <v>4499</v>
      </c>
      <c r="D17" s="89">
        <v>0</v>
      </c>
      <c r="E17" s="89">
        <v>24410</v>
      </c>
      <c r="F17" s="89">
        <v>1356132</v>
      </c>
      <c r="G17" s="89">
        <v>0</v>
      </c>
      <c r="H17" s="89">
        <v>2562</v>
      </c>
      <c r="I17" s="89">
        <v>29568</v>
      </c>
      <c r="J17" s="91">
        <f t="shared" si="0"/>
        <v>1417171</v>
      </c>
    </row>
    <row r="18" spans="1:10" x14ac:dyDescent="0.2">
      <c r="A18" s="17" t="s">
        <v>19</v>
      </c>
      <c r="B18" s="30"/>
      <c r="C18" s="88">
        <v>0</v>
      </c>
      <c r="D18" s="89">
        <v>0</v>
      </c>
      <c r="E18" s="89">
        <v>111324</v>
      </c>
      <c r="F18" s="89">
        <v>0</v>
      </c>
      <c r="G18" s="89">
        <v>0</v>
      </c>
      <c r="H18" s="89">
        <v>0</v>
      </c>
      <c r="I18" s="89">
        <v>0</v>
      </c>
      <c r="J18" s="91">
        <f t="shared" si="0"/>
        <v>111324</v>
      </c>
    </row>
    <row r="19" spans="1:10" x14ac:dyDescent="0.2">
      <c r="A19" s="17" t="s">
        <v>20</v>
      </c>
      <c r="B19" s="30" t="s">
        <v>65</v>
      </c>
      <c r="C19" s="88"/>
      <c r="D19" s="89"/>
      <c r="E19" s="89"/>
      <c r="F19" s="89"/>
      <c r="G19" s="89"/>
      <c r="H19" s="89"/>
      <c r="I19" s="89"/>
      <c r="J19" s="91">
        <f t="shared" si="0"/>
        <v>0</v>
      </c>
    </row>
    <row r="20" spans="1:10" x14ac:dyDescent="0.2">
      <c r="A20" s="17" t="s">
        <v>22</v>
      </c>
      <c r="B20" s="30"/>
      <c r="C20" s="88">
        <v>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91">
        <f t="shared" si="0"/>
        <v>0</v>
      </c>
    </row>
    <row r="21" spans="1:10" x14ac:dyDescent="0.2">
      <c r="A21" s="17" t="s">
        <v>21</v>
      </c>
      <c r="B21" s="30"/>
      <c r="C21" s="88">
        <v>688774</v>
      </c>
      <c r="D21" s="89">
        <v>166180</v>
      </c>
      <c r="E21" s="89">
        <v>0</v>
      </c>
      <c r="F21" s="89">
        <v>0</v>
      </c>
      <c r="G21" s="89">
        <v>0</v>
      </c>
      <c r="H21" s="89">
        <v>85574</v>
      </c>
      <c r="I21" s="89">
        <v>0</v>
      </c>
      <c r="J21" s="91">
        <f t="shared" si="0"/>
        <v>940528</v>
      </c>
    </row>
    <row r="22" spans="1:10" x14ac:dyDescent="0.2">
      <c r="A22" s="17" t="s">
        <v>23</v>
      </c>
      <c r="B22" s="30"/>
      <c r="C22" s="88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91">
        <f t="shared" si="0"/>
        <v>0</v>
      </c>
    </row>
    <row r="23" spans="1:10" x14ac:dyDescent="0.2">
      <c r="A23" s="17" t="s">
        <v>24</v>
      </c>
      <c r="B23" s="30"/>
      <c r="C23" s="88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91">
        <f t="shared" si="0"/>
        <v>0</v>
      </c>
    </row>
    <row r="24" spans="1:10" x14ac:dyDescent="0.2">
      <c r="A24" s="17" t="s">
        <v>25</v>
      </c>
      <c r="B24" s="30"/>
      <c r="C24" s="88">
        <v>269649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42000</v>
      </c>
      <c r="J24" s="91">
        <f t="shared" si="0"/>
        <v>311649</v>
      </c>
    </row>
    <row r="25" spans="1:10" x14ac:dyDescent="0.2">
      <c r="A25" s="17" t="s">
        <v>26</v>
      </c>
      <c r="B25" s="30"/>
      <c r="C25" s="88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91">
        <f t="shared" si="0"/>
        <v>0</v>
      </c>
    </row>
    <row r="26" spans="1:10" x14ac:dyDescent="0.2">
      <c r="A26" s="17" t="s">
        <v>27</v>
      </c>
      <c r="B26" s="30"/>
      <c r="C26" s="88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91">
        <f t="shared" si="0"/>
        <v>0</v>
      </c>
    </row>
    <row r="27" spans="1:10" x14ac:dyDescent="0.2">
      <c r="A27" s="17" t="s">
        <v>28</v>
      </c>
      <c r="B27" s="30"/>
      <c r="C27" s="88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91">
        <f t="shared" si="0"/>
        <v>0</v>
      </c>
    </row>
    <row r="28" spans="1:10" x14ac:dyDescent="0.2">
      <c r="A28" s="17" t="s">
        <v>29</v>
      </c>
      <c r="B28" s="30"/>
      <c r="C28" s="88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91">
        <f t="shared" si="0"/>
        <v>0</v>
      </c>
    </row>
    <row r="29" spans="1:10" x14ac:dyDescent="0.2">
      <c r="A29" s="17" t="s">
        <v>30</v>
      </c>
      <c r="B29" s="30"/>
      <c r="C29" s="88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91">
        <f t="shared" si="0"/>
        <v>0</v>
      </c>
    </row>
    <row r="30" spans="1:10" x14ac:dyDescent="0.2">
      <c r="A30" s="17" t="s">
        <v>31</v>
      </c>
      <c r="B30" s="30"/>
      <c r="C30" s="88">
        <v>1118576</v>
      </c>
      <c r="D30" s="89">
        <v>0</v>
      </c>
      <c r="E30" s="89">
        <v>12899881</v>
      </c>
      <c r="F30" s="89">
        <v>0</v>
      </c>
      <c r="G30" s="89">
        <v>0</v>
      </c>
      <c r="H30" s="89">
        <v>2020043</v>
      </c>
      <c r="I30" s="89">
        <v>1313524</v>
      </c>
      <c r="J30" s="91">
        <f t="shared" si="0"/>
        <v>17352024</v>
      </c>
    </row>
    <row r="31" spans="1:10" x14ac:dyDescent="0.2">
      <c r="A31" s="17" t="s">
        <v>32</v>
      </c>
      <c r="B31" s="30"/>
      <c r="C31" s="88">
        <v>0</v>
      </c>
      <c r="D31" s="89">
        <v>87520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91">
        <f t="shared" si="0"/>
        <v>87520</v>
      </c>
    </row>
    <row r="32" spans="1:10" x14ac:dyDescent="0.2">
      <c r="A32" s="17" t="s">
        <v>33</v>
      </c>
      <c r="B32" s="30"/>
      <c r="C32" s="88">
        <v>532937</v>
      </c>
      <c r="D32" s="89">
        <v>2747329</v>
      </c>
      <c r="E32" s="89">
        <v>13685045</v>
      </c>
      <c r="F32" s="89">
        <v>0</v>
      </c>
      <c r="G32" s="89">
        <v>0</v>
      </c>
      <c r="H32" s="89">
        <v>2839394</v>
      </c>
      <c r="I32" s="89">
        <v>0</v>
      </c>
      <c r="J32" s="91">
        <f t="shared" si="0"/>
        <v>19804705</v>
      </c>
    </row>
    <row r="33" spans="1:10" x14ac:dyDescent="0.2">
      <c r="A33" s="17" t="s">
        <v>34</v>
      </c>
      <c r="B33" s="30"/>
      <c r="C33" s="88">
        <v>0</v>
      </c>
      <c r="D33" s="89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91">
        <f t="shared" si="0"/>
        <v>0</v>
      </c>
    </row>
    <row r="34" spans="1:10" x14ac:dyDescent="0.2">
      <c r="A34" s="17" t="s">
        <v>35</v>
      </c>
      <c r="B34" s="30"/>
      <c r="C34" s="88">
        <v>0</v>
      </c>
      <c r="D34" s="89">
        <v>0</v>
      </c>
      <c r="E34" s="89">
        <v>24633680</v>
      </c>
      <c r="F34" s="89">
        <v>0</v>
      </c>
      <c r="G34" s="89">
        <v>0</v>
      </c>
      <c r="H34" s="89">
        <v>0</v>
      </c>
      <c r="I34" s="89">
        <v>0</v>
      </c>
      <c r="J34" s="91">
        <f t="shared" si="0"/>
        <v>24633680</v>
      </c>
    </row>
    <row r="35" spans="1:10" x14ac:dyDescent="0.2">
      <c r="A35" s="17" t="s">
        <v>36</v>
      </c>
      <c r="B35" s="30"/>
      <c r="C35" s="88">
        <v>0</v>
      </c>
      <c r="D35" s="89">
        <v>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91">
        <f t="shared" si="0"/>
        <v>0</v>
      </c>
    </row>
    <row r="36" spans="1:10" x14ac:dyDescent="0.2">
      <c r="A36" s="17" t="s">
        <v>37</v>
      </c>
      <c r="B36" s="30"/>
      <c r="C36" s="88">
        <v>622531</v>
      </c>
      <c r="D36" s="89">
        <v>1044776</v>
      </c>
      <c r="E36" s="89">
        <v>0</v>
      </c>
      <c r="F36" s="89">
        <v>0</v>
      </c>
      <c r="G36" s="89">
        <v>22602</v>
      </c>
      <c r="H36" s="89">
        <v>0</v>
      </c>
      <c r="I36" s="89">
        <v>0</v>
      </c>
      <c r="J36" s="91">
        <f t="shared" si="0"/>
        <v>1689909</v>
      </c>
    </row>
    <row r="37" spans="1:10" x14ac:dyDescent="0.2">
      <c r="A37" s="17" t="s">
        <v>38</v>
      </c>
      <c r="B37" s="30"/>
      <c r="C37" s="88">
        <v>12300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91">
        <f t="shared" si="0"/>
        <v>12300</v>
      </c>
    </row>
    <row r="38" spans="1:10" x14ac:dyDescent="0.2">
      <c r="A38" s="17" t="s">
        <v>39</v>
      </c>
      <c r="B38" s="30"/>
      <c r="C38" s="88">
        <v>939210</v>
      </c>
      <c r="D38" s="89">
        <v>0</v>
      </c>
      <c r="E38" s="89">
        <v>13395628</v>
      </c>
      <c r="F38" s="89">
        <v>0</v>
      </c>
      <c r="G38" s="89">
        <v>0</v>
      </c>
      <c r="H38" s="89">
        <v>1360632</v>
      </c>
      <c r="I38" s="89">
        <v>0</v>
      </c>
      <c r="J38" s="91">
        <f t="shared" si="0"/>
        <v>15695470</v>
      </c>
    </row>
    <row r="39" spans="1:10" x14ac:dyDescent="0.2">
      <c r="A39" s="17" t="s">
        <v>1</v>
      </c>
      <c r="B39" s="30"/>
      <c r="C39" s="88">
        <v>533688</v>
      </c>
      <c r="D39" s="89">
        <v>0</v>
      </c>
      <c r="E39" s="89">
        <v>51582419</v>
      </c>
      <c r="F39" s="89">
        <v>0</v>
      </c>
      <c r="G39" s="89">
        <v>0</v>
      </c>
      <c r="H39" s="89">
        <v>16712639</v>
      </c>
      <c r="I39" s="89">
        <v>0</v>
      </c>
      <c r="J39" s="91">
        <f t="shared" si="0"/>
        <v>68828746</v>
      </c>
    </row>
    <row r="40" spans="1:10" x14ac:dyDescent="0.2">
      <c r="A40" s="17" t="s">
        <v>40</v>
      </c>
      <c r="B40" s="30"/>
      <c r="C40" s="88">
        <v>0</v>
      </c>
      <c r="D40" s="89">
        <v>0</v>
      </c>
      <c r="E40" s="89">
        <v>0</v>
      </c>
      <c r="F40" s="89">
        <v>0</v>
      </c>
      <c r="G40" s="89">
        <v>0</v>
      </c>
      <c r="H40" s="89">
        <v>0</v>
      </c>
      <c r="I40" s="89">
        <v>0</v>
      </c>
      <c r="J40" s="91">
        <f t="shared" si="0"/>
        <v>0</v>
      </c>
    </row>
    <row r="41" spans="1:10" x14ac:dyDescent="0.2">
      <c r="A41" s="17" t="s">
        <v>41</v>
      </c>
      <c r="B41" s="30"/>
      <c r="C41" s="88">
        <v>0</v>
      </c>
      <c r="D41" s="89">
        <v>0</v>
      </c>
      <c r="E41" s="89">
        <v>0</v>
      </c>
      <c r="F41" s="89">
        <v>0</v>
      </c>
      <c r="G41" s="89">
        <v>0</v>
      </c>
      <c r="H41" s="89">
        <v>0</v>
      </c>
      <c r="I41" s="89">
        <v>0</v>
      </c>
      <c r="J41" s="91">
        <f t="shared" si="0"/>
        <v>0</v>
      </c>
    </row>
    <row r="42" spans="1:10" x14ac:dyDescent="0.2">
      <c r="A42" s="17" t="s">
        <v>42</v>
      </c>
      <c r="B42" s="30"/>
      <c r="C42" s="88">
        <v>0</v>
      </c>
      <c r="D42" s="89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91">
        <f t="shared" si="0"/>
        <v>0</v>
      </c>
    </row>
    <row r="43" spans="1:10" x14ac:dyDescent="0.2">
      <c r="A43" s="17" t="s">
        <v>2</v>
      </c>
      <c r="B43" s="30"/>
      <c r="C43" s="88">
        <v>0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91">
        <f t="shared" si="0"/>
        <v>0</v>
      </c>
    </row>
    <row r="44" spans="1:10" x14ac:dyDescent="0.2">
      <c r="A44" s="17" t="s">
        <v>43</v>
      </c>
      <c r="B44" s="30"/>
      <c r="C44" s="88">
        <v>1771508</v>
      </c>
      <c r="D44" s="89">
        <v>127</v>
      </c>
      <c r="E44" s="89">
        <v>13172866</v>
      </c>
      <c r="F44" s="89">
        <v>0</v>
      </c>
      <c r="G44" s="89">
        <v>0</v>
      </c>
      <c r="H44" s="89">
        <v>2511156</v>
      </c>
      <c r="I44" s="89">
        <v>0</v>
      </c>
      <c r="J44" s="91">
        <f t="shared" si="0"/>
        <v>17455657</v>
      </c>
    </row>
    <row r="45" spans="1:10" x14ac:dyDescent="0.2">
      <c r="A45" s="17" t="s">
        <v>44</v>
      </c>
      <c r="B45" s="30"/>
      <c r="C45" s="88">
        <v>1242032</v>
      </c>
      <c r="D45" s="89">
        <v>0</v>
      </c>
      <c r="E45" s="89">
        <v>21104869</v>
      </c>
      <c r="F45" s="89">
        <v>0</v>
      </c>
      <c r="G45" s="89">
        <v>0</v>
      </c>
      <c r="H45" s="89">
        <v>0</v>
      </c>
      <c r="I45" s="89">
        <v>0</v>
      </c>
      <c r="J45" s="91">
        <f t="shared" si="0"/>
        <v>22346901</v>
      </c>
    </row>
    <row r="46" spans="1:10" x14ac:dyDescent="0.2">
      <c r="A46" s="17" t="s">
        <v>45</v>
      </c>
      <c r="B46" s="30"/>
      <c r="C46" s="88">
        <v>1222997</v>
      </c>
      <c r="D46" s="89">
        <v>0</v>
      </c>
      <c r="E46" s="89">
        <v>7069757</v>
      </c>
      <c r="F46" s="89">
        <v>0</v>
      </c>
      <c r="G46" s="89">
        <v>0</v>
      </c>
      <c r="H46" s="89">
        <v>3738306</v>
      </c>
      <c r="I46" s="89">
        <v>1003969</v>
      </c>
      <c r="J46" s="91">
        <f t="shared" si="0"/>
        <v>13035029</v>
      </c>
    </row>
    <row r="47" spans="1:10" x14ac:dyDescent="0.2">
      <c r="A47" s="17" t="s">
        <v>46</v>
      </c>
      <c r="B47" s="30"/>
      <c r="C47" s="88">
        <v>19869261</v>
      </c>
      <c r="D47" s="89">
        <v>0</v>
      </c>
      <c r="E47" s="89">
        <v>126994117</v>
      </c>
      <c r="F47" s="89">
        <v>0</v>
      </c>
      <c r="G47" s="89">
        <v>0</v>
      </c>
      <c r="H47" s="89">
        <v>35951280</v>
      </c>
      <c r="I47" s="89">
        <v>184242</v>
      </c>
      <c r="J47" s="91">
        <f t="shared" si="0"/>
        <v>182998900</v>
      </c>
    </row>
    <row r="48" spans="1:10" x14ac:dyDescent="0.2">
      <c r="A48" s="17" t="s">
        <v>47</v>
      </c>
      <c r="B48" s="30"/>
      <c r="C48" s="88">
        <v>37379</v>
      </c>
      <c r="D48" s="89">
        <v>9884</v>
      </c>
      <c r="E48" s="89">
        <v>161386</v>
      </c>
      <c r="F48" s="89">
        <v>34810</v>
      </c>
      <c r="G48" s="89">
        <v>0</v>
      </c>
      <c r="H48" s="89">
        <v>46921</v>
      </c>
      <c r="I48" s="89">
        <v>58858</v>
      </c>
      <c r="J48" s="91">
        <f t="shared" si="0"/>
        <v>349238</v>
      </c>
    </row>
    <row r="49" spans="1:10" x14ac:dyDescent="0.2">
      <c r="A49" s="17" t="s">
        <v>48</v>
      </c>
      <c r="B49" s="30"/>
      <c r="C49" s="88">
        <v>399070</v>
      </c>
      <c r="D49" s="89">
        <v>0</v>
      </c>
      <c r="E49" s="89">
        <v>2383649</v>
      </c>
      <c r="F49" s="89">
        <v>0</v>
      </c>
      <c r="G49" s="89">
        <v>0</v>
      </c>
      <c r="H49" s="89">
        <v>568512</v>
      </c>
      <c r="I49" s="89">
        <v>334450</v>
      </c>
      <c r="J49" s="91">
        <f t="shared" si="0"/>
        <v>3685681</v>
      </c>
    </row>
    <row r="50" spans="1:10" x14ac:dyDescent="0.2">
      <c r="A50" s="17" t="s">
        <v>49</v>
      </c>
      <c r="B50" s="30"/>
      <c r="C50" s="88">
        <v>0</v>
      </c>
      <c r="D50" s="89">
        <v>0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91">
        <f t="shared" si="0"/>
        <v>0</v>
      </c>
    </row>
    <row r="51" spans="1:10" x14ac:dyDescent="0.2">
      <c r="A51" s="17" t="s">
        <v>3</v>
      </c>
      <c r="B51" s="30"/>
      <c r="C51" s="88">
        <v>0</v>
      </c>
      <c r="D51" s="89">
        <v>0</v>
      </c>
      <c r="E51" s="89">
        <v>0</v>
      </c>
      <c r="F51" s="89">
        <v>0</v>
      </c>
      <c r="G51" s="89">
        <v>0</v>
      </c>
      <c r="H51" s="89">
        <v>0</v>
      </c>
      <c r="I51" s="89">
        <v>0</v>
      </c>
      <c r="J51" s="91">
        <f t="shared" si="0"/>
        <v>0</v>
      </c>
    </row>
    <row r="52" spans="1:10" x14ac:dyDescent="0.2">
      <c r="A52" s="17" t="s">
        <v>50</v>
      </c>
      <c r="B52" s="30"/>
      <c r="C52" s="88">
        <v>3643490</v>
      </c>
      <c r="D52" s="89">
        <v>78246178</v>
      </c>
      <c r="E52" s="89">
        <v>63043140</v>
      </c>
      <c r="F52" s="89">
        <v>0</v>
      </c>
      <c r="G52" s="89">
        <v>92050924</v>
      </c>
      <c r="H52" s="89">
        <v>2837238</v>
      </c>
      <c r="I52" s="89">
        <v>0</v>
      </c>
      <c r="J52" s="91">
        <f t="shared" si="0"/>
        <v>239820970</v>
      </c>
    </row>
    <row r="53" spans="1:10" x14ac:dyDescent="0.2">
      <c r="A53" s="17" t="s">
        <v>51</v>
      </c>
      <c r="B53" s="30"/>
      <c r="C53" s="88">
        <v>4850</v>
      </c>
      <c r="D53" s="89">
        <v>0</v>
      </c>
      <c r="E53" s="89">
        <v>24485020</v>
      </c>
      <c r="F53" s="89">
        <v>0</v>
      </c>
      <c r="G53" s="89">
        <v>0</v>
      </c>
      <c r="H53" s="89">
        <v>0</v>
      </c>
      <c r="I53" s="89">
        <v>0</v>
      </c>
      <c r="J53" s="91">
        <f t="shared" si="0"/>
        <v>24489870</v>
      </c>
    </row>
    <row r="54" spans="1:10" x14ac:dyDescent="0.2">
      <c r="A54" s="17" t="s">
        <v>4</v>
      </c>
      <c r="B54" s="30"/>
      <c r="C54" s="88">
        <v>2921269</v>
      </c>
      <c r="D54" s="89">
        <v>26951529</v>
      </c>
      <c r="E54" s="89">
        <v>47884529</v>
      </c>
      <c r="F54" s="89">
        <v>0</v>
      </c>
      <c r="G54" s="89">
        <v>0</v>
      </c>
      <c r="H54" s="89">
        <v>10324745</v>
      </c>
      <c r="I54" s="89">
        <v>2325675</v>
      </c>
      <c r="J54" s="91">
        <f t="shared" si="0"/>
        <v>90407747</v>
      </c>
    </row>
    <row r="55" spans="1:10" x14ac:dyDescent="0.2">
      <c r="A55" s="17" t="s">
        <v>52</v>
      </c>
      <c r="B55" s="30"/>
      <c r="C55" s="88">
        <v>4709796</v>
      </c>
      <c r="D55" s="89">
        <v>0</v>
      </c>
      <c r="E55" s="89">
        <v>42880352</v>
      </c>
      <c r="F55" s="89">
        <v>95108</v>
      </c>
      <c r="G55" s="89">
        <v>0</v>
      </c>
      <c r="H55" s="89">
        <v>8533379</v>
      </c>
      <c r="I55" s="89">
        <v>26528113</v>
      </c>
      <c r="J55" s="91">
        <f t="shared" si="0"/>
        <v>82746748</v>
      </c>
    </row>
    <row r="56" spans="1:10" x14ac:dyDescent="0.2">
      <c r="A56" s="17" t="s">
        <v>53</v>
      </c>
      <c r="B56" s="30"/>
      <c r="C56" s="88">
        <v>0</v>
      </c>
      <c r="D56" s="89">
        <v>0</v>
      </c>
      <c r="E56" s="89">
        <v>4066316</v>
      </c>
      <c r="F56" s="89">
        <v>0</v>
      </c>
      <c r="G56" s="89">
        <v>0</v>
      </c>
      <c r="H56" s="89">
        <v>0</v>
      </c>
      <c r="I56" s="89">
        <v>0</v>
      </c>
      <c r="J56" s="91">
        <f t="shared" si="0"/>
        <v>4066316</v>
      </c>
    </row>
    <row r="57" spans="1:10" x14ac:dyDescent="0.2">
      <c r="A57" s="17" t="s">
        <v>54</v>
      </c>
      <c r="B57" s="30"/>
      <c r="C57" s="88">
        <v>0</v>
      </c>
      <c r="D57" s="89">
        <v>0</v>
      </c>
      <c r="E57" s="89">
        <v>0</v>
      </c>
      <c r="F57" s="89">
        <v>0</v>
      </c>
      <c r="G57" s="89">
        <v>0</v>
      </c>
      <c r="H57" s="89">
        <v>0</v>
      </c>
      <c r="I57" s="89">
        <v>0</v>
      </c>
      <c r="J57" s="91">
        <f t="shared" si="0"/>
        <v>0</v>
      </c>
    </row>
    <row r="58" spans="1:10" x14ac:dyDescent="0.2">
      <c r="A58" s="17" t="s">
        <v>55</v>
      </c>
      <c r="B58" s="30"/>
      <c r="C58" s="88">
        <v>0</v>
      </c>
      <c r="D58" s="89">
        <v>0</v>
      </c>
      <c r="E58" s="89">
        <v>0</v>
      </c>
      <c r="F58" s="89">
        <v>724</v>
      </c>
      <c r="G58" s="89">
        <v>0</v>
      </c>
      <c r="H58" s="89">
        <v>0</v>
      </c>
      <c r="I58" s="89">
        <v>0</v>
      </c>
      <c r="J58" s="91">
        <f t="shared" si="0"/>
        <v>724</v>
      </c>
    </row>
    <row r="59" spans="1:10" x14ac:dyDescent="0.2">
      <c r="A59" s="17" t="s">
        <v>102</v>
      </c>
      <c r="B59" s="30"/>
      <c r="C59" s="88">
        <v>1863968</v>
      </c>
      <c r="D59" s="89">
        <v>377242</v>
      </c>
      <c r="E59" s="89">
        <v>10315420</v>
      </c>
      <c r="F59" s="89">
        <v>0</v>
      </c>
      <c r="G59" s="89">
        <v>0</v>
      </c>
      <c r="H59" s="89">
        <v>2892466</v>
      </c>
      <c r="I59" s="89">
        <v>1390402</v>
      </c>
      <c r="J59" s="91">
        <f t="shared" si="0"/>
        <v>16839498</v>
      </c>
    </row>
    <row r="60" spans="1:10" x14ac:dyDescent="0.2">
      <c r="A60" s="17" t="s">
        <v>103</v>
      </c>
      <c r="B60" s="30"/>
      <c r="C60" s="88">
        <v>0</v>
      </c>
      <c r="D60" s="89">
        <v>0</v>
      </c>
      <c r="E60" s="89">
        <v>3417108</v>
      </c>
      <c r="F60" s="89">
        <v>0</v>
      </c>
      <c r="G60" s="89">
        <v>0</v>
      </c>
      <c r="H60" s="89">
        <v>4148974</v>
      </c>
      <c r="I60" s="89">
        <v>262163</v>
      </c>
      <c r="J60" s="91">
        <f t="shared" si="0"/>
        <v>7828245</v>
      </c>
    </row>
    <row r="61" spans="1:10" x14ac:dyDescent="0.2">
      <c r="A61" s="17" t="s">
        <v>56</v>
      </c>
      <c r="B61" s="30"/>
      <c r="C61" s="88">
        <v>0</v>
      </c>
      <c r="D61" s="89">
        <v>0</v>
      </c>
      <c r="E61" s="89">
        <v>2404603</v>
      </c>
      <c r="F61" s="89">
        <v>0</v>
      </c>
      <c r="G61" s="89">
        <v>0</v>
      </c>
      <c r="H61" s="89">
        <v>0</v>
      </c>
      <c r="I61" s="89">
        <v>0</v>
      </c>
      <c r="J61" s="91">
        <f t="shared" si="0"/>
        <v>2404603</v>
      </c>
    </row>
    <row r="62" spans="1:10" x14ac:dyDescent="0.2">
      <c r="A62" s="17" t="s">
        <v>6</v>
      </c>
      <c r="B62" s="30"/>
      <c r="C62" s="88">
        <v>6888461</v>
      </c>
      <c r="D62" s="89">
        <v>5789701</v>
      </c>
      <c r="E62" s="89">
        <v>16974277</v>
      </c>
      <c r="F62" s="89">
        <v>0</v>
      </c>
      <c r="G62" s="89">
        <v>0</v>
      </c>
      <c r="H62" s="89">
        <v>2784454</v>
      </c>
      <c r="I62" s="89">
        <v>0</v>
      </c>
      <c r="J62" s="91">
        <f t="shared" si="0"/>
        <v>32436893</v>
      </c>
    </row>
    <row r="63" spans="1:10" x14ac:dyDescent="0.2">
      <c r="A63" s="17" t="s">
        <v>5</v>
      </c>
      <c r="B63" s="30"/>
      <c r="C63" s="88">
        <v>242436</v>
      </c>
      <c r="D63" s="89">
        <v>2000</v>
      </c>
      <c r="E63" s="89">
        <v>6398370</v>
      </c>
      <c r="F63" s="89">
        <v>0</v>
      </c>
      <c r="G63" s="89">
        <v>0</v>
      </c>
      <c r="H63" s="89">
        <v>157206</v>
      </c>
      <c r="I63" s="89">
        <v>0</v>
      </c>
      <c r="J63" s="91">
        <f t="shared" si="0"/>
        <v>6800012</v>
      </c>
    </row>
    <row r="64" spans="1:10" x14ac:dyDescent="0.2">
      <c r="A64" s="17" t="s">
        <v>57</v>
      </c>
      <c r="B64" s="30"/>
      <c r="C64" s="88">
        <v>600573</v>
      </c>
      <c r="D64" s="89">
        <v>0</v>
      </c>
      <c r="E64" s="89">
        <v>1706064</v>
      </c>
      <c r="F64" s="89">
        <v>107367</v>
      </c>
      <c r="G64" s="89">
        <v>0</v>
      </c>
      <c r="H64" s="89">
        <v>0</v>
      </c>
      <c r="I64" s="89">
        <v>0</v>
      </c>
      <c r="J64" s="91">
        <f t="shared" si="0"/>
        <v>2414004</v>
      </c>
    </row>
    <row r="65" spans="1:10" x14ac:dyDescent="0.2">
      <c r="A65" s="17" t="s">
        <v>58</v>
      </c>
      <c r="B65" s="30"/>
      <c r="C65" s="88">
        <v>0</v>
      </c>
      <c r="D65" s="89">
        <v>0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91">
        <f t="shared" si="0"/>
        <v>0</v>
      </c>
    </row>
    <row r="66" spans="1:10" x14ac:dyDescent="0.2">
      <c r="A66" s="17" t="s">
        <v>59</v>
      </c>
      <c r="B66" s="30"/>
      <c r="C66" s="88">
        <v>0</v>
      </c>
      <c r="D66" s="89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91">
        <f t="shared" si="0"/>
        <v>0</v>
      </c>
    </row>
    <row r="67" spans="1:10" x14ac:dyDescent="0.2">
      <c r="A67" s="17" t="s">
        <v>60</v>
      </c>
      <c r="B67" s="30"/>
      <c r="C67" s="88">
        <v>0</v>
      </c>
      <c r="D67" s="89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91">
        <f t="shared" si="0"/>
        <v>0</v>
      </c>
    </row>
    <row r="68" spans="1:10" x14ac:dyDescent="0.2">
      <c r="A68" s="17" t="s">
        <v>61</v>
      </c>
      <c r="B68" s="30"/>
      <c r="C68" s="88">
        <v>354535</v>
      </c>
      <c r="D68" s="89">
        <v>0</v>
      </c>
      <c r="E68" s="89">
        <v>9112941</v>
      </c>
      <c r="F68" s="89">
        <v>0</v>
      </c>
      <c r="G68" s="89">
        <v>0</v>
      </c>
      <c r="H68" s="89">
        <v>454047</v>
      </c>
      <c r="I68" s="89">
        <v>0</v>
      </c>
      <c r="J68" s="91">
        <f t="shared" si="0"/>
        <v>9921523</v>
      </c>
    </row>
    <row r="69" spans="1:10" x14ac:dyDescent="0.2">
      <c r="A69" s="17" t="s">
        <v>62</v>
      </c>
      <c r="B69" s="30"/>
      <c r="C69" s="88">
        <v>181033</v>
      </c>
      <c r="D69" s="89">
        <v>0</v>
      </c>
      <c r="E69" s="89">
        <v>362067</v>
      </c>
      <c r="F69" s="89">
        <v>0</v>
      </c>
      <c r="G69" s="89">
        <v>0</v>
      </c>
      <c r="H69" s="89">
        <v>0</v>
      </c>
      <c r="I69" s="89">
        <v>0</v>
      </c>
      <c r="J69" s="91">
        <f t="shared" si="0"/>
        <v>543100</v>
      </c>
    </row>
    <row r="70" spans="1:10" x14ac:dyDescent="0.2">
      <c r="A70" s="17" t="s">
        <v>63</v>
      </c>
      <c r="B70" s="30"/>
      <c r="C70" s="88">
        <v>16961</v>
      </c>
      <c r="D70" s="89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91">
        <f t="shared" si="0"/>
        <v>16961</v>
      </c>
    </row>
    <row r="71" spans="1:10" x14ac:dyDescent="0.2">
      <c r="A71" s="17" t="s">
        <v>64</v>
      </c>
      <c r="B71" s="30"/>
      <c r="C71" s="88">
        <v>0</v>
      </c>
      <c r="D71" s="89">
        <v>0</v>
      </c>
      <c r="E71" s="89">
        <v>0</v>
      </c>
      <c r="F71" s="89">
        <v>0</v>
      </c>
      <c r="G71" s="89">
        <v>0</v>
      </c>
      <c r="H71" s="89">
        <v>0</v>
      </c>
      <c r="I71" s="89">
        <v>0</v>
      </c>
      <c r="J71" s="91">
        <f>SUM(C71:I71)</f>
        <v>0</v>
      </c>
    </row>
    <row r="72" spans="1:10" x14ac:dyDescent="0.2">
      <c r="A72" s="60" t="s">
        <v>93</v>
      </c>
      <c r="B72" s="61"/>
      <c r="C72" s="62">
        <f t="shared" ref="C72:J72" si="1">SUM(C5:C71)</f>
        <v>54365371</v>
      </c>
      <c r="D72" s="63">
        <f t="shared" si="1"/>
        <v>117550610</v>
      </c>
      <c r="E72" s="63">
        <f t="shared" si="1"/>
        <v>557783325</v>
      </c>
      <c r="F72" s="63">
        <f t="shared" si="1"/>
        <v>6889034</v>
      </c>
      <c r="G72" s="63">
        <f t="shared" si="1"/>
        <v>114769435</v>
      </c>
      <c r="H72" s="63">
        <f>SUM(H5:H71)</f>
        <v>105586330</v>
      </c>
      <c r="I72" s="63">
        <f>SUM(I5:I71)</f>
        <v>103653870</v>
      </c>
      <c r="J72" s="64">
        <f t="shared" si="1"/>
        <v>1060597975</v>
      </c>
    </row>
    <row r="73" spans="1:10" x14ac:dyDescent="0.2">
      <c r="A73" s="60" t="s">
        <v>79</v>
      </c>
      <c r="B73" s="61"/>
      <c r="C73" s="74">
        <f>(C72/$J72)</f>
        <v>5.125916914936595E-2</v>
      </c>
      <c r="D73" s="75">
        <f t="shared" ref="D73:J73" si="2">(D72/$J72)</f>
        <v>0.11083427723874355</v>
      </c>
      <c r="E73" s="75">
        <f t="shared" si="2"/>
        <v>0.5259140014858128</v>
      </c>
      <c r="F73" s="75">
        <f t="shared" si="2"/>
        <v>6.4954244326178353E-3</v>
      </c>
      <c r="G73" s="75">
        <f t="shared" si="2"/>
        <v>0.1082120065333898</v>
      </c>
      <c r="H73" s="75">
        <f t="shared" si="2"/>
        <v>9.9553584382432933E-2</v>
      </c>
      <c r="I73" s="75">
        <f t="shared" si="2"/>
        <v>9.7731536777637157E-2</v>
      </c>
      <c r="J73" s="76">
        <f t="shared" si="2"/>
        <v>1</v>
      </c>
    </row>
    <row r="74" spans="1:10" x14ac:dyDescent="0.2">
      <c r="A74" s="77" t="s">
        <v>95</v>
      </c>
      <c r="B74" s="68"/>
      <c r="C74" s="69">
        <f>COUNTIF(C5:C71,"&gt;0")</f>
        <v>31</v>
      </c>
      <c r="D74" s="69">
        <f t="shared" ref="D74:J74" si="3">COUNTIF(D5:D71,"&gt;0")</f>
        <v>12</v>
      </c>
      <c r="E74" s="69">
        <f t="shared" si="3"/>
        <v>33</v>
      </c>
      <c r="F74" s="69">
        <f t="shared" si="3"/>
        <v>7</v>
      </c>
      <c r="G74" s="69">
        <f t="shared" si="3"/>
        <v>3</v>
      </c>
      <c r="H74" s="69">
        <f t="shared" si="3"/>
        <v>25</v>
      </c>
      <c r="I74" s="69">
        <f t="shared" si="3"/>
        <v>13</v>
      </c>
      <c r="J74" s="78">
        <f t="shared" si="3"/>
        <v>42</v>
      </c>
    </row>
    <row r="75" spans="1:10" x14ac:dyDescent="0.2">
      <c r="A75" s="36"/>
      <c r="B75" s="37"/>
      <c r="C75" s="15"/>
      <c r="D75" s="18"/>
      <c r="E75" s="18"/>
      <c r="F75" s="18"/>
      <c r="G75" s="18"/>
      <c r="H75" s="18"/>
      <c r="I75" s="18"/>
      <c r="J75" s="19"/>
    </row>
    <row r="76" spans="1:10" ht="13.5" thickBot="1" x14ac:dyDescent="0.25">
      <c r="A76" s="20" t="s">
        <v>80</v>
      </c>
      <c r="B76" s="21"/>
      <c r="C76" s="21"/>
      <c r="D76" s="22"/>
      <c r="E76" s="22"/>
      <c r="F76" s="22"/>
      <c r="G76" s="22"/>
      <c r="H76" s="22"/>
      <c r="I76" s="22"/>
      <c r="J76" s="23"/>
    </row>
    <row r="77" spans="1:10" x14ac:dyDescent="0.2">
      <c r="D77" s="1"/>
      <c r="E77" s="1"/>
      <c r="F77" s="1"/>
      <c r="G77" s="1"/>
      <c r="H77" s="1"/>
      <c r="I77" s="1"/>
      <c r="J77" s="1"/>
    </row>
  </sheetData>
  <phoneticPr fontId="7" type="noConversion"/>
  <printOptions horizontalCentered="1"/>
  <pageMargins left="0.5" right="0.5" top="0.5" bottom="0.5" header="0.3" footer="0.3"/>
  <pageSetup scale="92" fitToHeight="0" orientation="landscape" r:id="rId1"/>
  <headerFooter>
    <oddFooter>&amp;LOffice of Economic and Demographic Research&amp;RPage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workbookViewId="0"/>
  </sheetViews>
  <sheetFormatPr defaultRowHeight="12.75" x14ac:dyDescent="0.2"/>
  <cols>
    <col min="1" max="1" width="20.7109375" customWidth="1"/>
    <col min="2" max="2" width="1.7109375" customWidth="1"/>
    <col min="3" max="10" width="14.7109375" customWidth="1"/>
  </cols>
  <sheetData>
    <row r="1" spans="1:10" ht="23.25" x14ac:dyDescent="0.35">
      <c r="A1" s="4" t="s">
        <v>66</v>
      </c>
      <c r="B1" s="5"/>
      <c r="C1" s="6"/>
      <c r="D1" s="7"/>
      <c r="E1" s="7"/>
      <c r="F1" s="7"/>
      <c r="G1" s="7"/>
      <c r="H1" s="7"/>
      <c r="I1" s="7"/>
      <c r="J1" s="8"/>
    </row>
    <row r="2" spans="1:10" ht="18.75" thickBot="1" x14ac:dyDescent="0.3">
      <c r="A2" s="9" t="s">
        <v>96</v>
      </c>
      <c r="B2" s="10"/>
      <c r="C2" s="11"/>
      <c r="D2" s="12"/>
      <c r="E2" s="12"/>
      <c r="F2" s="12"/>
      <c r="G2" s="12"/>
      <c r="H2" s="12"/>
      <c r="I2" s="12"/>
      <c r="J2" s="13"/>
    </row>
    <row r="3" spans="1:10" x14ac:dyDescent="0.2">
      <c r="A3" s="38"/>
      <c r="B3" s="44"/>
      <c r="C3" s="46"/>
      <c r="D3" s="40" t="s">
        <v>68</v>
      </c>
      <c r="E3" s="40"/>
      <c r="F3" s="40" t="s">
        <v>71</v>
      </c>
      <c r="G3" s="40" t="s">
        <v>72</v>
      </c>
      <c r="H3" s="40" t="s">
        <v>74</v>
      </c>
      <c r="I3" s="40"/>
      <c r="J3" s="41" t="s">
        <v>78</v>
      </c>
    </row>
    <row r="4" spans="1:10" ht="13.5" thickBot="1" x14ac:dyDescent="0.25">
      <c r="A4" s="39" t="s">
        <v>7</v>
      </c>
      <c r="B4" s="45"/>
      <c r="C4" s="47" t="s">
        <v>67</v>
      </c>
      <c r="D4" s="42" t="s">
        <v>69</v>
      </c>
      <c r="E4" s="42" t="s">
        <v>70</v>
      </c>
      <c r="F4" s="42" t="s">
        <v>69</v>
      </c>
      <c r="G4" s="42" t="s">
        <v>73</v>
      </c>
      <c r="H4" s="42" t="s">
        <v>75</v>
      </c>
      <c r="I4" s="42" t="s">
        <v>76</v>
      </c>
      <c r="J4" s="43" t="s">
        <v>77</v>
      </c>
    </row>
    <row r="5" spans="1:10" x14ac:dyDescent="0.2">
      <c r="A5" s="16" t="s">
        <v>0</v>
      </c>
      <c r="B5" s="29"/>
      <c r="C5" s="31">
        <v>6828</v>
      </c>
      <c r="D5" s="25">
        <v>0</v>
      </c>
      <c r="E5" s="26">
        <v>105183</v>
      </c>
      <c r="F5" s="26">
        <v>0</v>
      </c>
      <c r="G5" s="25">
        <v>0</v>
      </c>
      <c r="H5" s="25">
        <v>9998</v>
      </c>
      <c r="I5" s="25">
        <v>0</v>
      </c>
      <c r="J5" s="27">
        <f>SUM(C5:I5)</f>
        <v>122009</v>
      </c>
    </row>
    <row r="6" spans="1:10" x14ac:dyDescent="0.2">
      <c r="A6" s="17" t="s">
        <v>8</v>
      </c>
      <c r="B6" s="30"/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f>SUM(C6:I6)</f>
        <v>0</v>
      </c>
    </row>
    <row r="7" spans="1:10" x14ac:dyDescent="0.2">
      <c r="A7" s="17" t="s">
        <v>9</v>
      </c>
      <c r="B7" s="30"/>
      <c r="C7" s="88">
        <v>62416</v>
      </c>
      <c r="D7" s="89">
        <v>2923379</v>
      </c>
      <c r="E7" s="89">
        <v>0</v>
      </c>
      <c r="F7" s="89">
        <v>0</v>
      </c>
      <c r="G7" s="89">
        <v>0</v>
      </c>
      <c r="H7" s="89">
        <v>803155</v>
      </c>
      <c r="I7" s="89">
        <v>0</v>
      </c>
      <c r="J7" s="91">
        <f t="shared" ref="J7:J70" si="0">SUM(C7:I7)</f>
        <v>3788950</v>
      </c>
    </row>
    <row r="8" spans="1:10" x14ac:dyDescent="0.2">
      <c r="A8" s="17" t="s">
        <v>10</v>
      </c>
      <c r="B8" s="30"/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f t="shared" si="0"/>
        <v>0</v>
      </c>
    </row>
    <row r="9" spans="1:10" x14ac:dyDescent="0.2">
      <c r="A9" s="17" t="s">
        <v>11</v>
      </c>
      <c r="B9" s="30"/>
      <c r="C9" s="88">
        <v>1023366</v>
      </c>
      <c r="D9" s="89">
        <v>0</v>
      </c>
      <c r="E9" s="89">
        <v>5833546</v>
      </c>
      <c r="F9" s="89">
        <v>0</v>
      </c>
      <c r="G9" s="89">
        <v>8320554</v>
      </c>
      <c r="H9" s="89">
        <v>201330</v>
      </c>
      <c r="I9" s="89">
        <v>0</v>
      </c>
      <c r="J9" s="91">
        <f t="shared" si="0"/>
        <v>15378796</v>
      </c>
    </row>
    <row r="10" spans="1:10" x14ac:dyDescent="0.2">
      <c r="A10" s="17" t="s">
        <v>12</v>
      </c>
      <c r="B10" s="30"/>
      <c r="C10" s="88">
        <v>0</v>
      </c>
      <c r="D10" s="89">
        <v>0</v>
      </c>
      <c r="E10" s="89">
        <v>5617000</v>
      </c>
      <c r="F10" s="89">
        <v>0</v>
      </c>
      <c r="G10" s="89">
        <v>0</v>
      </c>
      <c r="H10" s="89">
        <v>1416000</v>
      </c>
      <c r="I10" s="89">
        <v>0</v>
      </c>
      <c r="J10" s="91">
        <f t="shared" si="0"/>
        <v>7033000</v>
      </c>
    </row>
    <row r="11" spans="1:10" x14ac:dyDescent="0.2">
      <c r="A11" s="17" t="s">
        <v>13</v>
      </c>
      <c r="B11" s="30"/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f t="shared" si="0"/>
        <v>0</v>
      </c>
    </row>
    <row r="12" spans="1:10" x14ac:dyDescent="0.2">
      <c r="A12" s="17" t="s">
        <v>14</v>
      </c>
      <c r="B12" s="30"/>
      <c r="C12" s="88">
        <v>466187</v>
      </c>
      <c r="D12" s="89">
        <v>0</v>
      </c>
      <c r="E12" s="89">
        <v>4742527</v>
      </c>
      <c r="F12" s="89">
        <v>0</v>
      </c>
      <c r="G12" s="89">
        <v>0</v>
      </c>
      <c r="H12" s="89">
        <v>1437849</v>
      </c>
      <c r="I12" s="89">
        <v>496424</v>
      </c>
      <c r="J12" s="91">
        <f t="shared" si="0"/>
        <v>7142987</v>
      </c>
    </row>
    <row r="13" spans="1:10" x14ac:dyDescent="0.2">
      <c r="A13" s="17" t="s">
        <v>15</v>
      </c>
      <c r="B13" s="30"/>
      <c r="C13" s="88">
        <v>1084414</v>
      </c>
      <c r="D13" s="89">
        <v>0</v>
      </c>
      <c r="E13" s="89">
        <v>5374009</v>
      </c>
      <c r="F13" s="89">
        <v>3065374</v>
      </c>
      <c r="G13" s="89">
        <v>0</v>
      </c>
      <c r="H13" s="89">
        <v>1785826</v>
      </c>
      <c r="I13" s="89">
        <v>0</v>
      </c>
      <c r="J13" s="91">
        <f t="shared" si="0"/>
        <v>11309623</v>
      </c>
    </row>
    <row r="14" spans="1:10" x14ac:dyDescent="0.2">
      <c r="A14" s="17" t="s">
        <v>16</v>
      </c>
      <c r="B14" s="30"/>
      <c r="C14" s="88">
        <v>0</v>
      </c>
      <c r="D14" s="89">
        <v>0</v>
      </c>
      <c r="E14" s="89">
        <v>4975729</v>
      </c>
      <c r="F14" s="89">
        <v>0</v>
      </c>
      <c r="G14" s="89">
        <v>0</v>
      </c>
      <c r="H14" s="89">
        <v>0</v>
      </c>
      <c r="I14" s="89">
        <v>0</v>
      </c>
      <c r="J14" s="91">
        <f t="shared" si="0"/>
        <v>4975729</v>
      </c>
    </row>
    <row r="15" spans="1:10" x14ac:dyDescent="0.2">
      <c r="A15" s="17" t="s">
        <v>17</v>
      </c>
      <c r="B15" s="30"/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38765790</v>
      </c>
      <c r="J15" s="91">
        <f t="shared" si="0"/>
        <v>38765790</v>
      </c>
    </row>
    <row r="16" spans="1:10" x14ac:dyDescent="0.2">
      <c r="A16" s="17" t="s">
        <v>18</v>
      </c>
      <c r="B16" s="30"/>
      <c r="C16" s="88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f t="shared" si="0"/>
        <v>0</v>
      </c>
    </row>
    <row r="17" spans="1:10" x14ac:dyDescent="0.2">
      <c r="A17" s="96" t="s">
        <v>109</v>
      </c>
      <c r="B17" s="30"/>
      <c r="C17" s="88">
        <v>0</v>
      </c>
      <c r="D17" s="89">
        <v>0</v>
      </c>
      <c r="E17" s="89">
        <v>0</v>
      </c>
      <c r="F17" s="89">
        <v>432108</v>
      </c>
      <c r="G17" s="89">
        <v>0</v>
      </c>
      <c r="H17" s="89">
        <v>0</v>
      </c>
      <c r="I17" s="89">
        <v>0</v>
      </c>
      <c r="J17" s="91">
        <f t="shared" si="0"/>
        <v>432108</v>
      </c>
    </row>
    <row r="18" spans="1:10" x14ac:dyDescent="0.2">
      <c r="A18" s="17" t="s">
        <v>19</v>
      </c>
      <c r="B18" s="30"/>
      <c r="C18" s="88">
        <v>0</v>
      </c>
      <c r="D18" s="89">
        <v>0</v>
      </c>
      <c r="E18" s="89">
        <v>173200</v>
      </c>
      <c r="F18" s="89">
        <v>0</v>
      </c>
      <c r="G18" s="89">
        <v>0</v>
      </c>
      <c r="H18" s="89">
        <v>0</v>
      </c>
      <c r="I18" s="89">
        <v>0</v>
      </c>
      <c r="J18" s="91">
        <f t="shared" si="0"/>
        <v>173200</v>
      </c>
    </row>
    <row r="19" spans="1:10" x14ac:dyDescent="0.2">
      <c r="A19" s="17" t="s">
        <v>20</v>
      </c>
      <c r="B19" s="30" t="s">
        <v>65</v>
      </c>
      <c r="C19" s="88"/>
      <c r="D19" s="89"/>
      <c r="E19" s="89"/>
      <c r="F19" s="89"/>
      <c r="G19" s="89"/>
      <c r="H19" s="89"/>
      <c r="I19" s="89"/>
      <c r="J19" s="91">
        <f t="shared" si="0"/>
        <v>0</v>
      </c>
    </row>
    <row r="20" spans="1:10" x14ac:dyDescent="0.2">
      <c r="A20" s="17" t="s">
        <v>22</v>
      </c>
      <c r="B20" s="30"/>
      <c r="C20" s="88">
        <v>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91">
        <f t="shared" si="0"/>
        <v>0</v>
      </c>
    </row>
    <row r="21" spans="1:10" x14ac:dyDescent="0.2">
      <c r="A21" s="17" t="s">
        <v>21</v>
      </c>
      <c r="B21" s="30"/>
      <c r="C21" s="88">
        <v>1301566</v>
      </c>
      <c r="D21" s="89">
        <v>415896</v>
      </c>
      <c r="E21" s="89">
        <v>0</v>
      </c>
      <c r="F21" s="89">
        <v>0</v>
      </c>
      <c r="G21" s="89">
        <v>0</v>
      </c>
      <c r="H21" s="89">
        <v>195480</v>
      </c>
      <c r="I21" s="89">
        <v>0</v>
      </c>
      <c r="J21" s="91">
        <f t="shared" si="0"/>
        <v>1912942</v>
      </c>
    </row>
    <row r="22" spans="1:10" x14ac:dyDescent="0.2">
      <c r="A22" s="17" t="s">
        <v>23</v>
      </c>
      <c r="B22" s="30"/>
      <c r="C22" s="88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91">
        <f t="shared" si="0"/>
        <v>0</v>
      </c>
    </row>
    <row r="23" spans="1:10" x14ac:dyDescent="0.2">
      <c r="A23" s="17" t="s">
        <v>24</v>
      </c>
      <c r="B23" s="30"/>
      <c r="C23" s="88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91">
        <f t="shared" si="0"/>
        <v>0</v>
      </c>
    </row>
    <row r="24" spans="1:10" x14ac:dyDescent="0.2">
      <c r="A24" s="17" t="s">
        <v>25</v>
      </c>
      <c r="B24" s="30"/>
      <c r="C24" s="88">
        <v>220253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91">
        <f t="shared" si="0"/>
        <v>220253</v>
      </c>
    </row>
    <row r="25" spans="1:10" x14ac:dyDescent="0.2">
      <c r="A25" s="17" t="s">
        <v>26</v>
      </c>
      <c r="B25" s="30"/>
      <c r="C25" s="88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91">
        <f t="shared" si="0"/>
        <v>0</v>
      </c>
    </row>
    <row r="26" spans="1:10" x14ac:dyDescent="0.2">
      <c r="A26" s="17" t="s">
        <v>27</v>
      </c>
      <c r="B26" s="30"/>
      <c r="C26" s="88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91">
        <f t="shared" si="0"/>
        <v>0</v>
      </c>
    </row>
    <row r="27" spans="1:10" x14ac:dyDescent="0.2">
      <c r="A27" s="17" t="s">
        <v>28</v>
      </c>
      <c r="B27" s="30"/>
      <c r="C27" s="88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91">
        <f t="shared" si="0"/>
        <v>0</v>
      </c>
    </row>
    <row r="28" spans="1:10" x14ac:dyDescent="0.2">
      <c r="A28" s="17" t="s">
        <v>29</v>
      </c>
      <c r="B28" s="30"/>
      <c r="C28" s="88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91">
        <f t="shared" si="0"/>
        <v>0</v>
      </c>
    </row>
    <row r="29" spans="1:10" x14ac:dyDescent="0.2">
      <c r="A29" s="17" t="s">
        <v>30</v>
      </c>
      <c r="B29" s="30"/>
      <c r="C29" s="88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91">
        <f t="shared" si="0"/>
        <v>0</v>
      </c>
    </row>
    <row r="30" spans="1:10" x14ac:dyDescent="0.2">
      <c r="A30" s="17" t="s">
        <v>31</v>
      </c>
      <c r="B30" s="30"/>
      <c r="C30" s="88">
        <v>840290</v>
      </c>
      <c r="D30" s="89">
        <v>0</v>
      </c>
      <c r="E30" s="89">
        <v>7694512</v>
      </c>
      <c r="F30" s="89">
        <v>0</v>
      </c>
      <c r="G30" s="89">
        <v>0</v>
      </c>
      <c r="H30" s="89">
        <v>784958</v>
      </c>
      <c r="I30" s="89">
        <v>774111</v>
      </c>
      <c r="J30" s="91">
        <f t="shared" si="0"/>
        <v>10093871</v>
      </c>
    </row>
    <row r="31" spans="1:10" x14ac:dyDescent="0.2">
      <c r="A31" s="17" t="s">
        <v>32</v>
      </c>
      <c r="B31" s="30"/>
      <c r="C31" s="88">
        <v>0</v>
      </c>
      <c r="D31" s="89">
        <v>74392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91">
        <f t="shared" si="0"/>
        <v>74392</v>
      </c>
    </row>
    <row r="32" spans="1:10" x14ac:dyDescent="0.2">
      <c r="A32" s="17" t="s">
        <v>33</v>
      </c>
      <c r="B32" s="30"/>
      <c r="C32" s="88">
        <v>645429</v>
      </c>
      <c r="D32" s="89">
        <v>3042687</v>
      </c>
      <c r="E32" s="89">
        <v>15370537</v>
      </c>
      <c r="F32" s="89">
        <v>0</v>
      </c>
      <c r="G32" s="89">
        <v>0</v>
      </c>
      <c r="H32" s="89">
        <v>3817082</v>
      </c>
      <c r="I32" s="89">
        <v>0</v>
      </c>
      <c r="J32" s="91">
        <f t="shared" si="0"/>
        <v>22875735</v>
      </c>
    </row>
    <row r="33" spans="1:10" x14ac:dyDescent="0.2">
      <c r="A33" s="17" t="s">
        <v>34</v>
      </c>
      <c r="B33" s="30"/>
      <c r="C33" s="88">
        <v>0</v>
      </c>
      <c r="D33" s="89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91">
        <f t="shared" si="0"/>
        <v>0</v>
      </c>
    </row>
    <row r="34" spans="1:10" x14ac:dyDescent="0.2">
      <c r="A34" s="17" t="s">
        <v>35</v>
      </c>
      <c r="B34" s="30"/>
      <c r="C34" s="88">
        <v>0</v>
      </c>
      <c r="D34" s="89">
        <v>0</v>
      </c>
      <c r="E34" s="89">
        <v>36296544</v>
      </c>
      <c r="F34" s="89">
        <v>0</v>
      </c>
      <c r="G34" s="89">
        <v>0</v>
      </c>
      <c r="H34" s="89">
        <v>0</v>
      </c>
      <c r="I34" s="89">
        <v>0</v>
      </c>
      <c r="J34" s="91">
        <f t="shared" si="0"/>
        <v>36296544</v>
      </c>
    </row>
    <row r="35" spans="1:10" x14ac:dyDescent="0.2">
      <c r="A35" s="17" t="s">
        <v>36</v>
      </c>
      <c r="B35" s="30"/>
      <c r="C35" s="88">
        <v>0</v>
      </c>
      <c r="D35" s="89">
        <v>29011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91">
        <f t="shared" si="0"/>
        <v>29011</v>
      </c>
    </row>
    <row r="36" spans="1:10" x14ac:dyDescent="0.2">
      <c r="A36" s="17" t="s">
        <v>37</v>
      </c>
      <c r="B36" s="30"/>
      <c r="C36" s="88">
        <v>434173</v>
      </c>
      <c r="D36" s="89">
        <v>986776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91">
        <f t="shared" si="0"/>
        <v>1420949</v>
      </c>
    </row>
    <row r="37" spans="1:10" x14ac:dyDescent="0.2">
      <c r="A37" s="17" t="s">
        <v>38</v>
      </c>
      <c r="B37" s="30"/>
      <c r="C37" s="88">
        <v>70220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91">
        <f t="shared" si="0"/>
        <v>70220</v>
      </c>
    </row>
    <row r="38" spans="1:10" x14ac:dyDescent="0.2">
      <c r="A38" s="17" t="s">
        <v>39</v>
      </c>
      <c r="B38" s="30"/>
      <c r="C38" s="88">
        <v>1250142</v>
      </c>
      <c r="D38" s="89">
        <v>0</v>
      </c>
      <c r="E38" s="89">
        <v>18342969</v>
      </c>
      <c r="F38" s="89">
        <v>0</v>
      </c>
      <c r="G38" s="89">
        <v>0</v>
      </c>
      <c r="H38" s="89">
        <v>1822831</v>
      </c>
      <c r="I38" s="89">
        <v>0</v>
      </c>
      <c r="J38" s="91">
        <f t="shared" si="0"/>
        <v>21415942</v>
      </c>
    </row>
    <row r="39" spans="1:10" x14ac:dyDescent="0.2">
      <c r="A39" s="17" t="s">
        <v>1</v>
      </c>
      <c r="B39" s="30"/>
      <c r="C39" s="88">
        <v>684756</v>
      </c>
      <c r="D39" s="89">
        <v>0</v>
      </c>
      <c r="E39" s="89">
        <v>43839426</v>
      </c>
      <c r="F39" s="89">
        <v>0</v>
      </c>
      <c r="G39" s="89">
        <v>0</v>
      </c>
      <c r="H39" s="89">
        <v>15808172</v>
      </c>
      <c r="I39" s="89">
        <v>0</v>
      </c>
      <c r="J39" s="91">
        <f t="shared" si="0"/>
        <v>60332354</v>
      </c>
    </row>
    <row r="40" spans="1:10" x14ac:dyDescent="0.2">
      <c r="A40" s="17" t="s">
        <v>40</v>
      </c>
      <c r="B40" s="30"/>
      <c r="C40" s="88">
        <v>0</v>
      </c>
      <c r="D40" s="89">
        <v>0</v>
      </c>
      <c r="E40" s="89">
        <v>0</v>
      </c>
      <c r="F40" s="89">
        <v>0</v>
      </c>
      <c r="G40" s="89">
        <v>0</v>
      </c>
      <c r="H40" s="89">
        <v>0</v>
      </c>
      <c r="I40" s="89">
        <v>0</v>
      </c>
      <c r="J40" s="91">
        <f t="shared" si="0"/>
        <v>0</v>
      </c>
    </row>
    <row r="41" spans="1:10" x14ac:dyDescent="0.2">
      <c r="A41" s="17" t="s">
        <v>41</v>
      </c>
      <c r="B41" s="30"/>
      <c r="C41" s="88">
        <v>0</v>
      </c>
      <c r="D41" s="89">
        <v>0</v>
      </c>
      <c r="E41" s="89">
        <v>0</v>
      </c>
      <c r="F41" s="89">
        <v>0</v>
      </c>
      <c r="G41" s="89">
        <v>0</v>
      </c>
      <c r="H41" s="89">
        <v>0</v>
      </c>
      <c r="I41" s="89">
        <v>0</v>
      </c>
      <c r="J41" s="91">
        <f t="shared" si="0"/>
        <v>0</v>
      </c>
    </row>
    <row r="42" spans="1:10" x14ac:dyDescent="0.2">
      <c r="A42" s="17" t="s">
        <v>42</v>
      </c>
      <c r="B42" s="30"/>
      <c r="C42" s="88">
        <v>0</v>
      </c>
      <c r="D42" s="89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91">
        <f t="shared" si="0"/>
        <v>0</v>
      </c>
    </row>
    <row r="43" spans="1:10" x14ac:dyDescent="0.2">
      <c r="A43" s="17" t="s">
        <v>2</v>
      </c>
      <c r="B43" s="30"/>
      <c r="C43" s="88">
        <v>0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91">
        <f t="shared" si="0"/>
        <v>0</v>
      </c>
    </row>
    <row r="44" spans="1:10" x14ac:dyDescent="0.2">
      <c r="A44" s="17" t="s">
        <v>43</v>
      </c>
      <c r="B44" s="30"/>
      <c r="C44" s="88">
        <v>1173279</v>
      </c>
      <c r="D44" s="89">
        <v>427</v>
      </c>
      <c r="E44" s="89">
        <v>11317775</v>
      </c>
      <c r="F44" s="89">
        <v>0</v>
      </c>
      <c r="G44" s="89">
        <v>0</v>
      </c>
      <c r="H44" s="89">
        <v>2255159</v>
      </c>
      <c r="I44" s="89">
        <v>0</v>
      </c>
      <c r="J44" s="91">
        <f t="shared" si="0"/>
        <v>14746640</v>
      </c>
    </row>
    <row r="45" spans="1:10" x14ac:dyDescent="0.2">
      <c r="A45" s="17" t="s">
        <v>44</v>
      </c>
      <c r="B45" s="30"/>
      <c r="C45" s="88">
        <v>853681</v>
      </c>
      <c r="D45" s="89">
        <v>0</v>
      </c>
      <c r="E45" s="89">
        <v>16208356</v>
      </c>
      <c r="F45" s="89">
        <v>0</v>
      </c>
      <c r="G45" s="89">
        <v>0</v>
      </c>
      <c r="H45" s="89">
        <v>0</v>
      </c>
      <c r="I45" s="89">
        <v>0</v>
      </c>
      <c r="J45" s="91">
        <f t="shared" si="0"/>
        <v>17062037</v>
      </c>
    </row>
    <row r="46" spans="1:10" x14ac:dyDescent="0.2">
      <c r="A46" s="17" t="s">
        <v>45</v>
      </c>
      <c r="B46" s="30"/>
      <c r="C46" s="88">
        <v>1011374</v>
      </c>
      <c r="D46" s="89">
        <v>0</v>
      </c>
      <c r="E46" s="89">
        <v>9086420</v>
      </c>
      <c r="F46" s="89">
        <v>0</v>
      </c>
      <c r="G46" s="89">
        <v>0</v>
      </c>
      <c r="H46" s="89">
        <v>4285830</v>
      </c>
      <c r="I46" s="89">
        <v>1605616</v>
      </c>
      <c r="J46" s="91">
        <f t="shared" si="0"/>
        <v>15989240</v>
      </c>
    </row>
    <row r="47" spans="1:10" x14ac:dyDescent="0.2">
      <c r="A47" s="17" t="s">
        <v>46</v>
      </c>
      <c r="B47" s="30"/>
      <c r="C47" s="88">
        <v>5312117</v>
      </c>
      <c r="D47" s="89">
        <v>5460770</v>
      </c>
      <c r="E47" s="89">
        <v>35187365</v>
      </c>
      <c r="F47" s="89">
        <v>0</v>
      </c>
      <c r="G47" s="89">
        <v>0</v>
      </c>
      <c r="H47" s="89">
        <v>4551665</v>
      </c>
      <c r="I47" s="89">
        <v>38005</v>
      </c>
      <c r="J47" s="91">
        <f t="shared" si="0"/>
        <v>50549922</v>
      </c>
    </row>
    <row r="48" spans="1:10" x14ac:dyDescent="0.2">
      <c r="A48" s="17" t="s">
        <v>47</v>
      </c>
      <c r="B48" s="30"/>
      <c r="C48" s="88">
        <v>42819</v>
      </c>
      <c r="D48" s="89">
        <v>11871</v>
      </c>
      <c r="E48" s="89">
        <v>168707</v>
      </c>
      <c r="F48" s="89">
        <v>92173</v>
      </c>
      <c r="G48" s="89">
        <v>0</v>
      </c>
      <c r="H48" s="89">
        <v>66640</v>
      </c>
      <c r="I48" s="89">
        <v>54242</v>
      </c>
      <c r="J48" s="91">
        <f t="shared" si="0"/>
        <v>436452</v>
      </c>
    </row>
    <row r="49" spans="1:10" x14ac:dyDescent="0.2">
      <c r="A49" s="17" t="s">
        <v>48</v>
      </c>
      <c r="B49" s="30"/>
      <c r="C49" s="88">
        <v>395791</v>
      </c>
      <c r="D49" s="89">
        <v>0</v>
      </c>
      <c r="E49" s="89">
        <v>2501204</v>
      </c>
      <c r="F49" s="89">
        <v>0</v>
      </c>
      <c r="G49" s="89">
        <v>0</v>
      </c>
      <c r="H49" s="89">
        <v>600945</v>
      </c>
      <c r="I49" s="89">
        <v>338441</v>
      </c>
      <c r="J49" s="91">
        <f t="shared" si="0"/>
        <v>3836381</v>
      </c>
    </row>
    <row r="50" spans="1:10" x14ac:dyDescent="0.2">
      <c r="A50" s="17" t="s">
        <v>49</v>
      </c>
      <c r="B50" s="30"/>
      <c r="C50" s="88">
        <v>0</v>
      </c>
      <c r="D50" s="89">
        <v>0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91">
        <f t="shared" si="0"/>
        <v>0</v>
      </c>
    </row>
    <row r="51" spans="1:10" x14ac:dyDescent="0.2">
      <c r="A51" s="17" t="s">
        <v>3</v>
      </c>
      <c r="B51" s="30"/>
      <c r="C51" s="88">
        <v>1186529</v>
      </c>
      <c r="D51" s="89">
        <v>7915887</v>
      </c>
      <c r="E51" s="89">
        <v>0</v>
      </c>
      <c r="F51" s="89">
        <v>0</v>
      </c>
      <c r="G51" s="89">
        <v>0</v>
      </c>
      <c r="H51" s="89">
        <v>0</v>
      </c>
      <c r="I51" s="89">
        <v>0</v>
      </c>
      <c r="J51" s="91">
        <f t="shared" si="0"/>
        <v>9102416</v>
      </c>
    </row>
    <row r="52" spans="1:10" x14ac:dyDescent="0.2">
      <c r="A52" s="17" t="s">
        <v>50</v>
      </c>
      <c r="B52" s="30"/>
      <c r="C52" s="88">
        <v>3095013</v>
      </c>
      <c r="D52" s="89">
        <v>75541937</v>
      </c>
      <c r="E52" s="89">
        <v>53470820</v>
      </c>
      <c r="F52" s="89">
        <v>0</v>
      </c>
      <c r="G52" s="89">
        <v>51411339</v>
      </c>
      <c r="H52" s="89">
        <v>0</v>
      </c>
      <c r="I52" s="89">
        <v>0</v>
      </c>
      <c r="J52" s="91">
        <f t="shared" si="0"/>
        <v>183519109</v>
      </c>
    </row>
    <row r="53" spans="1:10" x14ac:dyDescent="0.2">
      <c r="A53" s="17" t="s">
        <v>51</v>
      </c>
      <c r="B53" s="30"/>
      <c r="C53" s="88">
        <v>11550</v>
      </c>
      <c r="D53" s="89">
        <v>0</v>
      </c>
      <c r="E53" s="89">
        <v>30182978</v>
      </c>
      <c r="F53" s="89">
        <v>0</v>
      </c>
      <c r="G53" s="89">
        <v>0</v>
      </c>
      <c r="H53" s="89">
        <v>0</v>
      </c>
      <c r="I53" s="89">
        <v>0</v>
      </c>
      <c r="J53" s="91">
        <f t="shared" si="0"/>
        <v>30194528</v>
      </c>
    </row>
    <row r="54" spans="1:10" x14ac:dyDescent="0.2">
      <c r="A54" s="17" t="s">
        <v>4</v>
      </c>
      <c r="B54" s="30"/>
      <c r="C54" s="88">
        <v>4137034</v>
      </c>
      <c r="D54" s="89">
        <v>28186305</v>
      </c>
      <c r="E54" s="89">
        <v>52472334</v>
      </c>
      <c r="F54" s="89">
        <v>0</v>
      </c>
      <c r="G54" s="89">
        <v>0</v>
      </c>
      <c r="H54" s="89">
        <v>15070217</v>
      </c>
      <c r="I54" s="89">
        <v>4727829</v>
      </c>
      <c r="J54" s="91">
        <f t="shared" si="0"/>
        <v>104593719</v>
      </c>
    </row>
    <row r="55" spans="1:10" x14ac:dyDescent="0.2">
      <c r="A55" s="17" t="s">
        <v>52</v>
      </c>
      <c r="B55" s="30"/>
      <c r="C55" s="88">
        <v>3902545</v>
      </c>
      <c r="D55" s="89">
        <v>0</v>
      </c>
      <c r="E55" s="89">
        <v>30772308</v>
      </c>
      <c r="F55" s="89">
        <v>91256</v>
      </c>
      <c r="G55" s="89">
        <v>0</v>
      </c>
      <c r="H55" s="89">
        <v>7798075</v>
      </c>
      <c r="I55" s="89">
        <v>11181217</v>
      </c>
      <c r="J55" s="91">
        <f t="shared" si="0"/>
        <v>53745401</v>
      </c>
    </row>
    <row r="56" spans="1:10" x14ac:dyDescent="0.2">
      <c r="A56" s="17" t="s">
        <v>53</v>
      </c>
      <c r="B56" s="30"/>
      <c r="C56" s="88">
        <v>0</v>
      </c>
      <c r="D56" s="89">
        <v>0</v>
      </c>
      <c r="E56" s="89">
        <v>3129405</v>
      </c>
      <c r="F56" s="89">
        <v>0</v>
      </c>
      <c r="G56" s="89">
        <v>0</v>
      </c>
      <c r="H56" s="89">
        <v>0</v>
      </c>
      <c r="I56" s="89">
        <v>0</v>
      </c>
      <c r="J56" s="91">
        <f t="shared" si="0"/>
        <v>3129405</v>
      </c>
    </row>
    <row r="57" spans="1:10" x14ac:dyDescent="0.2">
      <c r="A57" s="17" t="s">
        <v>54</v>
      </c>
      <c r="B57" s="30"/>
      <c r="C57" s="88">
        <v>0</v>
      </c>
      <c r="D57" s="89">
        <v>0</v>
      </c>
      <c r="E57" s="89">
        <v>0</v>
      </c>
      <c r="F57" s="89">
        <v>0</v>
      </c>
      <c r="G57" s="89">
        <v>0</v>
      </c>
      <c r="H57" s="89">
        <v>0</v>
      </c>
      <c r="I57" s="89">
        <v>0</v>
      </c>
      <c r="J57" s="91">
        <f t="shared" si="0"/>
        <v>0</v>
      </c>
    </row>
    <row r="58" spans="1:10" x14ac:dyDescent="0.2">
      <c r="A58" s="17" t="s">
        <v>55</v>
      </c>
      <c r="B58" s="30"/>
      <c r="C58" s="88">
        <v>0</v>
      </c>
      <c r="D58" s="89">
        <v>0</v>
      </c>
      <c r="E58" s="89">
        <v>0</v>
      </c>
      <c r="F58" s="89">
        <v>0</v>
      </c>
      <c r="G58" s="89">
        <v>0</v>
      </c>
      <c r="H58" s="89">
        <v>0</v>
      </c>
      <c r="I58" s="89">
        <v>0</v>
      </c>
      <c r="J58" s="91">
        <f t="shared" si="0"/>
        <v>0</v>
      </c>
    </row>
    <row r="59" spans="1:10" x14ac:dyDescent="0.2">
      <c r="A59" s="17" t="s">
        <v>102</v>
      </c>
      <c r="B59" s="30"/>
      <c r="C59" s="88">
        <v>993397</v>
      </c>
      <c r="D59" s="89">
        <v>359232</v>
      </c>
      <c r="E59" s="89">
        <v>6704651</v>
      </c>
      <c r="F59" s="89">
        <v>0</v>
      </c>
      <c r="G59" s="89">
        <v>0</v>
      </c>
      <c r="H59" s="89">
        <v>2560448</v>
      </c>
      <c r="I59" s="89">
        <v>1210961</v>
      </c>
      <c r="J59" s="91">
        <f t="shared" si="0"/>
        <v>11828689</v>
      </c>
    </row>
    <row r="60" spans="1:10" x14ac:dyDescent="0.2">
      <c r="A60" s="17" t="s">
        <v>103</v>
      </c>
      <c r="B60" s="30"/>
      <c r="C60" s="88">
        <v>0</v>
      </c>
      <c r="D60" s="89">
        <v>0</v>
      </c>
      <c r="E60" s="89">
        <v>3138422</v>
      </c>
      <c r="F60" s="89">
        <v>0</v>
      </c>
      <c r="G60" s="89">
        <v>0</v>
      </c>
      <c r="H60" s="89">
        <v>1252249</v>
      </c>
      <c r="I60" s="89">
        <v>3433413</v>
      </c>
      <c r="J60" s="91">
        <f t="shared" si="0"/>
        <v>7824084</v>
      </c>
    </row>
    <row r="61" spans="1:10" x14ac:dyDescent="0.2">
      <c r="A61" s="17" t="s">
        <v>56</v>
      </c>
      <c r="B61" s="30"/>
      <c r="C61" s="88">
        <v>0</v>
      </c>
      <c r="D61" s="89">
        <v>0</v>
      </c>
      <c r="E61" s="89">
        <v>0</v>
      </c>
      <c r="F61" s="89">
        <v>0</v>
      </c>
      <c r="G61" s="89">
        <v>0</v>
      </c>
      <c r="H61" s="89">
        <v>0</v>
      </c>
      <c r="I61" s="89">
        <v>0</v>
      </c>
      <c r="J61" s="91">
        <f t="shared" si="0"/>
        <v>0</v>
      </c>
    </row>
    <row r="62" spans="1:10" x14ac:dyDescent="0.2">
      <c r="A62" s="17" t="s">
        <v>6</v>
      </c>
      <c r="B62" s="30"/>
      <c r="C62" s="88">
        <v>1233258</v>
      </c>
      <c r="D62" s="89">
        <v>13413152</v>
      </c>
      <c r="E62" s="89">
        <v>11847322</v>
      </c>
      <c r="F62" s="89">
        <v>0</v>
      </c>
      <c r="G62" s="89">
        <v>0</v>
      </c>
      <c r="H62" s="89">
        <v>2407775</v>
      </c>
      <c r="I62" s="89">
        <v>0</v>
      </c>
      <c r="J62" s="91">
        <f t="shared" si="0"/>
        <v>28901507</v>
      </c>
    </row>
    <row r="63" spans="1:10" x14ac:dyDescent="0.2">
      <c r="A63" s="17" t="s">
        <v>5</v>
      </c>
      <c r="B63" s="30"/>
      <c r="C63" s="88">
        <v>471581</v>
      </c>
      <c r="D63" s="89">
        <v>13450</v>
      </c>
      <c r="E63" s="89">
        <v>6382818</v>
      </c>
      <c r="F63" s="89">
        <v>0</v>
      </c>
      <c r="G63" s="89">
        <v>0</v>
      </c>
      <c r="H63" s="89">
        <v>183654</v>
      </c>
      <c r="I63" s="89">
        <v>0</v>
      </c>
      <c r="J63" s="91">
        <f t="shared" si="0"/>
        <v>7051503</v>
      </c>
    </row>
    <row r="64" spans="1:10" x14ac:dyDescent="0.2">
      <c r="A64" s="17" t="s">
        <v>57</v>
      </c>
      <c r="B64" s="30"/>
      <c r="C64" s="88">
        <v>107033</v>
      </c>
      <c r="D64" s="89">
        <v>0</v>
      </c>
      <c r="E64" s="89">
        <v>7299241</v>
      </c>
      <c r="F64" s="89">
        <v>97472</v>
      </c>
      <c r="G64" s="89">
        <v>0</v>
      </c>
      <c r="H64" s="89">
        <v>0</v>
      </c>
      <c r="I64" s="89">
        <v>0</v>
      </c>
      <c r="J64" s="91">
        <f t="shared" si="0"/>
        <v>7503746</v>
      </c>
    </row>
    <row r="65" spans="1:10" x14ac:dyDescent="0.2">
      <c r="A65" s="17" t="s">
        <v>58</v>
      </c>
      <c r="B65" s="30"/>
      <c r="C65" s="88">
        <v>0</v>
      </c>
      <c r="D65" s="89">
        <v>1488291</v>
      </c>
      <c r="E65" s="89">
        <v>0</v>
      </c>
      <c r="F65" s="89">
        <v>0</v>
      </c>
      <c r="G65" s="89">
        <v>0</v>
      </c>
      <c r="H65" s="89">
        <v>0</v>
      </c>
      <c r="I65" s="89">
        <v>766898</v>
      </c>
      <c r="J65" s="91">
        <f t="shared" si="0"/>
        <v>2255189</v>
      </c>
    </row>
    <row r="66" spans="1:10" x14ac:dyDescent="0.2">
      <c r="A66" s="17" t="s">
        <v>59</v>
      </c>
      <c r="B66" s="30"/>
      <c r="C66" s="88">
        <v>845142</v>
      </c>
      <c r="D66" s="89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91">
        <f t="shared" si="0"/>
        <v>845142</v>
      </c>
    </row>
    <row r="67" spans="1:10" x14ac:dyDescent="0.2">
      <c r="A67" s="17" t="s">
        <v>60</v>
      </c>
      <c r="B67" s="30"/>
      <c r="C67" s="88">
        <v>169607</v>
      </c>
      <c r="D67" s="89">
        <v>252798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91">
        <f t="shared" si="0"/>
        <v>422405</v>
      </c>
    </row>
    <row r="68" spans="1:10" x14ac:dyDescent="0.2">
      <c r="A68" s="17" t="s">
        <v>61</v>
      </c>
      <c r="B68" s="30"/>
      <c r="C68" s="88">
        <v>476206</v>
      </c>
      <c r="D68" s="89">
        <v>300</v>
      </c>
      <c r="E68" s="89">
        <v>13012475</v>
      </c>
      <c r="F68" s="89">
        <v>0</v>
      </c>
      <c r="G68" s="89">
        <v>0</v>
      </c>
      <c r="H68" s="89">
        <v>677038</v>
      </c>
      <c r="I68" s="89">
        <v>0</v>
      </c>
      <c r="J68" s="91">
        <f t="shared" si="0"/>
        <v>14166019</v>
      </c>
    </row>
    <row r="69" spans="1:10" x14ac:dyDescent="0.2">
      <c r="A69" s="17" t="s">
        <v>62</v>
      </c>
      <c r="B69" s="30"/>
      <c r="C69" s="88">
        <v>223558</v>
      </c>
      <c r="D69" s="89">
        <v>264911</v>
      </c>
      <c r="E69" s="89">
        <v>423855</v>
      </c>
      <c r="F69" s="89">
        <v>0</v>
      </c>
      <c r="G69" s="89">
        <v>0</v>
      </c>
      <c r="H69" s="89">
        <v>158947</v>
      </c>
      <c r="I69" s="89">
        <v>0</v>
      </c>
      <c r="J69" s="91">
        <f t="shared" si="0"/>
        <v>1071271</v>
      </c>
    </row>
    <row r="70" spans="1:10" x14ac:dyDescent="0.2">
      <c r="A70" s="17" t="s">
        <v>63</v>
      </c>
      <c r="B70" s="30"/>
      <c r="C70" s="88">
        <v>93699</v>
      </c>
      <c r="D70" s="89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91">
        <f t="shared" si="0"/>
        <v>93699</v>
      </c>
    </row>
    <row r="71" spans="1:10" x14ac:dyDescent="0.2">
      <c r="A71" s="17" t="s">
        <v>64</v>
      </c>
      <c r="B71" s="30"/>
      <c r="C71" s="88">
        <v>0</v>
      </c>
      <c r="D71" s="89">
        <v>0</v>
      </c>
      <c r="E71" s="89">
        <v>0</v>
      </c>
      <c r="F71" s="89">
        <v>0</v>
      </c>
      <c r="G71" s="89">
        <v>0</v>
      </c>
      <c r="H71" s="89">
        <v>0</v>
      </c>
      <c r="I71" s="89">
        <v>0</v>
      </c>
      <c r="J71" s="91">
        <f>SUM(C71:I71)</f>
        <v>0</v>
      </c>
    </row>
    <row r="72" spans="1:10" x14ac:dyDescent="0.2">
      <c r="A72" s="60" t="s">
        <v>93</v>
      </c>
      <c r="B72" s="61"/>
      <c r="C72" s="62">
        <f t="shared" ref="C72:J72" si="1">SUM(C5:C71)</f>
        <v>33825253</v>
      </c>
      <c r="D72" s="63">
        <f t="shared" si="1"/>
        <v>140381472</v>
      </c>
      <c r="E72" s="63">
        <f t="shared" si="1"/>
        <v>441671638</v>
      </c>
      <c r="F72" s="63">
        <f t="shared" si="1"/>
        <v>3778383</v>
      </c>
      <c r="G72" s="63">
        <f t="shared" si="1"/>
        <v>59731893</v>
      </c>
      <c r="H72" s="63">
        <f>SUM(H5:H71)</f>
        <v>69951323</v>
      </c>
      <c r="I72" s="63">
        <f>SUM(I5:I71)</f>
        <v>63392947</v>
      </c>
      <c r="J72" s="64">
        <f t="shared" si="1"/>
        <v>812732909</v>
      </c>
    </row>
    <row r="73" spans="1:10" x14ac:dyDescent="0.2">
      <c r="A73" s="60" t="s">
        <v>79</v>
      </c>
      <c r="B73" s="61"/>
      <c r="C73" s="74">
        <f>(C72/$J72)</f>
        <v>4.1619150185045604E-2</v>
      </c>
      <c r="D73" s="75">
        <f t="shared" ref="D73:J73" si="2">(D72/$J72)</f>
        <v>0.17272768266850136</v>
      </c>
      <c r="E73" s="75">
        <f t="shared" si="2"/>
        <v>0.54344008112510178</v>
      </c>
      <c r="F73" s="75">
        <f t="shared" si="2"/>
        <v>4.6489848733318609E-3</v>
      </c>
      <c r="G73" s="75">
        <f t="shared" si="2"/>
        <v>7.349510809583816E-2</v>
      </c>
      <c r="H73" s="75">
        <f t="shared" si="2"/>
        <v>8.6069263623235415E-2</v>
      </c>
      <c r="I73" s="75">
        <f t="shared" si="2"/>
        <v>7.7999729428945758E-2</v>
      </c>
      <c r="J73" s="76">
        <f t="shared" si="2"/>
        <v>1</v>
      </c>
    </row>
    <row r="74" spans="1:10" x14ac:dyDescent="0.2">
      <c r="A74" s="77" t="s">
        <v>95</v>
      </c>
      <c r="B74" s="68"/>
      <c r="C74" s="69">
        <f>COUNTIF(C5:C71,"&gt;0")</f>
        <v>33</v>
      </c>
      <c r="D74" s="69">
        <f t="shared" ref="D74:J74" si="3">COUNTIF(D5:D71,"&gt;0")</f>
        <v>19</v>
      </c>
      <c r="E74" s="69">
        <f t="shared" si="3"/>
        <v>30</v>
      </c>
      <c r="F74" s="69">
        <f t="shared" si="3"/>
        <v>5</v>
      </c>
      <c r="G74" s="69">
        <f t="shared" si="3"/>
        <v>2</v>
      </c>
      <c r="H74" s="69">
        <f t="shared" si="3"/>
        <v>24</v>
      </c>
      <c r="I74" s="69">
        <f t="shared" si="3"/>
        <v>12</v>
      </c>
      <c r="J74" s="78">
        <f t="shared" si="3"/>
        <v>44</v>
      </c>
    </row>
    <row r="75" spans="1:10" x14ac:dyDescent="0.2">
      <c r="A75" s="36"/>
      <c r="B75" s="37"/>
      <c r="C75" s="15"/>
      <c r="D75" s="18"/>
      <c r="E75" s="18"/>
      <c r="F75" s="18"/>
      <c r="G75" s="18"/>
      <c r="H75" s="18"/>
      <c r="I75" s="18"/>
      <c r="J75" s="19"/>
    </row>
    <row r="76" spans="1:10" ht="13.5" thickBot="1" x14ac:dyDescent="0.25">
      <c r="A76" s="20" t="s">
        <v>80</v>
      </c>
      <c r="B76" s="21"/>
      <c r="C76" s="21"/>
      <c r="D76" s="22"/>
      <c r="E76" s="22"/>
      <c r="F76" s="22"/>
      <c r="G76" s="22"/>
      <c r="H76" s="22"/>
      <c r="I76" s="22"/>
      <c r="J76" s="23"/>
    </row>
    <row r="77" spans="1:10" x14ac:dyDescent="0.2">
      <c r="D77" s="1"/>
      <c r="E77" s="1"/>
      <c r="F77" s="1"/>
      <c r="G77" s="1"/>
      <c r="H77" s="1"/>
      <c r="I77" s="1"/>
      <c r="J77" s="1"/>
    </row>
  </sheetData>
  <phoneticPr fontId="7" type="noConversion"/>
  <printOptions horizontalCentered="1"/>
  <pageMargins left="0.5" right="0.5" top="0.5" bottom="0.5" header="0.3" footer="0.3"/>
  <pageSetup scale="92" fitToHeight="0" orientation="landscape" r:id="rId1"/>
  <headerFooter>
    <oddFooter>&amp;LOffice of Economic and Demographic Research&amp;RPage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workbookViewId="0"/>
  </sheetViews>
  <sheetFormatPr defaultRowHeight="12.75" x14ac:dyDescent="0.2"/>
  <cols>
    <col min="1" max="1" width="20.7109375" customWidth="1"/>
    <col min="2" max="2" width="1.7109375" customWidth="1"/>
    <col min="3" max="10" width="14.7109375" customWidth="1"/>
  </cols>
  <sheetData>
    <row r="1" spans="1:10" ht="23.25" x14ac:dyDescent="0.35">
      <c r="A1" s="4" t="s">
        <v>66</v>
      </c>
      <c r="B1" s="5"/>
      <c r="C1" s="6"/>
      <c r="D1" s="7"/>
      <c r="E1" s="7"/>
      <c r="F1" s="7"/>
      <c r="G1" s="7"/>
      <c r="H1" s="7"/>
      <c r="I1" s="7"/>
      <c r="J1" s="8"/>
    </row>
    <row r="2" spans="1:10" ht="18.75" thickBot="1" x14ac:dyDescent="0.3">
      <c r="A2" s="9" t="s">
        <v>92</v>
      </c>
      <c r="B2" s="10"/>
      <c r="C2" s="11"/>
      <c r="D2" s="12"/>
      <c r="E2" s="12"/>
      <c r="F2" s="12"/>
      <c r="G2" s="12"/>
      <c r="H2" s="12"/>
      <c r="I2" s="12"/>
      <c r="J2" s="13"/>
    </row>
    <row r="3" spans="1:10" x14ac:dyDescent="0.2">
      <c r="A3" s="38"/>
      <c r="B3" s="44"/>
      <c r="C3" s="46"/>
      <c r="D3" s="40" t="s">
        <v>68</v>
      </c>
      <c r="E3" s="40"/>
      <c r="F3" s="40" t="s">
        <v>71</v>
      </c>
      <c r="G3" s="40" t="s">
        <v>72</v>
      </c>
      <c r="H3" s="40" t="s">
        <v>74</v>
      </c>
      <c r="I3" s="40"/>
      <c r="J3" s="41" t="s">
        <v>78</v>
      </c>
    </row>
    <row r="4" spans="1:10" ht="13.5" thickBot="1" x14ac:dyDescent="0.25">
      <c r="A4" s="39" t="s">
        <v>7</v>
      </c>
      <c r="B4" s="45"/>
      <c r="C4" s="47" t="s">
        <v>67</v>
      </c>
      <c r="D4" s="42" t="s">
        <v>69</v>
      </c>
      <c r="E4" s="42" t="s">
        <v>70</v>
      </c>
      <c r="F4" s="42" t="s">
        <v>69</v>
      </c>
      <c r="G4" s="42" t="s">
        <v>73</v>
      </c>
      <c r="H4" s="42" t="s">
        <v>75</v>
      </c>
      <c r="I4" s="42" t="s">
        <v>76</v>
      </c>
      <c r="J4" s="43" t="s">
        <v>77</v>
      </c>
    </row>
    <row r="5" spans="1:10" x14ac:dyDescent="0.2">
      <c r="A5" s="16" t="s">
        <v>0</v>
      </c>
      <c r="B5" s="29"/>
      <c r="C5" s="31">
        <v>0</v>
      </c>
      <c r="D5" s="25">
        <v>0</v>
      </c>
      <c r="E5" s="26">
        <v>0</v>
      </c>
      <c r="F5" s="26">
        <v>0</v>
      </c>
      <c r="G5" s="25">
        <v>0</v>
      </c>
      <c r="H5" s="25">
        <v>0</v>
      </c>
      <c r="I5" s="25">
        <v>0</v>
      </c>
      <c r="J5" s="27">
        <f>SUM(C5:I5)</f>
        <v>0</v>
      </c>
    </row>
    <row r="6" spans="1:10" x14ac:dyDescent="0.2">
      <c r="A6" s="17" t="s">
        <v>8</v>
      </c>
      <c r="B6" s="30"/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f>SUM(C6:I6)</f>
        <v>0</v>
      </c>
    </row>
    <row r="7" spans="1:10" x14ac:dyDescent="0.2">
      <c r="A7" s="17" t="s">
        <v>9</v>
      </c>
      <c r="B7" s="30"/>
      <c r="C7" s="88">
        <v>0</v>
      </c>
      <c r="D7" s="89">
        <v>1056401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f t="shared" ref="J7:J70" si="0">SUM(C7:I7)</f>
        <v>1056401</v>
      </c>
    </row>
    <row r="8" spans="1:10" x14ac:dyDescent="0.2">
      <c r="A8" s="17" t="s">
        <v>10</v>
      </c>
      <c r="B8" s="30"/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f t="shared" si="0"/>
        <v>0</v>
      </c>
    </row>
    <row r="9" spans="1:10" x14ac:dyDescent="0.2">
      <c r="A9" s="17" t="s">
        <v>11</v>
      </c>
      <c r="B9" s="30"/>
      <c r="C9" s="88">
        <v>872169</v>
      </c>
      <c r="D9" s="89">
        <v>0</v>
      </c>
      <c r="E9" s="89">
        <v>6335504</v>
      </c>
      <c r="F9" s="89">
        <v>0</v>
      </c>
      <c r="G9" s="89">
        <v>0</v>
      </c>
      <c r="H9" s="89">
        <v>152028</v>
      </c>
      <c r="I9" s="89">
        <v>0</v>
      </c>
      <c r="J9" s="91">
        <f t="shared" si="0"/>
        <v>7359701</v>
      </c>
    </row>
    <row r="10" spans="1:10" x14ac:dyDescent="0.2">
      <c r="A10" s="17" t="s">
        <v>12</v>
      </c>
      <c r="B10" s="30"/>
      <c r="C10" s="88">
        <v>0</v>
      </c>
      <c r="D10" s="89">
        <v>0</v>
      </c>
      <c r="E10" s="89">
        <v>3018000</v>
      </c>
      <c r="F10" s="89">
        <v>0</v>
      </c>
      <c r="G10" s="89">
        <v>0</v>
      </c>
      <c r="H10" s="89">
        <v>3322000</v>
      </c>
      <c r="I10" s="89">
        <v>0</v>
      </c>
      <c r="J10" s="91">
        <f t="shared" si="0"/>
        <v>6340000</v>
      </c>
    </row>
    <row r="11" spans="1:10" x14ac:dyDescent="0.2">
      <c r="A11" s="17" t="s">
        <v>13</v>
      </c>
      <c r="B11" s="30"/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f t="shared" si="0"/>
        <v>0</v>
      </c>
    </row>
    <row r="12" spans="1:10" x14ac:dyDescent="0.2">
      <c r="A12" s="17" t="s">
        <v>14</v>
      </c>
      <c r="B12" s="30"/>
      <c r="C12" s="88">
        <v>31782</v>
      </c>
      <c r="D12" s="89">
        <v>0</v>
      </c>
      <c r="E12" s="89">
        <v>649833</v>
      </c>
      <c r="F12" s="89">
        <v>0</v>
      </c>
      <c r="G12" s="89">
        <v>0</v>
      </c>
      <c r="H12" s="89">
        <v>1399582</v>
      </c>
      <c r="I12" s="89">
        <v>140000</v>
      </c>
      <c r="J12" s="91">
        <f t="shared" si="0"/>
        <v>2221197</v>
      </c>
    </row>
    <row r="13" spans="1:10" x14ac:dyDescent="0.2">
      <c r="A13" s="17" t="s">
        <v>15</v>
      </c>
      <c r="B13" s="30"/>
      <c r="C13" s="88">
        <v>1043526</v>
      </c>
      <c r="D13" s="89">
        <v>0</v>
      </c>
      <c r="E13" s="89">
        <v>4141520</v>
      </c>
      <c r="F13" s="89">
        <v>2229679</v>
      </c>
      <c r="G13" s="89">
        <v>0</v>
      </c>
      <c r="H13" s="89">
        <v>1428353</v>
      </c>
      <c r="I13" s="89">
        <v>0</v>
      </c>
      <c r="J13" s="91">
        <f t="shared" si="0"/>
        <v>8843078</v>
      </c>
    </row>
    <row r="14" spans="1:10" x14ac:dyDescent="0.2">
      <c r="A14" s="17" t="s">
        <v>16</v>
      </c>
      <c r="B14" s="30"/>
      <c r="C14" s="88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f t="shared" si="0"/>
        <v>0</v>
      </c>
    </row>
    <row r="15" spans="1:10" x14ac:dyDescent="0.2">
      <c r="A15" s="17" t="s">
        <v>17</v>
      </c>
      <c r="B15" s="30"/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15652575</v>
      </c>
      <c r="J15" s="91">
        <f t="shared" si="0"/>
        <v>15652575</v>
      </c>
    </row>
    <row r="16" spans="1:10" x14ac:dyDescent="0.2">
      <c r="A16" s="17" t="s">
        <v>18</v>
      </c>
      <c r="B16" s="30"/>
      <c r="C16" s="88">
        <v>4184168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f t="shared" si="0"/>
        <v>4184168</v>
      </c>
    </row>
    <row r="17" spans="1:10" x14ac:dyDescent="0.2">
      <c r="A17" s="96" t="s">
        <v>109</v>
      </c>
      <c r="B17" s="30"/>
      <c r="C17" s="88">
        <v>0</v>
      </c>
      <c r="D17" s="89">
        <v>0</v>
      </c>
      <c r="E17" s="89">
        <v>89900</v>
      </c>
      <c r="F17" s="89">
        <v>14693</v>
      </c>
      <c r="G17" s="89">
        <v>0</v>
      </c>
      <c r="H17" s="89">
        <v>0</v>
      </c>
      <c r="I17" s="89">
        <v>0</v>
      </c>
      <c r="J17" s="91">
        <f t="shared" si="0"/>
        <v>104593</v>
      </c>
    </row>
    <row r="18" spans="1:10" x14ac:dyDescent="0.2">
      <c r="A18" s="17" t="s">
        <v>19</v>
      </c>
      <c r="B18" s="30"/>
      <c r="C18" s="88">
        <v>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91">
        <f t="shared" si="0"/>
        <v>0</v>
      </c>
    </row>
    <row r="19" spans="1:10" x14ac:dyDescent="0.2">
      <c r="A19" s="17" t="s">
        <v>20</v>
      </c>
      <c r="B19" s="30" t="s">
        <v>65</v>
      </c>
      <c r="C19" s="88"/>
      <c r="D19" s="89"/>
      <c r="E19" s="89"/>
      <c r="F19" s="89"/>
      <c r="G19" s="89"/>
      <c r="H19" s="89"/>
      <c r="I19" s="89"/>
      <c r="J19" s="91">
        <f t="shared" si="0"/>
        <v>0</v>
      </c>
    </row>
    <row r="20" spans="1:10" x14ac:dyDescent="0.2">
      <c r="A20" s="17" t="s">
        <v>22</v>
      </c>
      <c r="B20" s="30"/>
      <c r="C20" s="88">
        <v>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91">
        <f t="shared" si="0"/>
        <v>0</v>
      </c>
    </row>
    <row r="21" spans="1:10" x14ac:dyDescent="0.2">
      <c r="A21" s="17" t="s">
        <v>21</v>
      </c>
      <c r="B21" s="30"/>
      <c r="C21" s="88">
        <v>8177847</v>
      </c>
      <c r="D21" s="89">
        <v>0</v>
      </c>
      <c r="E21" s="89">
        <v>0</v>
      </c>
      <c r="F21" s="89">
        <v>0</v>
      </c>
      <c r="G21" s="89">
        <v>0</v>
      </c>
      <c r="H21" s="89">
        <v>174258</v>
      </c>
      <c r="I21" s="89">
        <v>0</v>
      </c>
      <c r="J21" s="91">
        <f t="shared" si="0"/>
        <v>8352105</v>
      </c>
    </row>
    <row r="22" spans="1:10" x14ac:dyDescent="0.2">
      <c r="A22" s="17" t="s">
        <v>23</v>
      </c>
      <c r="B22" s="30"/>
      <c r="C22" s="88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91">
        <f t="shared" si="0"/>
        <v>0</v>
      </c>
    </row>
    <row r="23" spans="1:10" x14ac:dyDescent="0.2">
      <c r="A23" s="17" t="s">
        <v>24</v>
      </c>
      <c r="B23" s="30"/>
      <c r="C23" s="88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91">
        <f t="shared" si="0"/>
        <v>0</v>
      </c>
    </row>
    <row r="24" spans="1:10" x14ac:dyDescent="0.2">
      <c r="A24" s="17" t="s">
        <v>25</v>
      </c>
      <c r="B24" s="30"/>
      <c r="C24" s="88">
        <v>210851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91">
        <f t="shared" si="0"/>
        <v>210851</v>
      </c>
    </row>
    <row r="25" spans="1:10" x14ac:dyDescent="0.2">
      <c r="A25" s="17" t="s">
        <v>26</v>
      </c>
      <c r="B25" s="30"/>
      <c r="C25" s="88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91">
        <f t="shared" si="0"/>
        <v>0</v>
      </c>
    </row>
    <row r="26" spans="1:10" x14ac:dyDescent="0.2">
      <c r="A26" s="17" t="s">
        <v>27</v>
      </c>
      <c r="B26" s="30"/>
      <c r="C26" s="88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91">
        <f t="shared" si="0"/>
        <v>0</v>
      </c>
    </row>
    <row r="27" spans="1:10" x14ac:dyDescent="0.2">
      <c r="A27" s="17" t="s">
        <v>28</v>
      </c>
      <c r="B27" s="30"/>
      <c r="C27" s="88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91">
        <f t="shared" si="0"/>
        <v>0</v>
      </c>
    </row>
    <row r="28" spans="1:10" x14ac:dyDescent="0.2">
      <c r="A28" s="17" t="s">
        <v>29</v>
      </c>
      <c r="B28" s="30"/>
      <c r="C28" s="88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91">
        <f t="shared" si="0"/>
        <v>0</v>
      </c>
    </row>
    <row r="29" spans="1:10" x14ac:dyDescent="0.2">
      <c r="A29" s="17" t="s">
        <v>30</v>
      </c>
      <c r="B29" s="30"/>
      <c r="C29" s="88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91">
        <f t="shared" si="0"/>
        <v>0</v>
      </c>
    </row>
    <row r="30" spans="1:10" x14ac:dyDescent="0.2">
      <c r="A30" s="17" t="s">
        <v>31</v>
      </c>
      <c r="B30" s="30"/>
      <c r="C30" s="88">
        <v>746395</v>
      </c>
      <c r="D30" s="89">
        <v>0</v>
      </c>
      <c r="E30" s="89">
        <v>6569887</v>
      </c>
      <c r="F30" s="89">
        <v>0</v>
      </c>
      <c r="G30" s="89">
        <v>0</v>
      </c>
      <c r="H30" s="89">
        <v>611183</v>
      </c>
      <c r="I30" s="89">
        <v>670939</v>
      </c>
      <c r="J30" s="91">
        <f t="shared" si="0"/>
        <v>8598404</v>
      </c>
    </row>
    <row r="31" spans="1:10" x14ac:dyDescent="0.2">
      <c r="A31" s="17" t="s">
        <v>32</v>
      </c>
      <c r="B31" s="30"/>
      <c r="C31" s="88">
        <v>0</v>
      </c>
      <c r="D31" s="89">
        <v>15750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91">
        <f t="shared" si="0"/>
        <v>15750</v>
      </c>
    </row>
    <row r="32" spans="1:10" x14ac:dyDescent="0.2">
      <c r="A32" s="17" t="s">
        <v>33</v>
      </c>
      <c r="B32" s="30"/>
      <c r="C32" s="88">
        <v>553479</v>
      </c>
      <c r="D32" s="89">
        <v>2551944</v>
      </c>
      <c r="E32" s="89">
        <v>15820916</v>
      </c>
      <c r="F32" s="89">
        <v>0</v>
      </c>
      <c r="G32" s="89">
        <v>0</v>
      </c>
      <c r="H32" s="89">
        <v>3152926</v>
      </c>
      <c r="I32" s="89">
        <v>0</v>
      </c>
      <c r="J32" s="91">
        <f t="shared" si="0"/>
        <v>22079265</v>
      </c>
    </row>
    <row r="33" spans="1:10" x14ac:dyDescent="0.2">
      <c r="A33" s="17" t="s">
        <v>34</v>
      </c>
      <c r="B33" s="30"/>
      <c r="C33" s="88">
        <v>0</v>
      </c>
      <c r="D33" s="89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91">
        <f t="shared" si="0"/>
        <v>0</v>
      </c>
    </row>
    <row r="34" spans="1:10" x14ac:dyDescent="0.2">
      <c r="A34" s="17" t="s">
        <v>35</v>
      </c>
      <c r="B34" s="30"/>
      <c r="C34" s="88">
        <v>0</v>
      </c>
      <c r="D34" s="89">
        <v>0</v>
      </c>
      <c r="E34" s="89">
        <v>10409966</v>
      </c>
      <c r="F34" s="89">
        <v>0</v>
      </c>
      <c r="G34" s="89">
        <v>0</v>
      </c>
      <c r="H34" s="89">
        <v>0</v>
      </c>
      <c r="I34" s="89">
        <v>0</v>
      </c>
      <c r="J34" s="91">
        <f t="shared" si="0"/>
        <v>10409966</v>
      </c>
    </row>
    <row r="35" spans="1:10" x14ac:dyDescent="0.2">
      <c r="A35" s="17" t="s">
        <v>36</v>
      </c>
      <c r="B35" s="30"/>
      <c r="C35" s="88">
        <v>0</v>
      </c>
      <c r="D35" s="89">
        <v>29292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91">
        <f t="shared" si="0"/>
        <v>29292</v>
      </c>
    </row>
    <row r="36" spans="1:10" x14ac:dyDescent="0.2">
      <c r="A36" s="17" t="s">
        <v>37</v>
      </c>
      <c r="B36" s="30"/>
      <c r="C36" s="88">
        <v>380285</v>
      </c>
      <c r="D36" s="89">
        <v>868918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91">
        <f t="shared" si="0"/>
        <v>1249203</v>
      </c>
    </row>
    <row r="37" spans="1:10" x14ac:dyDescent="0.2">
      <c r="A37" s="17" t="s">
        <v>38</v>
      </c>
      <c r="B37" s="30"/>
      <c r="C37" s="88">
        <v>0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91">
        <f t="shared" si="0"/>
        <v>0</v>
      </c>
    </row>
    <row r="38" spans="1:10" x14ac:dyDescent="0.2">
      <c r="A38" s="17" t="s">
        <v>39</v>
      </c>
      <c r="B38" s="30"/>
      <c r="C38" s="88">
        <v>1114169</v>
      </c>
      <c r="D38" s="89">
        <v>0</v>
      </c>
      <c r="E38" s="89">
        <v>16336703</v>
      </c>
      <c r="F38" s="89">
        <v>0</v>
      </c>
      <c r="G38" s="89">
        <v>0</v>
      </c>
      <c r="H38" s="89">
        <v>1060006</v>
      </c>
      <c r="I38" s="89">
        <v>0</v>
      </c>
      <c r="J38" s="91">
        <f t="shared" si="0"/>
        <v>18510878</v>
      </c>
    </row>
    <row r="39" spans="1:10" x14ac:dyDescent="0.2">
      <c r="A39" s="17" t="s">
        <v>1</v>
      </c>
      <c r="B39" s="30"/>
      <c r="C39" s="88">
        <v>397887</v>
      </c>
      <c r="D39" s="89">
        <v>0</v>
      </c>
      <c r="E39" s="89">
        <v>31856910</v>
      </c>
      <c r="F39" s="89">
        <v>0</v>
      </c>
      <c r="G39" s="89">
        <v>0</v>
      </c>
      <c r="H39" s="89">
        <v>9717329</v>
      </c>
      <c r="I39" s="89">
        <v>0</v>
      </c>
      <c r="J39" s="91">
        <f t="shared" si="0"/>
        <v>41972126</v>
      </c>
    </row>
    <row r="40" spans="1:10" x14ac:dyDescent="0.2">
      <c r="A40" s="17" t="s">
        <v>40</v>
      </c>
      <c r="B40" s="30"/>
      <c r="C40" s="88">
        <v>0</v>
      </c>
      <c r="D40" s="89">
        <v>0</v>
      </c>
      <c r="E40" s="89">
        <v>0</v>
      </c>
      <c r="F40" s="89">
        <v>0</v>
      </c>
      <c r="G40" s="89">
        <v>0</v>
      </c>
      <c r="H40" s="89">
        <v>0</v>
      </c>
      <c r="I40" s="89">
        <v>0</v>
      </c>
      <c r="J40" s="91">
        <f t="shared" si="0"/>
        <v>0</v>
      </c>
    </row>
    <row r="41" spans="1:10" x14ac:dyDescent="0.2">
      <c r="A41" s="17" t="s">
        <v>41</v>
      </c>
      <c r="B41" s="30"/>
      <c r="C41" s="88">
        <v>0</v>
      </c>
      <c r="D41" s="89">
        <v>0</v>
      </c>
      <c r="E41" s="89">
        <v>0</v>
      </c>
      <c r="F41" s="89">
        <v>0</v>
      </c>
      <c r="G41" s="89">
        <v>0</v>
      </c>
      <c r="H41" s="89">
        <v>0</v>
      </c>
      <c r="I41" s="89">
        <v>0</v>
      </c>
      <c r="J41" s="91">
        <f t="shared" si="0"/>
        <v>0</v>
      </c>
    </row>
    <row r="42" spans="1:10" x14ac:dyDescent="0.2">
      <c r="A42" s="17" t="s">
        <v>42</v>
      </c>
      <c r="B42" s="30"/>
      <c r="C42" s="88">
        <v>0</v>
      </c>
      <c r="D42" s="89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91">
        <f t="shared" si="0"/>
        <v>0</v>
      </c>
    </row>
    <row r="43" spans="1:10" x14ac:dyDescent="0.2">
      <c r="A43" s="17" t="s">
        <v>2</v>
      </c>
      <c r="B43" s="30"/>
      <c r="C43" s="88">
        <v>0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91">
        <f t="shared" si="0"/>
        <v>0</v>
      </c>
    </row>
    <row r="44" spans="1:10" x14ac:dyDescent="0.2">
      <c r="A44" s="17" t="s">
        <v>43</v>
      </c>
      <c r="B44" s="30"/>
      <c r="C44" s="88">
        <v>658549</v>
      </c>
      <c r="D44" s="89">
        <v>15691</v>
      </c>
      <c r="E44" s="89">
        <v>8613037</v>
      </c>
      <c r="F44" s="89">
        <v>0</v>
      </c>
      <c r="G44" s="89">
        <v>0</v>
      </c>
      <c r="H44" s="89">
        <v>1622663</v>
      </c>
      <c r="I44" s="89">
        <v>0</v>
      </c>
      <c r="J44" s="91">
        <f t="shared" si="0"/>
        <v>10909940</v>
      </c>
    </row>
    <row r="45" spans="1:10" x14ac:dyDescent="0.2">
      <c r="A45" s="17" t="s">
        <v>44</v>
      </c>
      <c r="B45" s="30"/>
      <c r="C45" s="88">
        <v>768527</v>
      </c>
      <c r="D45" s="89">
        <v>0</v>
      </c>
      <c r="E45" s="89">
        <v>12698286</v>
      </c>
      <c r="F45" s="89">
        <v>0</v>
      </c>
      <c r="G45" s="89">
        <v>0</v>
      </c>
      <c r="H45" s="89">
        <v>0</v>
      </c>
      <c r="I45" s="89">
        <v>0</v>
      </c>
      <c r="J45" s="91">
        <f t="shared" si="0"/>
        <v>13466813</v>
      </c>
    </row>
    <row r="46" spans="1:10" x14ac:dyDescent="0.2">
      <c r="A46" s="17" t="s">
        <v>45</v>
      </c>
      <c r="B46" s="30"/>
      <c r="C46" s="88">
        <v>740650</v>
      </c>
      <c r="D46" s="89">
        <v>0</v>
      </c>
      <c r="E46" s="89">
        <v>7255447</v>
      </c>
      <c r="F46" s="89">
        <v>0</v>
      </c>
      <c r="G46" s="89">
        <v>0</v>
      </c>
      <c r="H46" s="89">
        <v>3102155</v>
      </c>
      <c r="I46" s="89">
        <v>1407892</v>
      </c>
      <c r="J46" s="91">
        <f t="shared" si="0"/>
        <v>12506144</v>
      </c>
    </row>
    <row r="47" spans="1:10" x14ac:dyDescent="0.2">
      <c r="A47" s="17" t="s">
        <v>46</v>
      </c>
      <c r="B47" s="30"/>
      <c r="C47" s="88">
        <v>0</v>
      </c>
      <c r="D47" s="89">
        <v>0</v>
      </c>
      <c r="E47" s="89">
        <v>0</v>
      </c>
      <c r="F47" s="89">
        <v>0</v>
      </c>
      <c r="G47" s="89">
        <v>0</v>
      </c>
      <c r="H47" s="89">
        <v>0</v>
      </c>
      <c r="I47" s="89">
        <v>0</v>
      </c>
      <c r="J47" s="91">
        <f t="shared" si="0"/>
        <v>0</v>
      </c>
    </row>
    <row r="48" spans="1:10" x14ac:dyDescent="0.2">
      <c r="A48" s="17" t="s">
        <v>47</v>
      </c>
      <c r="B48" s="30"/>
      <c r="C48" s="88">
        <v>47415</v>
      </c>
      <c r="D48" s="89">
        <v>13442</v>
      </c>
      <c r="E48" s="89">
        <v>173090</v>
      </c>
      <c r="F48" s="89">
        <v>15637</v>
      </c>
      <c r="G48" s="89">
        <v>0</v>
      </c>
      <c r="H48" s="89">
        <v>76728</v>
      </c>
      <c r="I48" s="89">
        <v>55441</v>
      </c>
      <c r="J48" s="91">
        <f t="shared" si="0"/>
        <v>381753</v>
      </c>
    </row>
    <row r="49" spans="1:10" x14ac:dyDescent="0.2">
      <c r="A49" s="17" t="s">
        <v>48</v>
      </c>
      <c r="B49" s="30"/>
      <c r="C49" s="88">
        <v>366902</v>
      </c>
      <c r="D49" s="89">
        <v>0</v>
      </c>
      <c r="E49" s="89">
        <v>1721217</v>
      </c>
      <c r="F49" s="89">
        <v>0</v>
      </c>
      <c r="G49" s="89">
        <v>0</v>
      </c>
      <c r="H49" s="89">
        <v>402533</v>
      </c>
      <c r="I49" s="89">
        <v>267038</v>
      </c>
      <c r="J49" s="91">
        <f t="shared" si="0"/>
        <v>2757690</v>
      </c>
    </row>
    <row r="50" spans="1:10" x14ac:dyDescent="0.2">
      <c r="A50" s="17" t="s">
        <v>49</v>
      </c>
      <c r="B50" s="30"/>
      <c r="C50" s="88">
        <v>0</v>
      </c>
      <c r="D50" s="89">
        <v>0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91">
        <f t="shared" si="0"/>
        <v>0</v>
      </c>
    </row>
    <row r="51" spans="1:10" x14ac:dyDescent="0.2">
      <c r="A51" s="17" t="s">
        <v>3</v>
      </c>
      <c r="B51" s="30"/>
      <c r="C51" s="88">
        <v>0</v>
      </c>
      <c r="D51" s="89">
        <v>8083746</v>
      </c>
      <c r="E51" s="89">
        <v>0</v>
      </c>
      <c r="F51" s="89">
        <v>0</v>
      </c>
      <c r="G51" s="89">
        <v>0</v>
      </c>
      <c r="H51" s="89">
        <v>0</v>
      </c>
      <c r="I51" s="89">
        <v>0</v>
      </c>
      <c r="J51" s="91">
        <f t="shared" si="0"/>
        <v>8083746</v>
      </c>
    </row>
    <row r="52" spans="1:10" x14ac:dyDescent="0.2">
      <c r="A52" s="17" t="s">
        <v>50</v>
      </c>
      <c r="B52" s="30"/>
      <c r="C52" s="88">
        <v>3232208</v>
      </c>
      <c r="D52" s="89">
        <v>45044826</v>
      </c>
      <c r="E52" s="89">
        <v>33035958</v>
      </c>
      <c r="F52" s="89">
        <v>0</v>
      </c>
      <c r="G52" s="89">
        <v>39180613</v>
      </c>
      <c r="H52" s="89">
        <v>0</v>
      </c>
      <c r="I52" s="89">
        <v>0</v>
      </c>
      <c r="J52" s="91">
        <f t="shared" si="0"/>
        <v>120493605</v>
      </c>
    </row>
    <row r="53" spans="1:10" x14ac:dyDescent="0.2">
      <c r="A53" s="17" t="s">
        <v>51</v>
      </c>
      <c r="B53" s="30"/>
      <c r="C53" s="88">
        <v>9500</v>
      </c>
      <c r="D53" s="89">
        <v>0</v>
      </c>
      <c r="E53" s="89">
        <v>19855857</v>
      </c>
      <c r="F53" s="89">
        <v>0</v>
      </c>
      <c r="G53" s="89">
        <v>0</v>
      </c>
      <c r="H53" s="89">
        <v>0</v>
      </c>
      <c r="I53" s="89">
        <v>0</v>
      </c>
      <c r="J53" s="91">
        <f t="shared" si="0"/>
        <v>19865357</v>
      </c>
    </row>
    <row r="54" spans="1:10" x14ac:dyDescent="0.2">
      <c r="A54" s="17" t="s">
        <v>4</v>
      </c>
      <c r="B54" s="30"/>
      <c r="C54" s="88">
        <v>4658671</v>
      </c>
      <c r="D54" s="89">
        <v>17818625</v>
      </c>
      <c r="E54" s="89">
        <v>52591030</v>
      </c>
      <c r="F54" s="89">
        <v>0</v>
      </c>
      <c r="G54" s="89">
        <v>0</v>
      </c>
      <c r="H54" s="89">
        <v>16023783</v>
      </c>
      <c r="I54" s="89">
        <v>3547691</v>
      </c>
      <c r="J54" s="91">
        <f t="shared" si="0"/>
        <v>94639800</v>
      </c>
    </row>
    <row r="55" spans="1:10" x14ac:dyDescent="0.2">
      <c r="A55" s="17" t="s">
        <v>52</v>
      </c>
      <c r="B55" s="30"/>
      <c r="C55" s="88">
        <v>1211213</v>
      </c>
      <c r="D55" s="89">
        <v>0</v>
      </c>
      <c r="E55" s="89">
        <v>23300883</v>
      </c>
      <c r="F55" s="89">
        <v>0</v>
      </c>
      <c r="G55" s="89">
        <v>0</v>
      </c>
      <c r="H55" s="89">
        <v>8064020</v>
      </c>
      <c r="I55" s="89">
        <v>10729017</v>
      </c>
      <c r="J55" s="91">
        <f t="shared" si="0"/>
        <v>43305133</v>
      </c>
    </row>
    <row r="56" spans="1:10" x14ac:dyDescent="0.2">
      <c r="A56" s="17" t="s">
        <v>53</v>
      </c>
      <c r="B56" s="30"/>
      <c r="C56" s="88">
        <v>0</v>
      </c>
      <c r="D56" s="89">
        <v>0</v>
      </c>
      <c r="E56" s="89">
        <v>3213211</v>
      </c>
      <c r="F56" s="89">
        <v>0</v>
      </c>
      <c r="G56" s="89">
        <v>0</v>
      </c>
      <c r="H56" s="89">
        <v>0</v>
      </c>
      <c r="I56" s="89">
        <v>0</v>
      </c>
      <c r="J56" s="91">
        <f t="shared" si="0"/>
        <v>3213211</v>
      </c>
    </row>
    <row r="57" spans="1:10" x14ac:dyDescent="0.2">
      <c r="A57" s="17" t="s">
        <v>54</v>
      </c>
      <c r="B57" s="30"/>
      <c r="C57" s="88">
        <v>0</v>
      </c>
      <c r="D57" s="89">
        <v>0</v>
      </c>
      <c r="E57" s="89">
        <v>0</v>
      </c>
      <c r="F57" s="89">
        <v>0</v>
      </c>
      <c r="G57" s="89">
        <v>0</v>
      </c>
      <c r="H57" s="89">
        <v>0</v>
      </c>
      <c r="I57" s="89">
        <v>0</v>
      </c>
      <c r="J57" s="91">
        <f t="shared" si="0"/>
        <v>0</v>
      </c>
    </row>
    <row r="58" spans="1:10" x14ac:dyDescent="0.2">
      <c r="A58" s="17" t="s">
        <v>55</v>
      </c>
      <c r="B58" s="30"/>
      <c r="C58" s="88">
        <v>0</v>
      </c>
      <c r="D58" s="89">
        <v>0</v>
      </c>
      <c r="E58" s="89">
        <v>0</v>
      </c>
      <c r="F58" s="89">
        <v>0</v>
      </c>
      <c r="G58" s="89">
        <v>0</v>
      </c>
      <c r="H58" s="89">
        <v>0</v>
      </c>
      <c r="I58" s="89">
        <v>0</v>
      </c>
      <c r="J58" s="91">
        <f t="shared" si="0"/>
        <v>0</v>
      </c>
    </row>
    <row r="59" spans="1:10" x14ac:dyDescent="0.2">
      <c r="A59" s="86" t="s">
        <v>102</v>
      </c>
      <c r="B59" s="30"/>
      <c r="C59" s="88">
        <v>689419</v>
      </c>
      <c r="D59" s="89">
        <v>387374</v>
      </c>
      <c r="E59" s="89">
        <v>3872879</v>
      </c>
      <c r="F59" s="89">
        <v>0</v>
      </c>
      <c r="G59" s="89">
        <v>0</v>
      </c>
      <c r="H59" s="89">
        <v>1833207</v>
      </c>
      <c r="I59" s="89">
        <v>898851</v>
      </c>
      <c r="J59" s="91">
        <f t="shared" si="0"/>
        <v>7681730</v>
      </c>
    </row>
    <row r="60" spans="1:10" x14ac:dyDescent="0.2">
      <c r="A60" s="86" t="s">
        <v>103</v>
      </c>
      <c r="B60" s="30"/>
      <c r="C60" s="88">
        <v>0</v>
      </c>
      <c r="D60" s="89">
        <v>0</v>
      </c>
      <c r="E60" s="89">
        <v>1888293</v>
      </c>
      <c r="F60" s="89">
        <v>0</v>
      </c>
      <c r="G60" s="89">
        <v>0</v>
      </c>
      <c r="H60" s="89">
        <v>3145728</v>
      </c>
      <c r="I60" s="89">
        <v>0</v>
      </c>
      <c r="J60" s="91">
        <f t="shared" si="0"/>
        <v>5034021</v>
      </c>
    </row>
    <row r="61" spans="1:10" x14ac:dyDescent="0.2">
      <c r="A61" s="17" t="s">
        <v>56</v>
      </c>
      <c r="B61" s="30"/>
      <c r="C61" s="88">
        <v>0</v>
      </c>
      <c r="D61" s="89">
        <v>0</v>
      </c>
      <c r="E61" s="89">
        <v>0</v>
      </c>
      <c r="F61" s="89">
        <v>0</v>
      </c>
      <c r="G61" s="89">
        <v>0</v>
      </c>
      <c r="H61" s="89">
        <v>0</v>
      </c>
      <c r="I61" s="89">
        <v>0</v>
      </c>
      <c r="J61" s="91">
        <f t="shared" si="0"/>
        <v>0</v>
      </c>
    </row>
    <row r="62" spans="1:10" x14ac:dyDescent="0.2">
      <c r="A62" s="17" t="s">
        <v>6</v>
      </c>
      <c r="B62" s="30"/>
      <c r="C62" s="88">
        <v>8216860</v>
      </c>
      <c r="D62" s="89">
        <v>4653074</v>
      </c>
      <c r="E62" s="89">
        <v>9277738</v>
      </c>
      <c r="F62" s="89">
        <v>0</v>
      </c>
      <c r="G62" s="89">
        <v>0</v>
      </c>
      <c r="H62" s="89">
        <v>2597307</v>
      </c>
      <c r="I62" s="89">
        <v>0</v>
      </c>
      <c r="J62" s="91">
        <f t="shared" si="0"/>
        <v>24744979</v>
      </c>
    </row>
    <row r="63" spans="1:10" x14ac:dyDescent="0.2">
      <c r="A63" s="17" t="s">
        <v>5</v>
      </c>
      <c r="B63" s="30"/>
      <c r="C63" s="88">
        <v>368726</v>
      </c>
      <c r="D63" s="89">
        <v>9558143</v>
      </c>
      <c r="E63" s="89">
        <v>6330587</v>
      </c>
      <c r="F63" s="89">
        <v>0</v>
      </c>
      <c r="G63" s="89">
        <v>0</v>
      </c>
      <c r="H63" s="89">
        <v>207585</v>
      </c>
      <c r="I63" s="89">
        <v>0</v>
      </c>
      <c r="J63" s="91">
        <f t="shared" si="0"/>
        <v>16465041</v>
      </c>
    </row>
    <row r="64" spans="1:10" x14ac:dyDescent="0.2">
      <c r="A64" s="17" t="s">
        <v>57</v>
      </c>
      <c r="B64" s="30"/>
      <c r="C64" s="88">
        <v>69031</v>
      </c>
      <c r="D64" s="89">
        <v>0</v>
      </c>
      <c r="E64" s="89">
        <v>5648938</v>
      </c>
      <c r="F64" s="89">
        <v>0</v>
      </c>
      <c r="G64" s="89">
        <v>0</v>
      </c>
      <c r="H64" s="89">
        <v>0</v>
      </c>
      <c r="I64" s="89">
        <v>0</v>
      </c>
      <c r="J64" s="91">
        <f t="shared" si="0"/>
        <v>5717969</v>
      </c>
    </row>
    <row r="65" spans="1:10" x14ac:dyDescent="0.2">
      <c r="A65" s="17" t="s">
        <v>58</v>
      </c>
      <c r="B65" s="30"/>
      <c r="C65" s="88">
        <v>0</v>
      </c>
      <c r="D65" s="89">
        <v>1441550</v>
      </c>
      <c r="E65" s="89">
        <v>0</v>
      </c>
      <c r="F65" s="89">
        <v>0</v>
      </c>
      <c r="G65" s="89">
        <v>0</v>
      </c>
      <c r="H65" s="89">
        <v>0</v>
      </c>
      <c r="I65" s="89">
        <v>745533</v>
      </c>
      <c r="J65" s="91">
        <f t="shared" si="0"/>
        <v>2187083</v>
      </c>
    </row>
    <row r="66" spans="1:10" x14ac:dyDescent="0.2">
      <c r="A66" s="17" t="s">
        <v>59</v>
      </c>
      <c r="B66" s="30"/>
      <c r="C66" s="88">
        <v>0</v>
      </c>
      <c r="D66" s="89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91">
        <f t="shared" si="0"/>
        <v>0</v>
      </c>
    </row>
    <row r="67" spans="1:10" x14ac:dyDescent="0.2">
      <c r="A67" s="17" t="s">
        <v>60</v>
      </c>
      <c r="B67" s="30"/>
      <c r="C67" s="88">
        <v>0</v>
      </c>
      <c r="D67" s="89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91">
        <f t="shared" si="0"/>
        <v>0</v>
      </c>
    </row>
    <row r="68" spans="1:10" x14ac:dyDescent="0.2">
      <c r="A68" s="17" t="s">
        <v>61</v>
      </c>
      <c r="B68" s="30"/>
      <c r="C68" s="88">
        <v>493318</v>
      </c>
      <c r="D68" s="89">
        <v>37392</v>
      </c>
      <c r="E68" s="89">
        <v>9819868</v>
      </c>
      <c r="F68" s="89">
        <v>0</v>
      </c>
      <c r="G68" s="89">
        <v>0</v>
      </c>
      <c r="H68" s="89">
        <v>748404</v>
      </c>
      <c r="I68" s="89">
        <v>0</v>
      </c>
      <c r="J68" s="91">
        <f t="shared" si="0"/>
        <v>11098982</v>
      </c>
    </row>
    <row r="69" spans="1:10" x14ac:dyDescent="0.2">
      <c r="A69" s="17" t="s">
        <v>62</v>
      </c>
      <c r="B69" s="30"/>
      <c r="C69" s="88">
        <v>135465</v>
      </c>
      <c r="D69" s="89">
        <v>169331</v>
      </c>
      <c r="E69" s="89">
        <v>270929</v>
      </c>
      <c r="F69" s="89">
        <v>0</v>
      </c>
      <c r="G69" s="89">
        <v>0</v>
      </c>
      <c r="H69" s="89">
        <v>101599</v>
      </c>
      <c r="I69" s="89">
        <v>0</v>
      </c>
      <c r="J69" s="91">
        <f t="shared" si="0"/>
        <v>677324</v>
      </c>
    </row>
    <row r="70" spans="1:10" x14ac:dyDescent="0.2">
      <c r="A70" s="17" t="s">
        <v>63</v>
      </c>
      <c r="B70" s="30"/>
      <c r="C70" s="88">
        <v>76915</v>
      </c>
      <c r="D70" s="89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91">
        <f t="shared" si="0"/>
        <v>76915</v>
      </c>
    </row>
    <row r="71" spans="1:10" x14ac:dyDescent="0.2">
      <c r="A71" s="17" t="s">
        <v>64</v>
      </c>
      <c r="B71" s="30"/>
      <c r="C71" s="88">
        <v>0</v>
      </c>
      <c r="D71" s="89">
        <v>0</v>
      </c>
      <c r="E71" s="89">
        <v>0</v>
      </c>
      <c r="F71" s="89">
        <v>0</v>
      </c>
      <c r="G71" s="89">
        <v>0</v>
      </c>
      <c r="H71" s="89">
        <v>0</v>
      </c>
      <c r="I71" s="89">
        <v>0</v>
      </c>
      <c r="J71" s="91">
        <f>SUM(C71:I71)</f>
        <v>0</v>
      </c>
    </row>
    <row r="72" spans="1:10" x14ac:dyDescent="0.2">
      <c r="A72" s="60" t="s">
        <v>93</v>
      </c>
      <c r="B72" s="61"/>
      <c r="C72" s="62">
        <f t="shared" ref="C72:J72" si="1">SUM(C5:C71)</f>
        <v>39455927</v>
      </c>
      <c r="D72" s="63">
        <f t="shared" si="1"/>
        <v>91745499</v>
      </c>
      <c r="E72" s="63">
        <f t="shared" si="1"/>
        <v>294796387</v>
      </c>
      <c r="F72" s="63">
        <f t="shared" si="1"/>
        <v>2260009</v>
      </c>
      <c r="G72" s="63">
        <f t="shared" si="1"/>
        <v>39180613</v>
      </c>
      <c r="H72" s="63">
        <f>SUM(H5:H71)</f>
        <v>58943377</v>
      </c>
      <c r="I72" s="63">
        <f>SUM(I5:I71)</f>
        <v>34114977</v>
      </c>
      <c r="J72" s="64">
        <f t="shared" si="1"/>
        <v>560496789</v>
      </c>
    </row>
    <row r="73" spans="1:10" x14ac:dyDescent="0.2">
      <c r="A73" s="60" t="s">
        <v>79</v>
      </c>
      <c r="B73" s="61"/>
      <c r="C73" s="74">
        <f>(C72/$J72)</f>
        <v>7.0394563848250699E-2</v>
      </c>
      <c r="D73" s="75">
        <f t="shared" ref="D73:J73" si="2">(D72/$J72)</f>
        <v>0.16368603852965161</v>
      </c>
      <c r="E73" s="75">
        <f t="shared" si="2"/>
        <v>0.52595553228048908</v>
      </c>
      <c r="F73" s="75">
        <f t="shared" si="2"/>
        <v>4.0321533403111075E-3</v>
      </c>
      <c r="G73" s="75">
        <f t="shared" si="2"/>
        <v>6.9903367457114909E-2</v>
      </c>
      <c r="H73" s="75">
        <f t="shared" si="2"/>
        <v>0.10516273805094002</v>
      </c>
      <c r="I73" s="75">
        <f t="shared" si="2"/>
        <v>6.0865606493242554E-2</v>
      </c>
      <c r="J73" s="76">
        <f t="shared" si="2"/>
        <v>1</v>
      </c>
    </row>
    <row r="74" spans="1:10" x14ac:dyDescent="0.2">
      <c r="A74" s="77" t="s">
        <v>95</v>
      </c>
      <c r="B74" s="68"/>
      <c r="C74" s="69">
        <f>COUNTIF(C5:C71,"&gt;0")</f>
        <v>27</v>
      </c>
      <c r="D74" s="69">
        <f t="shared" ref="D74:J74" si="3">COUNTIF(D5:D71,"&gt;0")</f>
        <v>16</v>
      </c>
      <c r="E74" s="69">
        <f t="shared" si="3"/>
        <v>27</v>
      </c>
      <c r="F74" s="69">
        <f t="shared" si="3"/>
        <v>3</v>
      </c>
      <c r="G74" s="69">
        <f t="shared" si="3"/>
        <v>1</v>
      </c>
      <c r="H74" s="69">
        <f t="shared" si="3"/>
        <v>21</v>
      </c>
      <c r="I74" s="69">
        <f t="shared" si="3"/>
        <v>10</v>
      </c>
      <c r="J74" s="78">
        <f t="shared" si="3"/>
        <v>38</v>
      </c>
    </row>
    <row r="75" spans="1:10" x14ac:dyDescent="0.2">
      <c r="A75" s="36"/>
      <c r="B75" s="37"/>
      <c r="C75" s="15"/>
      <c r="D75" s="18"/>
      <c r="E75" s="18"/>
      <c r="F75" s="18"/>
      <c r="G75" s="18"/>
      <c r="H75" s="18"/>
      <c r="I75" s="18"/>
      <c r="J75" s="19"/>
    </row>
    <row r="76" spans="1:10" ht="13.5" thickBot="1" x14ac:dyDescent="0.25">
      <c r="A76" s="20" t="s">
        <v>80</v>
      </c>
      <c r="B76" s="21"/>
      <c r="C76" s="21"/>
      <c r="D76" s="22"/>
      <c r="E76" s="22"/>
      <c r="F76" s="22"/>
      <c r="G76" s="22"/>
      <c r="H76" s="22"/>
      <c r="I76" s="22"/>
      <c r="J76" s="23"/>
    </row>
    <row r="77" spans="1:10" x14ac:dyDescent="0.2">
      <c r="D77" s="1"/>
      <c r="E77" s="1"/>
      <c r="F77" s="1"/>
      <c r="G77" s="1"/>
      <c r="H77" s="1"/>
      <c r="I77" s="1"/>
      <c r="J77" s="1"/>
    </row>
  </sheetData>
  <phoneticPr fontId="7" type="noConversion"/>
  <printOptions horizontalCentered="1"/>
  <pageMargins left="0.5" right="0.5" top="0.5" bottom="0.5" header="0.3" footer="0.3"/>
  <pageSetup scale="92" fitToHeight="0" orientation="landscape" r:id="rId1"/>
  <headerFooter>
    <oddFooter>&amp;LOffice of Economic and Demographic Research&amp;RPage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workbookViewId="0"/>
  </sheetViews>
  <sheetFormatPr defaultRowHeight="12.75" x14ac:dyDescent="0.2"/>
  <cols>
    <col min="1" max="1" width="20.7109375" customWidth="1"/>
    <col min="2" max="2" width="1.7109375" customWidth="1"/>
    <col min="3" max="10" width="14.7109375" customWidth="1"/>
  </cols>
  <sheetData>
    <row r="1" spans="1:10" ht="23.25" x14ac:dyDescent="0.35">
      <c r="A1" s="4" t="s">
        <v>66</v>
      </c>
      <c r="B1" s="5"/>
      <c r="C1" s="6"/>
      <c r="D1" s="7"/>
      <c r="E1" s="7"/>
      <c r="F1" s="7"/>
      <c r="G1" s="7"/>
      <c r="H1" s="7"/>
      <c r="I1" s="7"/>
      <c r="J1" s="8"/>
    </row>
    <row r="2" spans="1:10" ht="18.75" thickBot="1" x14ac:dyDescent="0.3">
      <c r="A2" s="9" t="s">
        <v>91</v>
      </c>
      <c r="B2" s="10"/>
      <c r="C2" s="11"/>
      <c r="D2" s="12"/>
      <c r="E2" s="12"/>
      <c r="F2" s="12"/>
      <c r="G2" s="12"/>
      <c r="H2" s="12"/>
      <c r="I2" s="12"/>
      <c r="J2" s="13"/>
    </row>
    <row r="3" spans="1:10" x14ac:dyDescent="0.2">
      <c r="A3" s="38"/>
      <c r="B3" s="44"/>
      <c r="C3" s="46"/>
      <c r="D3" s="40" t="s">
        <v>68</v>
      </c>
      <c r="E3" s="40"/>
      <c r="F3" s="40" t="s">
        <v>71</v>
      </c>
      <c r="G3" s="40" t="s">
        <v>72</v>
      </c>
      <c r="H3" s="40" t="s">
        <v>74</v>
      </c>
      <c r="I3" s="40"/>
      <c r="J3" s="41" t="s">
        <v>78</v>
      </c>
    </row>
    <row r="4" spans="1:10" ht="13.5" thickBot="1" x14ac:dyDescent="0.25">
      <c r="A4" s="39" t="s">
        <v>7</v>
      </c>
      <c r="B4" s="45"/>
      <c r="C4" s="47" t="s">
        <v>67</v>
      </c>
      <c r="D4" s="42" t="s">
        <v>69</v>
      </c>
      <c r="E4" s="42" t="s">
        <v>70</v>
      </c>
      <c r="F4" s="42" t="s">
        <v>69</v>
      </c>
      <c r="G4" s="42" t="s">
        <v>73</v>
      </c>
      <c r="H4" s="42" t="s">
        <v>75</v>
      </c>
      <c r="I4" s="42" t="s">
        <v>76</v>
      </c>
      <c r="J4" s="43" t="s">
        <v>77</v>
      </c>
    </row>
    <row r="5" spans="1:10" x14ac:dyDescent="0.2">
      <c r="A5" s="16" t="s">
        <v>0</v>
      </c>
      <c r="B5" s="29"/>
      <c r="C5" s="31">
        <v>0</v>
      </c>
      <c r="D5" s="25">
        <v>0</v>
      </c>
      <c r="E5" s="26">
        <v>0</v>
      </c>
      <c r="F5" s="26">
        <v>0</v>
      </c>
      <c r="G5" s="25">
        <v>0</v>
      </c>
      <c r="H5" s="25">
        <v>0</v>
      </c>
      <c r="I5" s="25">
        <v>0</v>
      </c>
      <c r="J5" s="27">
        <f>SUM(C5:I5)</f>
        <v>0</v>
      </c>
    </row>
    <row r="6" spans="1:10" x14ac:dyDescent="0.2">
      <c r="A6" s="17" t="s">
        <v>8</v>
      </c>
      <c r="B6" s="30"/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f>SUM(C6:I6)</f>
        <v>0</v>
      </c>
    </row>
    <row r="7" spans="1:10" x14ac:dyDescent="0.2">
      <c r="A7" s="17" t="s">
        <v>9</v>
      </c>
      <c r="B7" s="30"/>
      <c r="C7" s="88">
        <v>0</v>
      </c>
      <c r="D7" s="89">
        <v>859785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f t="shared" ref="J7:J70" si="0">SUM(C7:I7)</f>
        <v>859785</v>
      </c>
    </row>
    <row r="8" spans="1:10" x14ac:dyDescent="0.2">
      <c r="A8" s="17" t="s">
        <v>10</v>
      </c>
      <c r="B8" s="30"/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f t="shared" si="0"/>
        <v>0</v>
      </c>
    </row>
    <row r="9" spans="1:10" x14ac:dyDescent="0.2">
      <c r="A9" s="17" t="s">
        <v>11</v>
      </c>
      <c r="B9" s="30"/>
      <c r="C9" s="88">
        <v>831576</v>
      </c>
      <c r="D9" s="89">
        <v>0</v>
      </c>
      <c r="E9" s="89">
        <v>5492205</v>
      </c>
      <c r="F9" s="89">
        <v>0</v>
      </c>
      <c r="G9" s="89">
        <v>0</v>
      </c>
      <c r="H9" s="89">
        <v>160826</v>
      </c>
      <c r="I9" s="89">
        <v>0</v>
      </c>
      <c r="J9" s="91">
        <f t="shared" si="0"/>
        <v>6484607</v>
      </c>
    </row>
    <row r="10" spans="1:10" x14ac:dyDescent="0.2">
      <c r="A10" s="17" t="s">
        <v>12</v>
      </c>
      <c r="B10" s="30"/>
      <c r="C10" s="88">
        <v>0</v>
      </c>
      <c r="D10" s="89">
        <v>0</v>
      </c>
      <c r="E10" s="89">
        <v>2202000</v>
      </c>
      <c r="F10" s="89">
        <v>0</v>
      </c>
      <c r="G10" s="89">
        <v>0</v>
      </c>
      <c r="H10" s="89">
        <v>2582000</v>
      </c>
      <c r="I10" s="89">
        <v>0</v>
      </c>
      <c r="J10" s="91">
        <f t="shared" si="0"/>
        <v>4784000</v>
      </c>
    </row>
    <row r="11" spans="1:10" x14ac:dyDescent="0.2">
      <c r="A11" s="17" t="s">
        <v>13</v>
      </c>
      <c r="B11" s="30"/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f t="shared" si="0"/>
        <v>0</v>
      </c>
    </row>
    <row r="12" spans="1:10" x14ac:dyDescent="0.2">
      <c r="A12" s="17" t="s">
        <v>14</v>
      </c>
      <c r="B12" s="30"/>
      <c r="C12" s="88">
        <v>111184</v>
      </c>
      <c r="D12" s="89">
        <v>0</v>
      </c>
      <c r="E12" s="89">
        <v>1304219</v>
      </c>
      <c r="F12" s="89">
        <v>0</v>
      </c>
      <c r="G12" s="89">
        <v>0</v>
      </c>
      <c r="H12" s="89">
        <v>1596606</v>
      </c>
      <c r="I12" s="89">
        <v>161901</v>
      </c>
      <c r="J12" s="91">
        <f t="shared" si="0"/>
        <v>3173910</v>
      </c>
    </row>
    <row r="13" spans="1:10" x14ac:dyDescent="0.2">
      <c r="A13" s="17" t="s">
        <v>15</v>
      </c>
      <c r="B13" s="30"/>
      <c r="C13" s="88">
        <v>852831</v>
      </c>
      <c r="D13" s="89">
        <v>0</v>
      </c>
      <c r="E13" s="89">
        <v>3202645</v>
      </c>
      <c r="F13" s="89">
        <v>1635094</v>
      </c>
      <c r="G13" s="89">
        <v>0</v>
      </c>
      <c r="H13" s="89">
        <v>921623</v>
      </c>
      <c r="I13" s="89">
        <v>0</v>
      </c>
      <c r="J13" s="91">
        <f t="shared" si="0"/>
        <v>6612193</v>
      </c>
    </row>
    <row r="14" spans="1:10" x14ac:dyDescent="0.2">
      <c r="A14" s="17" t="s">
        <v>16</v>
      </c>
      <c r="B14" s="30"/>
      <c r="C14" s="88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f t="shared" si="0"/>
        <v>0</v>
      </c>
    </row>
    <row r="15" spans="1:10" x14ac:dyDescent="0.2">
      <c r="A15" s="17" t="s">
        <v>17</v>
      </c>
      <c r="B15" s="30"/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24841366</v>
      </c>
      <c r="J15" s="91">
        <f t="shared" si="0"/>
        <v>24841366</v>
      </c>
    </row>
    <row r="16" spans="1:10" x14ac:dyDescent="0.2">
      <c r="A16" s="17" t="s">
        <v>18</v>
      </c>
      <c r="B16" s="30"/>
      <c r="C16" s="88">
        <v>1756745</v>
      </c>
      <c r="D16" s="89">
        <v>2852831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f t="shared" si="0"/>
        <v>4609576</v>
      </c>
    </row>
    <row r="17" spans="1:10" x14ac:dyDescent="0.2">
      <c r="A17" s="96" t="s">
        <v>109</v>
      </c>
      <c r="B17" s="30"/>
      <c r="C17" s="88">
        <v>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91">
        <f t="shared" si="0"/>
        <v>0</v>
      </c>
    </row>
    <row r="18" spans="1:10" x14ac:dyDescent="0.2">
      <c r="A18" s="17" t="s">
        <v>19</v>
      </c>
      <c r="B18" s="30"/>
      <c r="C18" s="88">
        <v>0</v>
      </c>
      <c r="D18" s="89">
        <v>0</v>
      </c>
      <c r="E18" s="89">
        <v>79675</v>
      </c>
      <c r="F18" s="89">
        <v>0</v>
      </c>
      <c r="G18" s="89">
        <v>0</v>
      </c>
      <c r="H18" s="89">
        <v>0</v>
      </c>
      <c r="I18" s="89">
        <v>0</v>
      </c>
      <c r="J18" s="91">
        <f t="shared" si="0"/>
        <v>79675</v>
      </c>
    </row>
    <row r="19" spans="1:10" x14ac:dyDescent="0.2">
      <c r="A19" s="17" t="s">
        <v>20</v>
      </c>
      <c r="B19" s="30" t="s">
        <v>65</v>
      </c>
      <c r="C19" s="88"/>
      <c r="D19" s="89"/>
      <c r="E19" s="92"/>
      <c r="F19" s="89"/>
      <c r="G19" s="89"/>
      <c r="H19" s="89"/>
      <c r="I19" s="89"/>
      <c r="J19" s="91">
        <f t="shared" si="0"/>
        <v>0</v>
      </c>
    </row>
    <row r="20" spans="1:10" x14ac:dyDescent="0.2">
      <c r="A20" s="17" t="s">
        <v>22</v>
      </c>
      <c r="B20" s="30"/>
      <c r="C20" s="88">
        <v>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91">
        <f t="shared" si="0"/>
        <v>0</v>
      </c>
    </row>
    <row r="21" spans="1:10" x14ac:dyDescent="0.2">
      <c r="A21" s="17" t="s">
        <v>21</v>
      </c>
      <c r="B21" s="30"/>
      <c r="C21" s="88">
        <v>0</v>
      </c>
      <c r="D21" s="89">
        <v>0</v>
      </c>
      <c r="E21" s="89">
        <v>4379333</v>
      </c>
      <c r="F21" s="89">
        <v>0</v>
      </c>
      <c r="G21" s="89">
        <v>0</v>
      </c>
      <c r="H21" s="89">
        <v>0</v>
      </c>
      <c r="I21" s="89">
        <v>0</v>
      </c>
      <c r="J21" s="91">
        <f t="shared" si="0"/>
        <v>4379333</v>
      </c>
    </row>
    <row r="22" spans="1:10" x14ac:dyDescent="0.2">
      <c r="A22" s="17" t="s">
        <v>23</v>
      </c>
      <c r="B22" s="30"/>
      <c r="C22" s="88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91">
        <f t="shared" si="0"/>
        <v>0</v>
      </c>
    </row>
    <row r="23" spans="1:10" x14ac:dyDescent="0.2">
      <c r="A23" s="17" t="s">
        <v>24</v>
      </c>
      <c r="B23" s="30"/>
      <c r="C23" s="88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91">
        <f t="shared" si="0"/>
        <v>0</v>
      </c>
    </row>
    <row r="24" spans="1:10" x14ac:dyDescent="0.2">
      <c r="A24" s="17" t="s">
        <v>25</v>
      </c>
      <c r="B24" s="30"/>
      <c r="C24" s="88">
        <v>338583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91">
        <f t="shared" si="0"/>
        <v>338583</v>
      </c>
    </row>
    <row r="25" spans="1:10" x14ac:dyDescent="0.2">
      <c r="A25" s="17" t="s">
        <v>26</v>
      </c>
      <c r="B25" s="30"/>
      <c r="C25" s="88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91">
        <f t="shared" si="0"/>
        <v>0</v>
      </c>
    </row>
    <row r="26" spans="1:10" x14ac:dyDescent="0.2">
      <c r="A26" s="17" t="s">
        <v>27</v>
      </c>
      <c r="B26" s="30"/>
      <c r="C26" s="88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91">
        <f t="shared" si="0"/>
        <v>0</v>
      </c>
    </row>
    <row r="27" spans="1:10" x14ac:dyDescent="0.2">
      <c r="A27" s="17" t="s">
        <v>28</v>
      </c>
      <c r="B27" s="30"/>
      <c r="C27" s="88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91">
        <f t="shared" si="0"/>
        <v>0</v>
      </c>
    </row>
    <row r="28" spans="1:10" x14ac:dyDescent="0.2">
      <c r="A28" s="17" t="s">
        <v>29</v>
      </c>
      <c r="B28" s="30"/>
      <c r="C28" s="88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91">
        <f t="shared" si="0"/>
        <v>0</v>
      </c>
    </row>
    <row r="29" spans="1:10" x14ac:dyDescent="0.2">
      <c r="A29" s="17" t="s">
        <v>30</v>
      </c>
      <c r="B29" s="30"/>
      <c r="C29" s="88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91">
        <f t="shared" si="0"/>
        <v>0</v>
      </c>
    </row>
    <row r="30" spans="1:10" x14ac:dyDescent="0.2">
      <c r="A30" s="17" t="s">
        <v>31</v>
      </c>
      <c r="B30" s="30"/>
      <c r="C30" s="88">
        <v>507568</v>
      </c>
      <c r="D30" s="89">
        <v>0</v>
      </c>
      <c r="E30" s="89">
        <v>4337540</v>
      </c>
      <c r="F30" s="89">
        <v>0</v>
      </c>
      <c r="G30" s="89">
        <v>0</v>
      </c>
      <c r="H30" s="89">
        <v>400118</v>
      </c>
      <c r="I30" s="89">
        <v>456722</v>
      </c>
      <c r="J30" s="91">
        <f t="shared" si="0"/>
        <v>5701948</v>
      </c>
    </row>
    <row r="31" spans="1:10" x14ac:dyDescent="0.2">
      <c r="A31" s="17" t="s">
        <v>32</v>
      </c>
      <c r="B31" s="30"/>
      <c r="C31" s="88">
        <v>0</v>
      </c>
      <c r="D31" s="89">
        <v>50680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91">
        <f t="shared" si="0"/>
        <v>50680</v>
      </c>
    </row>
    <row r="32" spans="1:10" x14ac:dyDescent="0.2">
      <c r="A32" s="17" t="s">
        <v>33</v>
      </c>
      <c r="B32" s="30"/>
      <c r="C32" s="88">
        <v>518276</v>
      </c>
      <c r="D32" s="89">
        <v>2341004</v>
      </c>
      <c r="E32" s="89">
        <v>15376089</v>
      </c>
      <c r="F32" s="89">
        <v>0</v>
      </c>
      <c r="G32" s="89">
        <v>0</v>
      </c>
      <c r="H32" s="89">
        <v>3040260</v>
      </c>
      <c r="I32" s="89">
        <v>0</v>
      </c>
      <c r="J32" s="91">
        <f t="shared" si="0"/>
        <v>21275629</v>
      </c>
    </row>
    <row r="33" spans="1:10" x14ac:dyDescent="0.2">
      <c r="A33" s="17" t="s">
        <v>34</v>
      </c>
      <c r="B33" s="30"/>
      <c r="C33" s="88">
        <v>0</v>
      </c>
      <c r="D33" s="89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91">
        <f t="shared" si="0"/>
        <v>0</v>
      </c>
    </row>
    <row r="34" spans="1:10" x14ac:dyDescent="0.2">
      <c r="A34" s="17" t="s">
        <v>35</v>
      </c>
      <c r="B34" s="30"/>
      <c r="C34" s="88">
        <v>0</v>
      </c>
      <c r="D34" s="89">
        <v>0</v>
      </c>
      <c r="E34" s="89">
        <v>4596469</v>
      </c>
      <c r="F34" s="89">
        <v>0</v>
      </c>
      <c r="G34" s="89">
        <v>0</v>
      </c>
      <c r="H34" s="89">
        <v>0</v>
      </c>
      <c r="I34" s="89">
        <v>0</v>
      </c>
      <c r="J34" s="91">
        <f t="shared" si="0"/>
        <v>4596469</v>
      </c>
    </row>
    <row r="35" spans="1:10" x14ac:dyDescent="0.2">
      <c r="A35" s="17" t="s">
        <v>36</v>
      </c>
      <c r="B35" s="30"/>
      <c r="C35" s="88">
        <v>0</v>
      </c>
      <c r="D35" s="89">
        <v>20120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91">
        <f t="shared" si="0"/>
        <v>20120</v>
      </c>
    </row>
    <row r="36" spans="1:10" x14ac:dyDescent="0.2">
      <c r="A36" s="17" t="s">
        <v>37</v>
      </c>
      <c r="B36" s="30"/>
      <c r="C36" s="88">
        <v>335633</v>
      </c>
      <c r="D36" s="89">
        <v>739357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91">
        <f t="shared" si="0"/>
        <v>1074990</v>
      </c>
    </row>
    <row r="37" spans="1:10" x14ac:dyDescent="0.2">
      <c r="A37" s="17" t="s">
        <v>38</v>
      </c>
      <c r="B37" s="30"/>
      <c r="C37" s="88">
        <v>14560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91">
        <f t="shared" si="0"/>
        <v>14560</v>
      </c>
    </row>
    <row r="38" spans="1:10" x14ac:dyDescent="0.2">
      <c r="A38" s="17" t="s">
        <v>39</v>
      </c>
      <c r="B38" s="30"/>
      <c r="C38" s="88">
        <v>0</v>
      </c>
      <c r="D38" s="89">
        <v>0</v>
      </c>
      <c r="E38" s="89">
        <v>11399495</v>
      </c>
      <c r="F38" s="89">
        <v>0</v>
      </c>
      <c r="G38" s="89">
        <v>0</v>
      </c>
      <c r="H38" s="89">
        <v>0</v>
      </c>
      <c r="I38" s="89">
        <v>0</v>
      </c>
      <c r="J38" s="91">
        <f t="shared" si="0"/>
        <v>11399495</v>
      </c>
    </row>
    <row r="39" spans="1:10" x14ac:dyDescent="0.2">
      <c r="A39" s="17" t="s">
        <v>1</v>
      </c>
      <c r="B39" s="30"/>
      <c r="C39" s="88">
        <v>339952</v>
      </c>
      <c r="D39" s="89">
        <v>0</v>
      </c>
      <c r="E39" s="89">
        <v>16482738</v>
      </c>
      <c r="F39" s="89">
        <v>0</v>
      </c>
      <c r="G39" s="89">
        <v>0</v>
      </c>
      <c r="H39" s="89">
        <v>7303172</v>
      </c>
      <c r="I39" s="89">
        <v>0</v>
      </c>
      <c r="J39" s="91">
        <f t="shared" si="0"/>
        <v>24125862</v>
      </c>
    </row>
    <row r="40" spans="1:10" x14ac:dyDescent="0.2">
      <c r="A40" s="17" t="s">
        <v>40</v>
      </c>
      <c r="B40" s="30"/>
      <c r="C40" s="88">
        <v>0</v>
      </c>
      <c r="D40" s="89">
        <v>0</v>
      </c>
      <c r="E40" s="89">
        <v>0</v>
      </c>
      <c r="F40" s="89">
        <v>0</v>
      </c>
      <c r="G40" s="89">
        <v>0</v>
      </c>
      <c r="H40" s="89">
        <v>0</v>
      </c>
      <c r="I40" s="89">
        <v>0</v>
      </c>
      <c r="J40" s="91">
        <f t="shared" si="0"/>
        <v>0</v>
      </c>
    </row>
    <row r="41" spans="1:10" x14ac:dyDescent="0.2">
      <c r="A41" s="17" t="s">
        <v>41</v>
      </c>
      <c r="B41" s="30"/>
      <c r="C41" s="88">
        <v>0</v>
      </c>
      <c r="D41" s="89">
        <v>0</v>
      </c>
      <c r="E41" s="89">
        <v>0</v>
      </c>
      <c r="F41" s="89">
        <v>0</v>
      </c>
      <c r="G41" s="89">
        <v>0</v>
      </c>
      <c r="H41" s="89">
        <v>0</v>
      </c>
      <c r="I41" s="89">
        <v>0</v>
      </c>
      <c r="J41" s="91">
        <f t="shared" si="0"/>
        <v>0</v>
      </c>
    </row>
    <row r="42" spans="1:10" x14ac:dyDescent="0.2">
      <c r="A42" s="17" t="s">
        <v>42</v>
      </c>
      <c r="B42" s="30"/>
      <c r="C42" s="88">
        <v>0</v>
      </c>
      <c r="D42" s="89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91">
        <f t="shared" si="0"/>
        <v>0</v>
      </c>
    </row>
    <row r="43" spans="1:10" x14ac:dyDescent="0.2">
      <c r="A43" s="17" t="s">
        <v>2</v>
      </c>
      <c r="B43" s="30"/>
      <c r="C43" s="88">
        <v>0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91">
        <f t="shared" si="0"/>
        <v>0</v>
      </c>
    </row>
    <row r="44" spans="1:10" x14ac:dyDescent="0.2">
      <c r="A44" s="17" t="s">
        <v>43</v>
      </c>
      <c r="B44" s="30"/>
      <c r="C44" s="88">
        <v>488156</v>
      </c>
      <c r="D44" s="89">
        <v>128664</v>
      </c>
      <c r="E44" s="89">
        <v>7230927</v>
      </c>
      <c r="F44" s="89">
        <v>0</v>
      </c>
      <c r="G44" s="89">
        <v>0</v>
      </c>
      <c r="H44" s="89">
        <v>1332085</v>
      </c>
      <c r="I44" s="89">
        <v>0</v>
      </c>
      <c r="J44" s="91">
        <f t="shared" si="0"/>
        <v>9179832</v>
      </c>
    </row>
    <row r="45" spans="1:10" x14ac:dyDescent="0.2">
      <c r="A45" s="17" t="s">
        <v>44</v>
      </c>
      <c r="B45" s="30"/>
      <c r="C45" s="88">
        <v>888060</v>
      </c>
      <c r="D45" s="89">
        <v>0</v>
      </c>
      <c r="E45" s="89">
        <v>11815889</v>
      </c>
      <c r="F45" s="89">
        <v>0</v>
      </c>
      <c r="G45" s="89">
        <v>0</v>
      </c>
      <c r="H45" s="89">
        <v>0</v>
      </c>
      <c r="I45" s="89">
        <v>0</v>
      </c>
      <c r="J45" s="91">
        <f t="shared" si="0"/>
        <v>12703949</v>
      </c>
    </row>
    <row r="46" spans="1:10" x14ac:dyDescent="0.2">
      <c r="A46" s="17" t="s">
        <v>45</v>
      </c>
      <c r="B46" s="30"/>
      <c r="C46" s="88">
        <v>489833</v>
      </c>
      <c r="D46" s="89">
        <v>0</v>
      </c>
      <c r="E46" s="89">
        <v>3892039</v>
      </c>
      <c r="F46" s="89">
        <v>0</v>
      </c>
      <c r="G46" s="89">
        <v>0</v>
      </c>
      <c r="H46" s="89">
        <v>2368098</v>
      </c>
      <c r="I46" s="89">
        <v>1041183</v>
      </c>
      <c r="J46" s="91">
        <f t="shared" si="0"/>
        <v>7791153</v>
      </c>
    </row>
    <row r="47" spans="1:10" x14ac:dyDescent="0.2">
      <c r="A47" s="17" t="s">
        <v>46</v>
      </c>
      <c r="B47" s="30"/>
      <c r="C47" s="88">
        <v>5010111</v>
      </c>
      <c r="D47" s="89">
        <v>0</v>
      </c>
      <c r="E47" s="89">
        <v>10887248</v>
      </c>
      <c r="F47" s="89">
        <v>0</v>
      </c>
      <c r="G47" s="89">
        <v>0</v>
      </c>
      <c r="H47" s="89">
        <v>4005275</v>
      </c>
      <c r="I47" s="89">
        <v>0</v>
      </c>
      <c r="J47" s="91">
        <f t="shared" si="0"/>
        <v>19902634</v>
      </c>
    </row>
    <row r="48" spans="1:10" x14ac:dyDescent="0.2">
      <c r="A48" s="17" t="s">
        <v>47</v>
      </c>
      <c r="B48" s="30"/>
      <c r="C48" s="88">
        <v>42428</v>
      </c>
      <c r="D48" s="89">
        <v>11185</v>
      </c>
      <c r="E48" s="89">
        <v>138728</v>
      </c>
      <c r="F48" s="89">
        <v>0</v>
      </c>
      <c r="G48" s="89">
        <v>0</v>
      </c>
      <c r="H48" s="89">
        <v>57120</v>
      </c>
      <c r="I48" s="89">
        <v>44222</v>
      </c>
      <c r="J48" s="91">
        <f t="shared" si="0"/>
        <v>293683</v>
      </c>
    </row>
    <row r="49" spans="1:10" x14ac:dyDescent="0.2">
      <c r="A49" s="17" t="s">
        <v>48</v>
      </c>
      <c r="B49" s="30"/>
      <c r="C49" s="88">
        <v>224326</v>
      </c>
      <c r="D49" s="89">
        <v>0</v>
      </c>
      <c r="E49" s="89">
        <v>940225</v>
      </c>
      <c r="F49" s="89">
        <v>0</v>
      </c>
      <c r="G49" s="89">
        <v>0</v>
      </c>
      <c r="H49" s="89">
        <v>0</v>
      </c>
      <c r="I49" s="89">
        <v>110658</v>
      </c>
      <c r="J49" s="91">
        <f t="shared" si="0"/>
        <v>1275209</v>
      </c>
    </row>
    <row r="50" spans="1:10" x14ac:dyDescent="0.2">
      <c r="A50" s="17" t="s">
        <v>49</v>
      </c>
      <c r="B50" s="30"/>
      <c r="C50" s="88">
        <v>0</v>
      </c>
      <c r="D50" s="89">
        <v>0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91">
        <f t="shared" si="0"/>
        <v>0</v>
      </c>
    </row>
    <row r="51" spans="1:10" x14ac:dyDescent="0.2">
      <c r="A51" s="17" t="s">
        <v>3</v>
      </c>
      <c r="B51" s="30"/>
      <c r="C51" s="88">
        <v>1119314</v>
      </c>
      <c r="D51" s="89">
        <v>4103806</v>
      </c>
      <c r="E51" s="89">
        <v>0</v>
      </c>
      <c r="F51" s="89">
        <v>0</v>
      </c>
      <c r="G51" s="89">
        <v>0</v>
      </c>
      <c r="H51" s="89">
        <v>0</v>
      </c>
      <c r="I51" s="89">
        <v>0</v>
      </c>
      <c r="J51" s="91">
        <f t="shared" si="0"/>
        <v>5223120</v>
      </c>
    </row>
    <row r="52" spans="1:10" x14ac:dyDescent="0.2">
      <c r="A52" s="17" t="s">
        <v>50</v>
      </c>
      <c r="B52" s="30"/>
      <c r="C52" s="88">
        <v>3542284</v>
      </c>
      <c r="D52" s="89">
        <v>47021421</v>
      </c>
      <c r="E52" s="89">
        <v>21962611</v>
      </c>
      <c r="F52" s="89">
        <v>0</v>
      </c>
      <c r="G52" s="89">
        <v>30827842</v>
      </c>
      <c r="H52" s="89">
        <v>0</v>
      </c>
      <c r="I52" s="89">
        <v>0</v>
      </c>
      <c r="J52" s="91">
        <f t="shared" si="0"/>
        <v>103354158</v>
      </c>
    </row>
    <row r="53" spans="1:10" x14ac:dyDescent="0.2">
      <c r="A53" s="17" t="s">
        <v>51</v>
      </c>
      <c r="B53" s="30"/>
      <c r="C53" s="88">
        <v>7550</v>
      </c>
      <c r="D53" s="89">
        <v>0</v>
      </c>
      <c r="E53" s="89">
        <v>7470738</v>
      </c>
      <c r="F53" s="89">
        <v>0</v>
      </c>
      <c r="G53" s="89">
        <v>0</v>
      </c>
      <c r="H53" s="89">
        <v>0</v>
      </c>
      <c r="I53" s="89">
        <v>0</v>
      </c>
      <c r="J53" s="91">
        <f t="shared" si="0"/>
        <v>7478288</v>
      </c>
    </row>
    <row r="54" spans="1:10" x14ac:dyDescent="0.2">
      <c r="A54" s="17" t="s">
        <v>4</v>
      </c>
      <c r="B54" s="30"/>
      <c r="C54" s="88">
        <v>4304357</v>
      </c>
      <c r="D54" s="89">
        <v>13965285</v>
      </c>
      <c r="E54" s="89">
        <v>51450328</v>
      </c>
      <c r="F54" s="89">
        <v>0</v>
      </c>
      <c r="G54" s="89">
        <v>0</v>
      </c>
      <c r="H54" s="89">
        <v>17056720</v>
      </c>
      <c r="I54" s="89">
        <v>4156262</v>
      </c>
      <c r="J54" s="91">
        <f t="shared" si="0"/>
        <v>90932952</v>
      </c>
    </row>
    <row r="55" spans="1:10" x14ac:dyDescent="0.2">
      <c r="A55" s="17" t="s">
        <v>52</v>
      </c>
      <c r="B55" s="30"/>
      <c r="C55" s="88">
        <v>0</v>
      </c>
      <c r="D55" s="89">
        <v>0</v>
      </c>
      <c r="E55" s="89">
        <v>16946755</v>
      </c>
      <c r="F55" s="89">
        <v>0</v>
      </c>
      <c r="G55" s="89">
        <v>0</v>
      </c>
      <c r="H55" s="89">
        <v>5709759</v>
      </c>
      <c r="I55" s="89">
        <v>8218526</v>
      </c>
      <c r="J55" s="91">
        <f t="shared" si="0"/>
        <v>30875040</v>
      </c>
    </row>
    <row r="56" spans="1:10" x14ac:dyDescent="0.2">
      <c r="A56" s="17" t="s">
        <v>53</v>
      </c>
      <c r="B56" s="30"/>
      <c r="C56" s="88">
        <v>0</v>
      </c>
      <c r="D56" s="89">
        <v>0</v>
      </c>
      <c r="E56" s="89">
        <v>3412602</v>
      </c>
      <c r="F56" s="89">
        <v>0</v>
      </c>
      <c r="G56" s="89">
        <v>0</v>
      </c>
      <c r="H56" s="89">
        <v>0</v>
      </c>
      <c r="I56" s="89">
        <v>0</v>
      </c>
      <c r="J56" s="91">
        <f t="shared" si="0"/>
        <v>3412602</v>
      </c>
    </row>
    <row r="57" spans="1:10" x14ac:dyDescent="0.2">
      <c r="A57" s="17" t="s">
        <v>54</v>
      </c>
      <c r="B57" s="30"/>
      <c r="C57" s="88">
        <v>0</v>
      </c>
      <c r="D57" s="89">
        <v>0</v>
      </c>
      <c r="E57" s="89">
        <v>0</v>
      </c>
      <c r="F57" s="89">
        <v>0</v>
      </c>
      <c r="G57" s="89">
        <v>0</v>
      </c>
      <c r="H57" s="89">
        <v>0</v>
      </c>
      <c r="I57" s="89">
        <v>0</v>
      </c>
      <c r="J57" s="91">
        <f t="shared" si="0"/>
        <v>0</v>
      </c>
    </row>
    <row r="58" spans="1:10" x14ac:dyDescent="0.2">
      <c r="A58" s="17" t="s">
        <v>55</v>
      </c>
      <c r="B58" s="30"/>
      <c r="C58" s="88">
        <v>0</v>
      </c>
      <c r="D58" s="89">
        <v>0</v>
      </c>
      <c r="E58" s="89">
        <v>0</v>
      </c>
      <c r="F58" s="89">
        <v>0</v>
      </c>
      <c r="G58" s="89">
        <v>0</v>
      </c>
      <c r="H58" s="89">
        <v>0</v>
      </c>
      <c r="I58" s="89">
        <v>0</v>
      </c>
      <c r="J58" s="91">
        <f t="shared" si="0"/>
        <v>0</v>
      </c>
    </row>
    <row r="59" spans="1:10" x14ac:dyDescent="0.2">
      <c r="A59" s="17" t="s">
        <v>102</v>
      </c>
      <c r="B59" s="30"/>
      <c r="C59" s="88">
        <v>695003</v>
      </c>
      <c r="D59" s="89">
        <v>0</v>
      </c>
      <c r="E59" s="89">
        <v>3539023</v>
      </c>
      <c r="F59" s="89">
        <v>0</v>
      </c>
      <c r="G59" s="89">
        <v>0</v>
      </c>
      <c r="H59" s="89">
        <v>1691982</v>
      </c>
      <c r="I59" s="89">
        <v>942604</v>
      </c>
      <c r="J59" s="91">
        <f t="shared" si="0"/>
        <v>6868612</v>
      </c>
    </row>
    <row r="60" spans="1:10" x14ac:dyDescent="0.2">
      <c r="A60" s="17" t="s">
        <v>103</v>
      </c>
      <c r="B60" s="30"/>
      <c r="C60" s="88">
        <v>0</v>
      </c>
      <c r="D60" s="89">
        <v>0</v>
      </c>
      <c r="E60" s="89">
        <v>1809297</v>
      </c>
      <c r="F60" s="89">
        <v>0</v>
      </c>
      <c r="G60" s="89">
        <v>0</v>
      </c>
      <c r="H60" s="89">
        <v>703909</v>
      </c>
      <c r="I60" s="89">
        <v>704334</v>
      </c>
      <c r="J60" s="91">
        <f t="shared" si="0"/>
        <v>3217540</v>
      </c>
    </row>
    <row r="61" spans="1:10" x14ac:dyDescent="0.2">
      <c r="A61" s="17" t="s">
        <v>56</v>
      </c>
      <c r="B61" s="30"/>
      <c r="C61" s="88">
        <v>0</v>
      </c>
      <c r="D61" s="89">
        <v>0</v>
      </c>
      <c r="E61" s="89">
        <v>0</v>
      </c>
      <c r="F61" s="89">
        <v>0</v>
      </c>
      <c r="G61" s="89">
        <v>0</v>
      </c>
      <c r="H61" s="89">
        <v>0</v>
      </c>
      <c r="I61" s="89">
        <v>0</v>
      </c>
      <c r="J61" s="91">
        <f t="shared" si="0"/>
        <v>0</v>
      </c>
    </row>
    <row r="62" spans="1:10" x14ac:dyDescent="0.2">
      <c r="A62" s="17" t="s">
        <v>6</v>
      </c>
      <c r="B62" s="30"/>
      <c r="C62" s="88">
        <f>(508634+12673595)</f>
        <v>13182229</v>
      </c>
      <c r="D62" s="89">
        <v>0</v>
      </c>
      <c r="E62" s="89">
        <v>8692832</v>
      </c>
      <c r="F62" s="89">
        <v>0</v>
      </c>
      <c r="G62" s="89">
        <v>0</v>
      </c>
      <c r="H62" s="89">
        <v>2546018</v>
      </c>
      <c r="I62" s="89">
        <v>0</v>
      </c>
      <c r="J62" s="91">
        <f t="shared" si="0"/>
        <v>24421079</v>
      </c>
    </row>
    <row r="63" spans="1:10" x14ac:dyDescent="0.2">
      <c r="A63" s="17" t="s">
        <v>5</v>
      </c>
      <c r="B63" s="30"/>
      <c r="C63" s="88">
        <v>432379</v>
      </c>
      <c r="D63" s="89">
        <v>9181231</v>
      </c>
      <c r="E63" s="89">
        <v>6471950</v>
      </c>
      <c r="F63" s="89">
        <v>0</v>
      </c>
      <c r="G63" s="89">
        <v>0</v>
      </c>
      <c r="H63" s="89">
        <v>131992</v>
      </c>
      <c r="I63" s="89">
        <v>0</v>
      </c>
      <c r="J63" s="91">
        <f t="shared" si="0"/>
        <v>16217552</v>
      </c>
    </row>
    <row r="64" spans="1:10" x14ac:dyDescent="0.2">
      <c r="A64" s="17" t="s">
        <v>57</v>
      </c>
      <c r="B64" s="30"/>
      <c r="C64" s="88">
        <v>57753</v>
      </c>
      <c r="D64" s="89">
        <v>0</v>
      </c>
      <c r="E64" s="89">
        <v>2657424</v>
      </c>
      <c r="F64" s="89">
        <v>82500</v>
      </c>
      <c r="G64" s="89">
        <v>0</v>
      </c>
      <c r="H64" s="89">
        <v>0</v>
      </c>
      <c r="I64" s="89">
        <v>0</v>
      </c>
      <c r="J64" s="91">
        <f t="shared" si="0"/>
        <v>2797677</v>
      </c>
    </row>
    <row r="65" spans="1:10" x14ac:dyDescent="0.2">
      <c r="A65" s="17" t="s">
        <v>58</v>
      </c>
      <c r="B65" s="30"/>
      <c r="C65" s="88">
        <v>0</v>
      </c>
      <c r="D65" s="89">
        <v>0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91">
        <f t="shared" si="0"/>
        <v>0</v>
      </c>
    </row>
    <row r="66" spans="1:10" x14ac:dyDescent="0.2">
      <c r="A66" s="17" t="s">
        <v>59</v>
      </c>
      <c r="B66" s="30"/>
      <c r="C66" s="88">
        <v>0</v>
      </c>
      <c r="D66" s="89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91">
        <f t="shared" si="0"/>
        <v>0</v>
      </c>
    </row>
    <row r="67" spans="1:10" x14ac:dyDescent="0.2">
      <c r="A67" s="17" t="s">
        <v>60</v>
      </c>
      <c r="B67" s="30"/>
      <c r="C67" s="88">
        <v>0</v>
      </c>
      <c r="D67" s="89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91">
        <f t="shared" si="0"/>
        <v>0</v>
      </c>
    </row>
    <row r="68" spans="1:10" x14ac:dyDescent="0.2">
      <c r="A68" s="17" t="s">
        <v>61</v>
      </c>
      <c r="B68" s="30"/>
      <c r="C68" s="88">
        <v>439087</v>
      </c>
      <c r="D68" s="89">
        <v>73054</v>
      </c>
      <c r="E68" s="89">
        <v>7463034</v>
      </c>
      <c r="F68" s="89">
        <v>0</v>
      </c>
      <c r="G68" s="89">
        <v>0</v>
      </c>
      <c r="H68" s="89">
        <v>642992</v>
      </c>
      <c r="I68" s="89">
        <v>0</v>
      </c>
      <c r="J68" s="91">
        <f t="shared" si="0"/>
        <v>8618167</v>
      </c>
    </row>
    <row r="69" spans="1:10" x14ac:dyDescent="0.2">
      <c r="A69" s="17" t="s">
        <v>62</v>
      </c>
      <c r="B69" s="30"/>
      <c r="C69" s="88">
        <v>100597</v>
      </c>
      <c r="D69" s="89">
        <v>0</v>
      </c>
      <c r="E69" s="89">
        <v>285005</v>
      </c>
      <c r="F69" s="89">
        <v>0</v>
      </c>
      <c r="G69" s="89">
        <v>0</v>
      </c>
      <c r="H69" s="89">
        <v>0</v>
      </c>
      <c r="I69" s="89">
        <v>0</v>
      </c>
      <c r="J69" s="91">
        <f t="shared" si="0"/>
        <v>385602</v>
      </c>
    </row>
    <row r="70" spans="1:10" x14ac:dyDescent="0.2">
      <c r="A70" s="17" t="s">
        <v>63</v>
      </c>
      <c r="B70" s="30"/>
      <c r="C70" s="88">
        <v>107965</v>
      </c>
      <c r="D70" s="89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91">
        <f t="shared" si="0"/>
        <v>107965</v>
      </c>
    </row>
    <row r="71" spans="1:10" x14ac:dyDescent="0.2">
      <c r="A71" s="17" t="s">
        <v>64</v>
      </c>
      <c r="B71" s="30"/>
      <c r="C71" s="88">
        <v>0</v>
      </c>
      <c r="D71" s="89">
        <v>0</v>
      </c>
      <c r="E71" s="89">
        <v>0</v>
      </c>
      <c r="F71" s="89">
        <v>0</v>
      </c>
      <c r="G71" s="89">
        <v>0</v>
      </c>
      <c r="H71" s="89">
        <v>0</v>
      </c>
      <c r="I71" s="89">
        <v>0</v>
      </c>
      <c r="J71" s="91">
        <f>SUM(C71:I71)</f>
        <v>0</v>
      </c>
    </row>
    <row r="72" spans="1:10" x14ac:dyDescent="0.2">
      <c r="A72" s="60" t="s">
        <v>93</v>
      </c>
      <c r="B72" s="61"/>
      <c r="C72" s="62">
        <f t="shared" ref="C72:J72" si="1">SUM(C5:C71)</f>
        <v>36738340</v>
      </c>
      <c r="D72" s="63">
        <f t="shared" si="1"/>
        <v>81348423</v>
      </c>
      <c r="E72" s="63">
        <f t="shared" si="1"/>
        <v>235919063</v>
      </c>
      <c r="F72" s="63">
        <f t="shared" si="1"/>
        <v>1717594</v>
      </c>
      <c r="G72" s="63">
        <f t="shared" si="1"/>
        <v>30827842</v>
      </c>
      <c r="H72" s="63">
        <f>SUM(H5:H71)</f>
        <v>52250555</v>
      </c>
      <c r="I72" s="63">
        <f>SUM(I5:I71)</f>
        <v>40677778</v>
      </c>
      <c r="J72" s="64">
        <f t="shared" si="1"/>
        <v>479479595</v>
      </c>
    </row>
    <row r="73" spans="1:10" x14ac:dyDescent="0.2">
      <c r="A73" s="60" t="s">
        <v>79</v>
      </c>
      <c r="B73" s="61"/>
      <c r="C73" s="74">
        <f>(C72/$J72)</f>
        <v>7.6621279368520367E-2</v>
      </c>
      <c r="D73" s="75">
        <f t="shared" ref="D73:J73" si="2">(D72/$J72)</f>
        <v>0.16965982254156195</v>
      </c>
      <c r="E73" s="75">
        <f t="shared" si="2"/>
        <v>0.49203149719019845</v>
      </c>
      <c r="F73" s="75">
        <f t="shared" si="2"/>
        <v>3.58220457744401E-3</v>
      </c>
      <c r="G73" s="75">
        <f t="shared" si="2"/>
        <v>6.4294377323815002E-2</v>
      </c>
      <c r="H73" s="75">
        <f t="shared" si="2"/>
        <v>0.10897346945494103</v>
      </c>
      <c r="I73" s="75">
        <f t="shared" si="2"/>
        <v>8.4837349543519153E-2</v>
      </c>
      <c r="J73" s="76">
        <f t="shared" si="2"/>
        <v>1</v>
      </c>
    </row>
    <row r="74" spans="1:10" x14ac:dyDescent="0.2">
      <c r="A74" s="77" t="s">
        <v>95</v>
      </c>
      <c r="B74" s="68"/>
      <c r="C74" s="69">
        <f>COUNTIF(C5:C71,"&gt;0")</f>
        <v>27</v>
      </c>
      <c r="D74" s="69">
        <f t="shared" ref="D74:J74" si="3">COUNTIF(D5:D71,"&gt;0")</f>
        <v>13</v>
      </c>
      <c r="E74" s="69">
        <f t="shared" si="3"/>
        <v>29</v>
      </c>
      <c r="F74" s="69">
        <f t="shared" si="3"/>
        <v>2</v>
      </c>
      <c r="G74" s="69">
        <f t="shared" si="3"/>
        <v>1</v>
      </c>
      <c r="H74" s="69">
        <f t="shared" si="3"/>
        <v>18</v>
      </c>
      <c r="I74" s="69">
        <f t="shared" si="3"/>
        <v>10</v>
      </c>
      <c r="J74" s="78">
        <f t="shared" si="3"/>
        <v>39</v>
      </c>
    </row>
    <row r="75" spans="1:10" x14ac:dyDescent="0.2">
      <c r="A75" s="36"/>
      <c r="B75" s="37"/>
      <c r="C75" s="15"/>
      <c r="D75" s="18"/>
      <c r="E75" s="18"/>
      <c r="F75" s="18"/>
      <c r="G75" s="18"/>
      <c r="H75" s="18"/>
      <c r="I75" s="18"/>
      <c r="J75" s="19"/>
    </row>
    <row r="76" spans="1:10" ht="13.5" thickBot="1" x14ac:dyDescent="0.25">
      <c r="A76" s="20" t="s">
        <v>80</v>
      </c>
      <c r="B76" s="21"/>
      <c r="C76" s="21"/>
      <c r="D76" s="22"/>
      <c r="E76" s="22"/>
      <c r="F76" s="22"/>
      <c r="G76" s="22"/>
      <c r="H76" s="22"/>
      <c r="I76" s="22"/>
      <c r="J76" s="23"/>
    </row>
    <row r="77" spans="1:10" x14ac:dyDescent="0.2">
      <c r="D77" s="1"/>
      <c r="E77" s="1"/>
      <c r="F77" s="1"/>
      <c r="G77" s="1"/>
      <c r="H77" s="1"/>
      <c r="I77" s="1"/>
      <c r="J77" s="1"/>
    </row>
  </sheetData>
  <phoneticPr fontId="7" type="noConversion"/>
  <printOptions horizontalCentered="1"/>
  <pageMargins left="0.5" right="0.5" top="0.5" bottom="0.5" header="0.3" footer="0.3"/>
  <pageSetup scale="92" fitToHeight="0" orientation="landscape" r:id="rId1"/>
  <headerFooter>
    <oddFooter>&amp;LOffice of Economic and Demographic Research&amp;RPage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workbookViewId="0"/>
  </sheetViews>
  <sheetFormatPr defaultRowHeight="12.75" x14ac:dyDescent="0.2"/>
  <cols>
    <col min="1" max="1" width="20.7109375" customWidth="1"/>
    <col min="2" max="2" width="1.7109375" customWidth="1"/>
    <col min="3" max="10" width="14.7109375" customWidth="1"/>
  </cols>
  <sheetData>
    <row r="1" spans="1:10" ht="23.25" x14ac:dyDescent="0.35">
      <c r="A1" s="4" t="s">
        <v>66</v>
      </c>
      <c r="B1" s="5"/>
      <c r="C1" s="6"/>
      <c r="D1" s="7"/>
      <c r="E1" s="7"/>
      <c r="F1" s="7"/>
      <c r="G1" s="7"/>
      <c r="H1" s="7"/>
      <c r="I1" s="7"/>
      <c r="J1" s="8"/>
    </row>
    <row r="2" spans="1:10" ht="18.75" thickBot="1" x14ac:dyDescent="0.3">
      <c r="A2" s="9" t="s">
        <v>81</v>
      </c>
      <c r="B2" s="10"/>
      <c r="C2" s="11"/>
      <c r="D2" s="12"/>
      <c r="E2" s="12"/>
      <c r="F2" s="12"/>
      <c r="G2" s="12"/>
      <c r="H2" s="12"/>
      <c r="I2" s="12"/>
      <c r="J2" s="13"/>
    </row>
    <row r="3" spans="1:10" x14ac:dyDescent="0.2">
      <c r="A3" s="38"/>
      <c r="B3" s="44"/>
      <c r="C3" s="46"/>
      <c r="D3" s="40" t="s">
        <v>68</v>
      </c>
      <c r="E3" s="40"/>
      <c r="F3" s="40" t="s">
        <v>71</v>
      </c>
      <c r="G3" s="40" t="s">
        <v>72</v>
      </c>
      <c r="H3" s="40" t="s">
        <v>74</v>
      </c>
      <c r="I3" s="40"/>
      <c r="J3" s="41" t="s">
        <v>78</v>
      </c>
    </row>
    <row r="4" spans="1:10" ht="13.5" thickBot="1" x14ac:dyDescent="0.25">
      <c r="A4" s="39" t="s">
        <v>7</v>
      </c>
      <c r="B4" s="45"/>
      <c r="C4" s="47" t="s">
        <v>67</v>
      </c>
      <c r="D4" s="42" t="s">
        <v>69</v>
      </c>
      <c r="E4" s="42" t="s">
        <v>70</v>
      </c>
      <c r="F4" s="42" t="s">
        <v>69</v>
      </c>
      <c r="G4" s="42" t="s">
        <v>73</v>
      </c>
      <c r="H4" s="42" t="s">
        <v>75</v>
      </c>
      <c r="I4" s="42" t="s">
        <v>76</v>
      </c>
      <c r="J4" s="43" t="s">
        <v>77</v>
      </c>
    </row>
    <row r="5" spans="1:10" x14ac:dyDescent="0.2">
      <c r="A5" s="16" t="s">
        <v>0</v>
      </c>
      <c r="B5" s="29"/>
      <c r="C5" s="31">
        <v>0</v>
      </c>
      <c r="D5" s="25">
        <v>0</v>
      </c>
      <c r="E5" s="26">
        <v>0</v>
      </c>
      <c r="F5" s="26">
        <v>0</v>
      </c>
      <c r="G5" s="25">
        <v>0</v>
      </c>
      <c r="H5" s="25">
        <v>0</v>
      </c>
      <c r="I5" s="25">
        <v>0</v>
      </c>
      <c r="J5" s="27">
        <f>SUM(C5:I5)</f>
        <v>0</v>
      </c>
    </row>
    <row r="6" spans="1:10" x14ac:dyDescent="0.2">
      <c r="A6" s="17" t="s">
        <v>8</v>
      </c>
      <c r="B6" s="30"/>
      <c r="C6" s="88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f>SUM(C6:I6)</f>
        <v>0</v>
      </c>
    </row>
    <row r="7" spans="1:10" x14ac:dyDescent="0.2">
      <c r="A7" s="17" t="s">
        <v>9</v>
      </c>
      <c r="B7" s="30"/>
      <c r="C7" s="88">
        <v>0</v>
      </c>
      <c r="D7" s="89">
        <v>89062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f t="shared" ref="J7:J70" si="0">SUM(C7:I7)</f>
        <v>89062</v>
      </c>
    </row>
    <row r="8" spans="1:10" x14ac:dyDescent="0.2">
      <c r="A8" s="17" t="s">
        <v>10</v>
      </c>
      <c r="B8" s="30"/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f t="shared" si="0"/>
        <v>0</v>
      </c>
    </row>
    <row r="9" spans="1:10" x14ac:dyDescent="0.2">
      <c r="A9" s="17" t="s">
        <v>11</v>
      </c>
      <c r="B9" s="30"/>
      <c r="C9" s="88">
        <v>544977</v>
      </c>
      <c r="D9" s="89">
        <v>0</v>
      </c>
      <c r="E9" s="89">
        <v>3853360</v>
      </c>
      <c r="F9" s="89">
        <v>0</v>
      </c>
      <c r="G9" s="89">
        <v>0</v>
      </c>
      <c r="H9" s="89">
        <v>73138</v>
      </c>
      <c r="I9" s="89">
        <v>0</v>
      </c>
      <c r="J9" s="91">
        <f t="shared" si="0"/>
        <v>4471475</v>
      </c>
    </row>
    <row r="10" spans="1:10" x14ac:dyDescent="0.2">
      <c r="A10" s="17" t="s">
        <v>12</v>
      </c>
      <c r="B10" s="30"/>
      <c r="C10" s="88">
        <v>0</v>
      </c>
      <c r="D10" s="89">
        <v>0</v>
      </c>
      <c r="E10" s="89">
        <v>3921000</v>
      </c>
      <c r="F10" s="89">
        <v>0</v>
      </c>
      <c r="G10" s="89">
        <v>0</v>
      </c>
      <c r="H10" s="89">
        <v>2803000</v>
      </c>
      <c r="I10" s="89">
        <v>0</v>
      </c>
      <c r="J10" s="91">
        <f t="shared" si="0"/>
        <v>6724000</v>
      </c>
    </row>
    <row r="11" spans="1:10" x14ac:dyDescent="0.2">
      <c r="A11" s="17" t="s">
        <v>13</v>
      </c>
      <c r="B11" s="30"/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f t="shared" si="0"/>
        <v>0</v>
      </c>
    </row>
    <row r="12" spans="1:10" x14ac:dyDescent="0.2">
      <c r="A12" s="17" t="s">
        <v>14</v>
      </c>
      <c r="B12" s="30"/>
      <c r="C12" s="88">
        <v>142897</v>
      </c>
      <c r="D12" s="89">
        <v>0</v>
      </c>
      <c r="E12" s="89">
        <v>1346646</v>
      </c>
      <c r="F12" s="89">
        <v>0</v>
      </c>
      <c r="G12" s="89">
        <v>0</v>
      </c>
      <c r="H12" s="89">
        <v>725917</v>
      </c>
      <c r="I12" s="89">
        <v>432661</v>
      </c>
      <c r="J12" s="91">
        <f t="shared" si="0"/>
        <v>2648121</v>
      </c>
    </row>
    <row r="13" spans="1:10" x14ac:dyDescent="0.2">
      <c r="A13" s="17" t="s">
        <v>15</v>
      </c>
      <c r="B13" s="30"/>
      <c r="C13" s="88">
        <v>467828</v>
      </c>
      <c r="D13" s="89">
        <v>0</v>
      </c>
      <c r="E13" s="89">
        <v>2307136</v>
      </c>
      <c r="F13" s="89">
        <v>1205485</v>
      </c>
      <c r="G13" s="89">
        <v>0</v>
      </c>
      <c r="H13" s="89">
        <v>527244</v>
      </c>
      <c r="I13" s="89">
        <v>0</v>
      </c>
      <c r="J13" s="91">
        <f t="shared" si="0"/>
        <v>4507693</v>
      </c>
    </row>
    <row r="14" spans="1:10" x14ac:dyDescent="0.2">
      <c r="A14" s="17" t="s">
        <v>16</v>
      </c>
      <c r="B14" s="30"/>
      <c r="C14" s="88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f t="shared" si="0"/>
        <v>0</v>
      </c>
    </row>
    <row r="15" spans="1:10" x14ac:dyDescent="0.2">
      <c r="A15" s="17" t="s">
        <v>17</v>
      </c>
      <c r="B15" s="30"/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34064972</v>
      </c>
      <c r="J15" s="91">
        <f t="shared" si="0"/>
        <v>34064972</v>
      </c>
    </row>
    <row r="16" spans="1:10" x14ac:dyDescent="0.2">
      <c r="A16" s="17" t="s">
        <v>18</v>
      </c>
      <c r="B16" s="30"/>
      <c r="C16" s="88">
        <v>275440</v>
      </c>
      <c r="D16" s="89">
        <v>2772472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f t="shared" si="0"/>
        <v>3047912</v>
      </c>
    </row>
    <row r="17" spans="1:10" x14ac:dyDescent="0.2">
      <c r="A17" s="96" t="s">
        <v>109</v>
      </c>
      <c r="B17" s="30"/>
      <c r="C17" s="88">
        <v>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91">
        <f t="shared" si="0"/>
        <v>0</v>
      </c>
    </row>
    <row r="18" spans="1:10" x14ac:dyDescent="0.2">
      <c r="A18" s="17" t="s">
        <v>19</v>
      </c>
      <c r="B18" s="30"/>
      <c r="C18" s="88">
        <v>0</v>
      </c>
      <c r="D18" s="89">
        <v>0</v>
      </c>
      <c r="E18" s="89">
        <v>67400</v>
      </c>
      <c r="F18" s="89">
        <v>0</v>
      </c>
      <c r="G18" s="89">
        <v>0</v>
      </c>
      <c r="H18" s="89">
        <v>0</v>
      </c>
      <c r="I18" s="89">
        <v>0</v>
      </c>
      <c r="J18" s="91">
        <f t="shared" si="0"/>
        <v>67400</v>
      </c>
    </row>
    <row r="19" spans="1:10" x14ac:dyDescent="0.2">
      <c r="A19" s="17" t="s">
        <v>20</v>
      </c>
      <c r="B19" s="30" t="s">
        <v>65</v>
      </c>
      <c r="C19" s="88"/>
      <c r="D19" s="89"/>
      <c r="E19" s="92"/>
      <c r="F19" s="89"/>
      <c r="G19" s="89"/>
      <c r="H19" s="89"/>
      <c r="I19" s="89"/>
      <c r="J19" s="91">
        <f t="shared" si="0"/>
        <v>0</v>
      </c>
    </row>
    <row r="20" spans="1:10" x14ac:dyDescent="0.2">
      <c r="A20" s="17" t="s">
        <v>22</v>
      </c>
      <c r="B20" s="30"/>
      <c r="C20" s="88">
        <v>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91">
        <f t="shared" si="0"/>
        <v>0</v>
      </c>
    </row>
    <row r="21" spans="1:10" x14ac:dyDescent="0.2">
      <c r="A21" s="17" t="s">
        <v>21</v>
      </c>
      <c r="B21" s="30"/>
      <c r="C21" s="88">
        <v>0</v>
      </c>
      <c r="D21" s="89">
        <v>0</v>
      </c>
      <c r="E21" s="89">
        <v>1916158</v>
      </c>
      <c r="F21" s="89">
        <v>0</v>
      </c>
      <c r="G21" s="89">
        <v>0</v>
      </c>
      <c r="H21" s="89">
        <v>0</v>
      </c>
      <c r="I21" s="89">
        <v>0</v>
      </c>
      <c r="J21" s="91">
        <f t="shared" si="0"/>
        <v>1916158</v>
      </c>
    </row>
    <row r="22" spans="1:10" x14ac:dyDescent="0.2">
      <c r="A22" s="17" t="s">
        <v>23</v>
      </c>
      <c r="B22" s="30"/>
      <c r="C22" s="88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91">
        <f t="shared" si="0"/>
        <v>0</v>
      </c>
    </row>
    <row r="23" spans="1:10" x14ac:dyDescent="0.2">
      <c r="A23" s="17" t="s">
        <v>24</v>
      </c>
      <c r="B23" s="30"/>
      <c r="C23" s="88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91">
        <f t="shared" si="0"/>
        <v>0</v>
      </c>
    </row>
    <row r="24" spans="1:10" x14ac:dyDescent="0.2">
      <c r="A24" s="17" t="s">
        <v>25</v>
      </c>
      <c r="B24" s="30"/>
      <c r="C24" s="88">
        <v>197799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91">
        <f t="shared" si="0"/>
        <v>197799</v>
      </c>
    </row>
    <row r="25" spans="1:10" x14ac:dyDescent="0.2">
      <c r="A25" s="17" t="s">
        <v>26</v>
      </c>
      <c r="B25" s="30"/>
      <c r="C25" s="88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91">
        <f t="shared" si="0"/>
        <v>0</v>
      </c>
    </row>
    <row r="26" spans="1:10" x14ac:dyDescent="0.2">
      <c r="A26" s="17" t="s">
        <v>27</v>
      </c>
      <c r="B26" s="30"/>
      <c r="C26" s="88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91">
        <f t="shared" si="0"/>
        <v>0</v>
      </c>
    </row>
    <row r="27" spans="1:10" x14ac:dyDescent="0.2">
      <c r="A27" s="17" t="s">
        <v>28</v>
      </c>
      <c r="B27" s="30"/>
      <c r="C27" s="88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91">
        <f t="shared" si="0"/>
        <v>0</v>
      </c>
    </row>
    <row r="28" spans="1:10" x14ac:dyDescent="0.2">
      <c r="A28" s="17" t="s">
        <v>29</v>
      </c>
      <c r="B28" s="30"/>
      <c r="C28" s="88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91">
        <f t="shared" si="0"/>
        <v>0</v>
      </c>
    </row>
    <row r="29" spans="1:10" x14ac:dyDescent="0.2">
      <c r="A29" s="17" t="s">
        <v>30</v>
      </c>
      <c r="B29" s="30"/>
      <c r="C29" s="88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91">
        <f t="shared" si="0"/>
        <v>0</v>
      </c>
    </row>
    <row r="30" spans="1:10" x14ac:dyDescent="0.2">
      <c r="A30" s="17" t="s">
        <v>31</v>
      </c>
      <c r="B30" s="30"/>
      <c r="C30" s="88">
        <v>620682</v>
      </c>
      <c r="D30" s="89">
        <v>0</v>
      </c>
      <c r="E30" s="89">
        <v>4528263</v>
      </c>
      <c r="F30" s="89">
        <v>0</v>
      </c>
      <c r="G30" s="89">
        <v>0</v>
      </c>
      <c r="H30" s="89">
        <v>525902</v>
      </c>
      <c r="I30" s="89">
        <v>535268</v>
      </c>
      <c r="J30" s="91">
        <f t="shared" si="0"/>
        <v>6210115</v>
      </c>
    </row>
    <row r="31" spans="1:10" x14ac:dyDescent="0.2">
      <c r="A31" s="17" t="s">
        <v>32</v>
      </c>
      <c r="B31" s="30"/>
      <c r="C31" s="88">
        <v>0</v>
      </c>
      <c r="D31" s="89">
        <v>91893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91">
        <f t="shared" si="0"/>
        <v>91893</v>
      </c>
    </row>
    <row r="32" spans="1:10" x14ac:dyDescent="0.2">
      <c r="A32" s="17" t="s">
        <v>33</v>
      </c>
      <c r="B32" s="30"/>
      <c r="C32" s="88">
        <v>696969</v>
      </c>
      <c r="D32" s="89">
        <v>2278856</v>
      </c>
      <c r="E32" s="89">
        <v>14855951</v>
      </c>
      <c r="F32" s="89">
        <v>0</v>
      </c>
      <c r="G32" s="89">
        <v>0</v>
      </c>
      <c r="H32" s="89">
        <v>3095691</v>
      </c>
      <c r="I32" s="89">
        <v>0</v>
      </c>
      <c r="J32" s="91">
        <f t="shared" si="0"/>
        <v>20927467</v>
      </c>
    </row>
    <row r="33" spans="1:10" x14ac:dyDescent="0.2">
      <c r="A33" s="17" t="s">
        <v>34</v>
      </c>
      <c r="B33" s="30"/>
      <c r="C33" s="88">
        <v>0</v>
      </c>
      <c r="D33" s="89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91">
        <f t="shared" si="0"/>
        <v>0</v>
      </c>
    </row>
    <row r="34" spans="1:10" x14ac:dyDescent="0.2">
      <c r="A34" s="17" t="s">
        <v>35</v>
      </c>
      <c r="B34" s="30"/>
      <c r="C34" s="88">
        <v>0</v>
      </c>
      <c r="D34" s="89">
        <v>0</v>
      </c>
      <c r="E34" s="89">
        <v>3972717</v>
      </c>
      <c r="F34" s="89">
        <v>0</v>
      </c>
      <c r="G34" s="89">
        <v>0</v>
      </c>
      <c r="H34" s="89">
        <v>0</v>
      </c>
      <c r="I34" s="89">
        <v>0</v>
      </c>
      <c r="J34" s="91">
        <f t="shared" si="0"/>
        <v>3972717</v>
      </c>
    </row>
    <row r="35" spans="1:10" x14ac:dyDescent="0.2">
      <c r="A35" s="17" t="s">
        <v>36</v>
      </c>
      <c r="B35" s="30"/>
      <c r="C35" s="88">
        <v>0</v>
      </c>
      <c r="D35" s="89">
        <v>24934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91">
        <f t="shared" si="0"/>
        <v>24934</v>
      </c>
    </row>
    <row r="36" spans="1:10" x14ac:dyDescent="0.2">
      <c r="A36" s="17" t="s">
        <v>37</v>
      </c>
      <c r="B36" s="30"/>
      <c r="C36" s="88">
        <v>321384</v>
      </c>
      <c r="D36" s="89">
        <v>717776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91">
        <f t="shared" si="0"/>
        <v>1039160</v>
      </c>
    </row>
    <row r="37" spans="1:10" x14ac:dyDescent="0.2">
      <c r="A37" s="17" t="s">
        <v>38</v>
      </c>
      <c r="B37" s="30"/>
      <c r="C37" s="88">
        <v>450413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91">
        <f t="shared" si="0"/>
        <v>450413</v>
      </c>
    </row>
    <row r="38" spans="1:10" x14ac:dyDescent="0.2">
      <c r="A38" s="17" t="s">
        <v>39</v>
      </c>
      <c r="B38" s="30"/>
      <c r="C38" s="88">
        <v>0</v>
      </c>
      <c r="D38" s="89">
        <v>0</v>
      </c>
      <c r="E38" s="89">
        <v>11415061</v>
      </c>
      <c r="F38" s="89">
        <v>0</v>
      </c>
      <c r="G38" s="89">
        <v>0</v>
      </c>
      <c r="H38" s="89">
        <v>0</v>
      </c>
      <c r="I38" s="89">
        <v>0</v>
      </c>
      <c r="J38" s="91">
        <f t="shared" si="0"/>
        <v>11415061</v>
      </c>
    </row>
    <row r="39" spans="1:10" x14ac:dyDescent="0.2">
      <c r="A39" s="17" t="s">
        <v>1</v>
      </c>
      <c r="B39" s="30"/>
      <c r="C39" s="88">
        <v>2377536</v>
      </c>
      <c r="D39" s="89">
        <v>0</v>
      </c>
      <c r="E39" s="89">
        <v>11829630</v>
      </c>
      <c r="F39" s="89">
        <v>0</v>
      </c>
      <c r="G39" s="89">
        <v>0</v>
      </c>
      <c r="H39" s="89">
        <v>5413041</v>
      </c>
      <c r="I39" s="89">
        <v>10911056</v>
      </c>
      <c r="J39" s="91">
        <f t="shared" si="0"/>
        <v>30531263</v>
      </c>
    </row>
    <row r="40" spans="1:10" x14ac:dyDescent="0.2">
      <c r="A40" s="17" t="s">
        <v>40</v>
      </c>
      <c r="B40" s="30"/>
      <c r="C40" s="88">
        <v>0</v>
      </c>
      <c r="D40" s="89">
        <v>0</v>
      </c>
      <c r="E40" s="89">
        <v>38916</v>
      </c>
      <c r="F40" s="89">
        <v>0</v>
      </c>
      <c r="G40" s="89">
        <v>0</v>
      </c>
      <c r="H40" s="89">
        <v>0</v>
      </c>
      <c r="I40" s="89">
        <v>0</v>
      </c>
      <c r="J40" s="91">
        <f t="shared" si="0"/>
        <v>38916</v>
      </c>
    </row>
    <row r="41" spans="1:10" x14ac:dyDescent="0.2">
      <c r="A41" s="17" t="s">
        <v>41</v>
      </c>
      <c r="B41" s="30"/>
      <c r="C41" s="88">
        <v>0</v>
      </c>
      <c r="D41" s="89">
        <v>0</v>
      </c>
      <c r="E41" s="89">
        <v>0</v>
      </c>
      <c r="F41" s="89">
        <v>0</v>
      </c>
      <c r="G41" s="89">
        <v>0</v>
      </c>
      <c r="H41" s="89">
        <v>0</v>
      </c>
      <c r="I41" s="89">
        <v>0</v>
      </c>
      <c r="J41" s="91">
        <f t="shared" si="0"/>
        <v>0</v>
      </c>
    </row>
    <row r="42" spans="1:10" x14ac:dyDescent="0.2">
      <c r="A42" s="17" t="s">
        <v>42</v>
      </c>
      <c r="B42" s="30"/>
      <c r="C42" s="88">
        <v>0</v>
      </c>
      <c r="D42" s="89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91">
        <f t="shared" si="0"/>
        <v>0</v>
      </c>
    </row>
    <row r="43" spans="1:10" x14ac:dyDescent="0.2">
      <c r="A43" s="17" t="s">
        <v>2</v>
      </c>
      <c r="B43" s="30"/>
      <c r="C43" s="88">
        <v>0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91">
        <f t="shared" si="0"/>
        <v>0</v>
      </c>
    </row>
    <row r="44" spans="1:10" x14ac:dyDescent="0.2">
      <c r="A44" s="17" t="s">
        <v>43</v>
      </c>
      <c r="B44" s="30"/>
      <c r="C44" s="88">
        <v>415412</v>
      </c>
      <c r="D44" s="89">
        <v>368131</v>
      </c>
      <c r="E44" s="89">
        <v>5581236</v>
      </c>
      <c r="F44" s="89">
        <v>0</v>
      </c>
      <c r="G44" s="89">
        <v>0</v>
      </c>
      <c r="H44" s="89">
        <v>1088378</v>
      </c>
      <c r="I44" s="89">
        <v>0</v>
      </c>
      <c r="J44" s="91">
        <f t="shared" si="0"/>
        <v>7453157</v>
      </c>
    </row>
    <row r="45" spans="1:10" x14ac:dyDescent="0.2">
      <c r="A45" s="17" t="s">
        <v>44</v>
      </c>
      <c r="B45" s="30"/>
      <c r="C45" s="88">
        <v>418264</v>
      </c>
      <c r="D45" s="89">
        <v>0</v>
      </c>
      <c r="E45" s="89">
        <v>8662367</v>
      </c>
      <c r="F45" s="89">
        <v>0</v>
      </c>
      <c r="G45" s="89">
        <v>0</v>
      </c>
      <c r="H45" s="89">
        <v>0</v>
      </c>
      <c r="I45" s="89">
        <v>0</v>
      </c>
      <c r="J45" s="91">
        <f t="shared" si="0"/>
        <v>9080631</v>
      </c>
    </row>
    <row r="46" spans="1:10" x14ac:dyDescent="0.2">
      <c r="A46" s="17" t="s">
        <v>45</v>
      </c>
      <c r="B46" s="30"/>
      <c r="C46" s="88">
        <v>421139</v>
      </c>
      <c r="D46" s="89">
        <v>0</v>
      </c>
      <c r="E46" s="89">
        <v>3635942</v>
      </c>
      <c r="F46" s="89">
        <v>0</v>
      </c>
      <c r="G46" s="89">
        <v>0</v>
      </c>
      <c r="H46" s="89">
        <v>2098011</v>
      </c>
      <c r="I46" s="89">
        <v>932974</v>
      </c>
      <c r="J46" s="91">
        <f t="shared" si="0"/>
        <v>7088066</v>
      </c>
    </row>
    <row r="47" spans="1:10" x14ac:dyDescent="0.2">
      <c r="A47" s="17" t="s">
        <v>46</v>
      </c>
      <c r="B47" s="30"/>
      <c r="C47" s="88">
        <v>2700606</v>
      </c>
      <c r="D47" s="89">
        <v>0</v>
      </c>
      <c r="E47" s="89">
        <v>16692210</v>
      </c>
      <c r="F47" s="89">
        <v>0</v>
      </c>
      <c r="G47" s="89">
        <v>0</v>
      </c>
      <c r="H47" s="89">
        <v>7999617</v>
      </c>
      <c r="I47" s="89">
        <v>0</v>
      </c>
      <c r="J47" s="91">
        <f t="shared" si="0"/>
        <v>27392433</v>
      </c>
    </row>
    <row r="48" spans="1:10" x14ac:dyDescent="0.2">
      <c r="A48" s="17" t="s">
        <v>47</v>
      </c>
      <c r="B48" s="30"/>
      <c r="C48" s="88">
        <v>43754</v>
      </c>
      <c r="D48" s="89">
        <v>12878</v>
      </c>
      <c r="E48" s="89">
        <v>268480</v>
      </c>
      <c r="F48" s="89">
        <v>0</v>
      </c>
      <c r="G48" s="89">
        <v>0</v>
      </c>
      <c r="H48" s="89">
        <v>41490</v>
      </c>
      <c r="I48" s="89">
        <v>41655</v>
      </c>
      <c r="J48" s="91">
        <f t="shared" si="0"/>
        <v>408257</v>
      </c>
    </row>
    <row r="49" spans="1:10" x14ac:dyDescent="0.2">
      <c r="A49" s="17" t="s">
        <v>48</v>
      </c>
      <c r="B49" s="30"/>
      <c r="C49" s="88">
        <v>233395</v>
      </c>
      <c r="D49" s="89">
        <v>0</v>
      </c>
      <c r="E49" s="89">
        <v>1139633</v>
      </c>
      <c r="F49" s="89">
        <v>0</v>
      </c>
      <c r="G49" s="89">
        <v>0</v>
      </c>
      <c r="H49" s="89">
        <v>0</v>
      </c>
      <c r="I49" s="89">
        <v>114361</v>
      </c>
      <c r="J49" s="91">
        <f t="shared" si="0"/>
        <v>1487389</v>
      </c>
    </row>
    <row r="50" spans="1:10" x14ac:dyDescent="0.2">
      <c r="A50" s="17" t="s">
        <v>49</v>
      </c>
      <c r="B50" s="30"/>
      <c r="C50" s="88">
        <v>0</v>
      </c>
      <c r="D50" s="89">
        <v>0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91">
        <f t="shared" si="0"/>
        <v>0</v>
      </c>
    </row>
    <row r="51" spans="1:10" x14ac:dyDescent="0.2">
      <c r="A51" s="17" t="s">
        <v>3</v>
      </c>
      <c r="B51" s="30"/>
      <c r="C51" s="88">
        <v>1104855</v>
      </c>
      <c r="D51" s="89">
        <v>0</v>
      </c>
      <c r="E51" s="89">
        <v>0</v>
      </c>
      <c r="F51" s="89">
        <v>0</v>
      </c>
      <c r="G51" s="89">
        <v>0</v>
      </c>
      <c r="H51" s="89">
        <v>0</v>
      </c>
      <c r="I51" s="89">
        <v>0</v>
      </c>
      <c r="J51" s="91">
        <f t="shared" si="0"/>
        <v>1104855</v>
      </c>
    </row>
    <row r="52" spans="1:10" x14ac:dyDescent="0.2">
      <c r="A52" s="17" t="s">
        <v>50</v>
      </c>
      <c r="B52" s="30"/>
      <c r="C52" s="88">
        <v>2611047</v>
      </c>
      <c r="D52" s="89">
        <v>50027004</v>
      </c>
      <c r="E52" s="89">
        <v>23231683</v>
      </c>
      <c r="F52" s="89">
        <v>0</v>
      </c>
      <c r="G52" s="89">
        <v>30143607</v>
      </c>
      <c r="H52" s="89">
        <v>0</v>
      </c>
      <c r="I52" s="89">
        <v>0</v>
      </c>
      <c r="J52" s="91">
        <f t="shared" si="0"/>
        <v>106013341</v>
      </c>
    </row>
    <row r="53" spans="1:10" x14ac:dyDescent="0.2">
      <c r="A53" s="17" t="s">
        <v>51</v>
      </c>
      <c r="B53" s="30"/>
      <c r="C53" s="88">
        <v>10550</v>
      </c>
      <c r="D53" s="89">
        <v>0</v>
      </c>
      <c r="E53" s="89">
        <v>5292136</v>
      </c>
      <c r="F53" s="89">
        <v>0</v>
      </c>
      <c r="G53" s="89">
        <v>0</v>
      </c>
      <c r="H53" s="89">
        <v>0</v>
      </c>
      <c r="I53" s="89">
        <v>0</v>
      </c>
      <c r="J53" s="91">
        <f t="shared" si="0"/>
        <v>5302686</v>
      </c>
    </row>
    <row r="54" spans="1:10" x14ac:dyDescent="0.2">
      <c r="A54" s="17" t="s">
        <v>4</v>
      </c>
      <c r="B54" s="30"/>
      <c r="C54" s="88">
        <v>3652222</v>
      </c>
      <c r="D54" s="89">
        <v>63168178</v>
      </c>
      <c r="E54" s="89">
        <v>0</v>
      </c>
      <c r="F54" s="89">
        <v>0</v>
      </c>
      <c r="G54" s="89">
        <v>0</v>
      </c>
      <c r="H54" s="89">
        <v>17310927</v>
      </c>
      <c r="I54" s="89">
        <v>3209276</v>
      </c>
      <c r="J54" s="91">
        <f t="shared" si="0"/>
        <v>87340603</v>
      </c>
    </row>
    <row r="55" spans="1:10" x14ac:dyDescent="0.2">
      <c r="A55" s="17" t="s">
        <v>52</v>
      </c>
      <c r="B55" s="30"/>
      <c r="C55" s="88">
        <v>21150</v>
      </c>
      <c r="D55" s="89">
        <v>0</v>
      </c>
      <c r="E55" s="89">
        <v>13897412</v>
      </c>
      <c r="F55" s="89">
        <v>0</v>
      </c>
      <c r="G55" s="89">
        <v>0</v>
      </c>
      <c r="H55" s="89">
        <v>1665411</v>
      </c>
      <c r="I55" s="89">
        <v>6825536</v>
      </c>
      <c r="J55" s="91">
        <f t="shared" si="0"/>
        <v>22409509</v>
      </c>
    </row>
    <row r="56" spans="1:10" x14ac:dyDescent="0.2">
      <c r="A56" s="17" t="s">
        <v>53</v>
      </c>
      <c r="B56" s="30"/>
      <c r="C56" s="88">
        <v>0</v>
      </c>
      <c r="D56" s="89">
        <v>0</v>
      </c>
      <c r="E56" s="89">
        <v>4406104</v>
      </c>
      <c r="F56" s="89">
        <v>0</v>
      </c>
      <c r="G56" s="89">
        <v>0</v>
      </c>
      <c r="H56" s="89">
        <v>0</v>
      </c>
      <c r="I56" s="89">
        <v>0</v>
      </c>
      <c r="J56" s="91">
        <f t="shared" si="0"/>
        <v>4406104</v>
      </c>
    </row>
    <row r="57" spans="1:10" x14ac:dyDescent="0.2">
      <c r="A57" s="17" t="s">
        <v>54</v>
      </c>
      <c r="B57" s="30"/>
      <c r="C57" s="88">
        <v>0</v>
      </c>
      <c r="D57" s="89">
        <v>0</v>
      </c>
      <c r="E57" s="89">
        <v>0</v>
      </c>
      <c r="F57" s="89">
        <v>0</v>
      </c>
      <c r="G57" s="89">
        <v>0</v>
      </c>
      <c r="H57" s="89">
        <v>0</v>
      </c>
      <c r="I57" s="89">
        <v>0</v>
      </c>
      <c r="J57" s="91">
        <f t="shared" si="0"/>
        <v>0</v>
      </c>
    </row>
    <row r="58" spans="1:10" x14ac:dyDescent="0.2">
      <c r="A58" s="17" t="s">
        <v>55</v>
      </c>
      <c r="B58" s="30"/>
      <c r="C58" s="88">
        <v>0</v>
      </c>
      <c r="D58" s="89">
        <v>0</v>
      </c>
      <c r="E58" s="89">
        <v>0</v>
      </c>
      <c r="F58" s="89">
        <v>0</v>
      </c>
      <c r="G58" s="89">
        <v>0</v>
      </c>
      <c r="H58" s="89">
        <v>0</v>
      </c>
      <c r="I58" s="89">
        <v>0</v>
      </c>
      <c r="J58" s="91">
        <f t="shared" si="0"/>
        <v>0</v>
      </c>
    </row>
    <row r="59" spans="1:10" x14ac:dyDescent="0.2">
      <c r="A59" s="17" t="s">
        <v>102</v>
      </c>
      <c r="B59" s="30"/>
      <c r="C59" s="88">
        <v>403829</v>
      </c>
      <c r="D59" s="89">
        <v>0</v>
      </c>
      <c r="E59" s="89">
        <v>2083958</v>
      </c>
      <c r="F59" s="89">
        <v>0</v>
      </c>
      <c r="G59" s="89">
        <v>0</v>
      </c>
      <c r="H59" s="89">
        <v>807989</v>
      </c>
      <c r="I59" s="89">
        <v>567430</v>
      </c>
      <c r="J59" s="91">
        <f t="shared" si="0"/>
        <v>3863206</v>
      </c>
    </row>
    <row r="60" spans="1:10" x14ac:dyDescent="0.2">
      <c r="A60" s="17" t="s">
        <v>103</v>
      </c>
      <c r="B60" s="30"/>
      <c r="C60" s="88">
        <v>0</v>
      </c>
      <c r="D60" s="89">
        <v>0</v>
      </c>
      <c r="E60" s="89">
        <v>1718261</v>
      </c>
      <c r="F60" s="89">
        <v>0</v>
      </c>
      <c r="G60" s="89">
        <v>0</v>
      </c>
      <c r="H60" s="89">
        <v>0</v>
      </c>
      <c r="I60" s="89">
        <v>378353</v>
      </c>
      <c r="J60" s="91">
        <f t="shared" si="0"/>
        <v>2096614</v>
      </c>
    </row>
    <row r="61" spans="1:10" x14ac:dyDescent="0.2">
      <c r="A61" s="17" t="s">
        <v>56</v>
      </c>
      <c r="B61" s="30"/>
      <c r="C61" s="88">
        <v>0</v>
      </c>
      <c r="D61" s="89">
        <v>0</v>
      </c>
      <c r="E61" s="89">
        <v>0</v>
      </c>
      <c r="F61" s="89">
        <v>0</v>
      </c>
      <c r="G61" s="89">
        <v>0</v>
      </c>
      <c r="H61" s="89">
        <v>0</v>
      </c>
      <c r="I61" s="89">
        <v>0</v>
      </c>
      <c r="J61" s="91">
        <f t="shared" si="0"/>
        <v>0</v>
      </c>
    </row>
    <row r="62" spans="1:10" x14ac:dyDescent="0.2">
      <c r="A62" s="17" t="s">
        <v>6</v>
      </c>
      <c r="B62" s="30"/>
      <c r="C62" s="88">
        <f>(556031+13506366)</f>
        <v>14062397</v>
      </c>
      <c r="D62" s="89">
        <v>0</v>
      </c>
      <c r="E62" s="89">
        <v>9849074</v>
      </c>
      <c r="F62" s="89">
        <v>0</v>
      </c>
      <c r="G62" s="89">
        <v>0</v>
      </c>
      <c r="H62" s="89">
        <v>2339099</v>
      </c>
      <c r="I62" s="89">
        <v>0</v>
      </c>
      <c r="J62" s="91">
        <f t="shared" si="0"/>
        <v>26250570</v>
      </c>
    </row>
    <row r="63" spans="1:10" x14ac:dyDescent="0.2">
      <c r="A63" s="17" t="s">
        <v>5</v>
      </c>
      <c r="B63" s="30"/>
      <c r="C63" s="88">
        <v>357664</v>
      </c>
      <c r="D63" s="89">
        <v>8806193</v>
      </c>
      <c r="E63" s="89">
        <v>5321154</v>
      </c>
      <c r="F63" s="89">
        <v>0</v>
      </c>
      <c r="G63" s="89">
        <v>0</v>
      </c>
      <c r="H63" s="89">
        <v>127609</v>
      </c>
      <c r="I63" s="89">
        <v>0</v>
      </c>
      <c r="J63" s="91">
        <f t="shared" si="0"/>
        <v>14612620</v>
      </c>
    </row>
    <row r="64" spans="1:10" x14ac:dyDescent="0.2">
      <c r="A64" s="17" t="s">
        <v>57</v>
      </c>
      <c r="B64" s="30"/>
      <c r="C64" s="88">
        <v>102810</v>
      </c>
      <c r="D64" s="89">
        <v>0</v>
      </c>
      <c r="E64" s="89">
        <v>0</v>
      </c>
      <c r="F64" s="89">
        <v>0</v>
      </c>
      <c r="G64" s="89">
        <v>0</v>
      </c>
      <c r="H64" s="89">
        <v>0</v>
      </c>
      <c r="I64" s="89">
        <v>0</v>
      </c>
      <c r="J64" s="91">
        <f t="shared" si="0"/>
        <v>102810</v>
      </c>
    </row>
    <row r="65" spans="1:10" x14ac:dyDescent="0.2">
      <c r="A65" s="17" t="s">
        <v>58</v>
      </c>
      <c r="B65" s="30"/>
      <c r="C65" s="88">
        <v>0</v>
      </c>
      <c r="D65" s="89">
        <v>0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91">
        <f t="shared" si="0"/>
        <v>0</v>
      </c>
    </row>
    <row r="66" spans="1:10" x14ac:dyDescent="0.2">
      <c r="A66" s="17" t="s">
        <v>59</v>
      </c>
      <c r="B66" s="30"/>
      <c r="C66" s="88">
        <v>0</v>
      </c>
      <c r="D66" s="89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91">
        <f t="shared" si="0"/>
        <v>0</v>
      </c>
    </row>
    <row r="67" spans="1:10" x14ac:dyDescent="0.2">
      <c r="A67" s="17" t="s">
        <v>60</v>
      </c>
      <c r="B67" s="30"/>
      <c r="C67" s="88">
        <v>0</v>
      </c>
      <c r="D67" s="89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91">
        <f t="shared" si="0"/>
        <v>0</v>
      </c>
    </row>
    <row r="68" spans="1:10" x14ac:dyDescent="0.2">
      <c r="A68" s="17" t="s">
        <v>61</v>
      </c>
      <c r="B68" s="30"/>
      <c r="C68" s="88">
        <v>340562</v>
      </c>
      <c r="D68" s="89">
        <v>80342</v>
      </c>
      <c r="E68" s="89">
        <v>6428877</v>
      </c>
      <c r="F68" s="89">
        <v>0</v>
      </c>
      <c r="G68" s="89">
        <v>0</v>
      </c>
      <c r="H68" s="89">
        <v>526087</v>
      </c>
      <c r="I68" s="89">
        <v>0</v>
      </c>
      <c r="J68" s="91">
        <f t="shared" si="0"/>
        <v>7375868</v>
      </c>
    </row>
    <row r="69" spans="1:10" x14ac:dyDescent="0.2">
      <c r="A69" s="17" t="s">
        <v>62</v>
      </c>
      <c r="B69" s="30"/>
      <c r="C69" s="88">
        <v>78488</v>
      </c>
      <c r="D69" s="89">
        <v>0</v>
      </c>
      <c r="E69" s="89">
        <v>156975</v>
      </c>
      <c r="F69" s="89">
        <v>0</v>
      </c>
      <c r="G69" s="89">
        <v>0</v>
      </c>
      <c r="H69" s="89">
        <v>0</v>
      </c>
      <c r="I69" s="89">
        <v>0</v>
      </c>
      <c r="J69" s="91">
        <f t="shared" si="0"/>
        <v>235463</v>
      </c>
    </row>
    <row r="70" spans="1:10" x14ac:dyDescent="0.2">
      <c r="A70" s="17" t="s">
        <v>63</v>
      </c>
      <c r="B70" s="30"/>
      <c r="C70" s="88">
        <v>111002</v>
      </c>
      <c r="D70" s="89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91">
        <f t="shared" si="0"/>
        <v>111002</v>
      </c>
    </row>
    <row r="71" spans="1:10" x14ac:dyDescent="0.2">
      <c r="A71" s="17" t="s">
        <v>64</v>
      </c>
      <c r="B71" s="30"/>
      <c r="C71" s="88">
        <v>0</v>
      </c>
      <c r="D71" s="89">
        <v>0</v>
      </c>
      <c r="E71" s="89">
        <v>0</v>
      </c>
      <c r="F71" s="89">
        <v>0</v>
      </c>
      <c r="G71" s="89">
        <v>0</v>
      </c>
      <c r="H71" s="89">
        <v>0</v>
      </c>
      <c r="I71" s="89">
        <v>0</v>
      </c>
      <c r="J71" s="91">
        <f>SUM(C71:I71)</f>
        <v>0</v>
      </c>
    </row>
    <row r="72" spans="1:10" x14ac:dyDescent="0.2">
      <c r="A72" s="60" t="s">
        <v>93</v>
      </c>
      <c r="B72" s="61"/>
      <c r="C72" s="62">
        <f t="shared" ref="C72:J72" si="1">SUM(C5:C71)</f>
        <v>33185071</v>
      </c>
      <c r="D72" s="63">
        <f t="shared" si="1"/>
        <v>128437719</v>
      </c>
      <c r="E72" s="63">
        <f t="shared" si="1"/>
        <v>168417740</v>
      </c>
      <c r="F72" s="63">
        <f t="shared" si="1"/>
        <v>1205485</v>
      </c>
      <c r="G72" s="63">
        <f t="shared" si="1"/>
        <v>30143607</v>
      </c>
      <c r="H72" s="63">
        <f>SUM(H5:H71)</f>
        <v>47168551</v>
      </c>
      <c r="I72" s="63">
        <f>SUM(I5:I71)</f>
        <v>58013542</v>
      </c>
      <c r="J72" s="64">
        <f t="shared" si="1"/>
        <v>466571715</v>
      </c>
    </row>
    <row r="73" spans="1:10" x14ac:dyDescent="0.2">
      <c r="A73" s="60" t="s">
        <v>79</v>
      </c>
      <c r="B73" s="61"/>
      <c r="C73" s="74">
        <f>(C72/$J72)</f>
        <v>7.1125338148713108E-2</v>
      </c>
      <c r="D73" s="75">
        <f t="shared" ref="D73:J73" si="2">(D72/$J72)</f>
        <v>0.27527969414091036</v>
      </c>
      <c r="E73" s="75">
        <f t="shared" si="2"/>
        <v>0.36096860265093439</v>
      </c>
      <c r="F73" s="75">
        <f t="shared" si="2"/>
        <v>2.583707844355717E-3</v>
      </c>
      <c r="G73" s="75">
        <f t="shared" si="2"/>
        <v>6.4606588935636616E-2</v>
      </c>
      <c r="H73" s="75">
        <f t="shared" si="2"/>
        <v>0.10109603622242724</v>
      </c>
      <c r="I73" s="75">
        <f t="shared" si="2"/>
        <v>0.12434003205702257</v>
      </c>
      <c r="J73" s="76">
        <f t="shared" si="2"/>
        <v>1</v>
      </c>
    </row>
    <row r="74" spans="1:10" x14ac:dyDescent="0.2">
      <c r="A74" s="77" t="s">
        <v>95</v>
      </c>
      <c r="B74" s="68"/>
      <c r="C74" s="69">
        <f>COUNTIF(C5:C71,"&gt;0")</f>
        <v>28</v>
      </c>
      <c r="D74" s="69">
        <f t="shared" ref="D74:J74" si="3">COUNTIF(D5:D71,"&gt;0")</f>
        <v>12</v>
      </c>
      <c r="E74" s="69">
        <f t="shared" si="3"/>
        <v>28</v>
      </c>
      <c r="F74" s="69">
        <f t="shared" si="3"/>
        <v>1</v>
      </c>
      <c r="G74" s="69">
        <f t="shared" si="3"/>
        <v>1</v>
      </c>
      <c r="H74" s="69">
        <f t="shared" si="3"/>
        <v>17</v>
      </c>
      <c r="I74" s="69">
        <f t="shared" si="3"/>
        <v>11</v>
      </c>
      <c r="J74" s="78">
        <f t="shared" si="3"/>
        <v>40</v>
      </c>
    </row>
    <row r="75" spans="1:10" x14ac:dyDescent="0.2">
      <c r="A75" s="36"/>
      <c r="B75" s="37"/>
      <c r="C75" s="15"/>
      <c r="D75" s="18"/>
      <c r="E75" s="18"/>
      <c r="F75" s="18"/>
      <c r="G75" s="18"/>
      <c r="H75" s="18"/>
      <c r="I75" s="18"/>
      <c r="J75" s="19"/>
    </row>
    <row r="76" spans="1:10" ht="13.5" thickBot="1" x14ac:dyDescent="0.25">
      <c r="A76" s="20" t="s">
        <v>80</v>
      </c>
      <c r="B76" s="21"/>
      <c r="C76" s="21"/>
      <c r="D76" s="22"/>
      <c r="E76" s="22"/>
      <c r="F76" s="22"/>
      <c r="G76" s="22"/>
      <c r="H76" s="22"/>
      <c r="I76" s="22"/>
      <c r="J76" s="23"/>
    </row>
    <row r="77" spans="1:10" x14ac:dyDescent="0.2">
      <c r="D77" s="1"/>
      <c r="E77" s="1"/>
      <c r="F77" s="1"/>
      <c r="G77" s="1"/>
      <c r="H77" s="1"/>
      <c r="I77" s="1"/>
      <c r="J77" s="1"/>
    </row>
  </sheetData>
  <phoneticPr fontId="7" type="noConversion"/>
  <printOptions horizontalCentered="1"/>
  <pageMargins left="0.5" right="0.5" top="0.5" bottom="0.5" header="0.3" footer="0.3"/>
  <pageSetup scale="92" fitToHeight="0" orientation="landscape" r:id="rId1"/>
  <headerFooter>
    <oddFooter>&amp;LOffice of Economic and Demographic Research&amp;RPage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workbookViewId="0"/>
  </sheetViews>
  <sheetFormatPr defaultRowHeight="12.75" x14ac:dyDescent="0.2"/>
  <cols>
    <col min="1" max="1" width="20.7109375" customWidth="1"/>
    <col min="2" max="2" width="1.7109375" customWidth="1"/>
    <col min="3" max="10" width="14.7109375" customWidth="1"/>
  </cols>
  <sheetData>
    <row r="1" spans="1:10" ht="23.25" x14ac:dyDescent="0.35">
      <c r="A1" s="4" t="s">
        <v>66</v>
      </c>
      <c r="B1" s="5"/>
      <c r="C1" s="6"/>
      <c r="D1" s="7"/>
      <c r="E1" s="7"/>
      <c r="F1" s="7"/>
      <c r="G1" s="7"/>
      <c r="H1" s="7"/>
      <c r="I1" s="7"/>
      <c r="J1" s="8"/>
    </row>
    <row r="2" spans="1:10" ht="18.75" thickBot="1" x14ac:dyDescent="0.3">
      <c r="A2" s="9" t="s">
        <v>82</v>
      </c>
      <c r="B2" s="10"/>
      <c r="C2" s="11"/>
      <c r="D2" s="12"/>
      <c r="E2" s="12"/>
      <c r="F2" s="12"/>
      <c r="G2" s="12"/>
      <c r="H2" s="12"/>
      <c r="I2" s="12"/>
      <c r="J2" s="13"/>
    </row>
    <row r="3" spans="1:10" x14ac:dyDescent="0.2">
      <c r="A3" s="38"/>
      <c r="B3" s="44"/>
      <c r="C3" s="46"/>
      <c r="D3" s="40" t="s">
        <v>68</v>
      </c>
      <c r="E3" s="40"/>
      <c r="F3" s="40" t="s">
        <v>71</v>
      </c>
      <c r="G3" s="40" t="s">
        <v>72</v>
      </c>
      <c r="H3" s="40" t="s">
        <v>74</v>
      </c>
      <c r="I3" s="40"/>
      <c r="J3" s="41" t="s">
        <v>78</v>
      </c>
    </row>
    <row r="4" spans="1:10" ht="13.5" thickBot="1" x14ac:dyDescent="0.25">
      <c r="A4" s="39" t="s">
        <v>7</v>
      </c>
      <c r="B4" s="45"/>
      <c r="C4" s="47" t="s">
        <v>67</v>
      </c>
      <c r="D4" s="42" t="s">
        <v>69</v>
      </c>
      <c r="E4" s="42" t="s">
        <v>70</v>
      </c>
      <c r="F4" s="42" t="s">
        <v>69</v>
      </c>
      <c r="G4" s="42" t="s">
        <v>73</v>
      </c>
      <c r="H4" s="42" t="s">
        <v>75</v>
      </c>
      <c r="I4" s="42" t="s">
        <v>76</v>
      </c>
      <c r="J4" s="43" t="s">
        <v>77</v>
      </c>
    </row>
    <row r="5" spans="1:10" x14ac:dyDescent="0.2">
      <c r="A5" s="16" t="s">
        <v>0</v>
      </c>
      <c r="B5" s="29"/>
      <c r="C5" s="31">
        <v>0</v>
      </c>
      <c r="D5" s="25">
        <v>0</v>
      </c>
      <c r="E5" s="26">
        <v>611</v>
      </c>
      <c r="F5" s="26">
        <v>0</v>
      </c>
      <c r="G5" s="25">
        <v>0</v>
      </c>
      <c r="H5" s="25">
        <v>0</v>
      </c>
      <c r="I5" s="25">
        <v>0</v>
      </c>
      <c r="J5" s="27">
        <f>SUM(C5:I5)</f>
        <v>611</v>
      </c>
    </row>
    <row r="6" spans="1:10" x14ac:dyDescent="0.2">
      <c r="A6" s="17" t="s">
        <v>8</v>
      </c>
      <c r="B6" s="30"/>
      <c r="C6" s="88">
        <v>40451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1">
        <f>SUM(C6:I6)</f>
        <v>40451</v>
      </c>
    </row>
    <row r="7" spans="1:10" x14ac:dyDescent="0.2">
      <c r="A7" s="17" t="s">
        <v>9</v>
      </c>
      <c r="B7" s="30"/>
      <c r="C7" s="88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1">
        <f t="shared" ref="J7:J70" si="0">SUM(C7:I7)</f>
        <v>0</v>
      </c>
    </row>
    <row r="8" spans="1:10" x14ac:dyDescent="0.2">
      <c r="A8" s="17" t="s">
        <v>10</v>
      </c>
      <c r="B8" s="30"/>
      <c r="C8" s="88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1">
        <f t="shared" si="0"/>
        <v>0</v>
      </c>
    </row>
    <row r="9" spans="1:10" x14ac:dyDescent="0.2">
      <c r="A9" s="17" t="s">
        <v>11</v>
      </c>
      <c r="B9" s="30"/>
      <c r="C9" s="88">
        <v>0</v>
      </c>
      <c r="D9" s="89">
        <v>0</v>
      </c>
      <c r="E9" s="89">
        <v>2572186</v>
      </c>
      <c r="F9" s="89">
        <v>0</v>
      </c>
      <c r="G9" s="89">
        <v>0</v>
      </c>
      <c r="H9" s="89">
        <v>0</v>
      </c>
      <c r="I9" s="89">
        <v>0</v>
      </c>
      <c r="J9" s="91">
        <f t="shared" si="0"/>
        <v>2572186</v>
      </c>
    </row>
    <row r="10" spans="1:10" x14ac:dyDescent="0.2">
      <c r="A10" s="17" t="s">
        <v>12</v>
      </c>
      <c r="B10" s="30"/>
      <c r="C10" s="88">
        <v>0</v>
      </c>
      <c r="D10" s="89">
        <v>0</v>
      </c>
      <c r="E10" s="89">
        <v>1765000</v>
      </c>
      <c r="F10" s="89">
        <v>0</v>
      </c>
      <c r="G10" s="89">
        <v>0</v>
      </c>
      <c r="H10" s="89">
        <v>2418000</v>
      </c>
      <c r="I10" s="89">
        <v>0</v>
      </c>
      <c r="J10" s="91">
        <f t="shared" si="0"/>
        <v>4183000</v>
      </c>
    </row>
    <row r="11" spans="1:10" x14ac:dyDescent="0.2">
      <c r="A11" s="17" t="s">
        <v>13</v>
      </c>
      <c r="B11" s="30"/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1">
        <f t="shared" si="0"/>
        <v>0</v>
      </c>
    </row>
    <row r="12" spans="1:10" x14ac:dyDescent="0.2">
      <c r="A12" s="17" t="s">
        <v>14</v>
      </c>
      <c r="B12" s="30"/>
      <c r="C12" s="88">
        <v>1850</v>
      </c>
      <c r="D12" s="89">
        <v>0</v>
      </c>
      <c r="E12" s="89">
        <v>4537431</v>
      </c>
      <c r="F12" s="89">
        <v>0</v>
      </c>
      <c r="G12" s="89">
        <v>0</v>
      </c>
      <c r="H12" s="89">
        <v>380896</v>
      </c>
      <c r="I12" s="89">
        <v>0</v>
      </c>
      <c r="J12" s="91">
        <f t="shared" si="0"/>
        <v>4920177</v>
      </c>
    </row>
    <row r="13" spans="1:10" x14ac:dyDescent="0.2">
      <c r="A13" s="17" t="s">
        <v>15</v>
      </c>
      <c r="B13" s="30"/>
      <c r="C13" s="88">
        <v>196407</v>
      </c>
      <c r="D13" s="89">
        <v>0</v>
      </c>
      <c r="E13" s="89">
        <v>1829045</v>
      </c>
      <c r="F13" s="89">
        <v>593989</v>
      </c>
      <c r="G13" s="89">
        <v>0</v>
      </c>
      <c r="H13" s="89">
        <v>350020</v>
      </c>
      <c r="I13" s="89">
        <v>0</v>
      </c>
      <c r="J13" s="91">
        <f t="shared" si="0"/>
        <v>2969461</v>
      </c>
    </row>
    <row r="14" spans="1:10" x14ac:dyDescent="0.2">
      <c r="A14" s="17" t="s">
        <v>16</v>
      </c>
      <c r="B14" s="30"/>
      <c r="C14" s="88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1">
        <f t="shared" si="0"/>
        <v>0</v>
      </c>
    </row>
    <row r="15" spans="1:10" x14ac:dyDescent="0.2">
      <c r="A15" s="17" t="s">
        <v>17</v>
      </c>
      <c r="B15" s="30"/>
      <c r="C15" s="88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25406195</v>
      </c>
      <c r="J15" s="91">
        <f t="shared" si="0"/>
        <v>25406195</v>
      </c>
    </row>
    <row r="16" spans="1:10" x14ac:dyDescent="0.2">
      <c r="A16" s="17" t="s">
        <v>18</v>
      </c>
      <c r="B16" s="30"/>
      <c r="C16" s="88">
        <v>1653421</v>
      </c>
      <c r="D16" s="89">
        <v>2657396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1">
        <f t="shared" si="0"/>
        <v>4310817</v>
      </c>
    </row>
    <row r="17" spans="1:10" x14ac:dyDescent="0.2">
      <c r="A17" s="96" t="s">
        <v>109</v>
      </c>
      <c r="B17" s="30"/>
      <c r="C17" s="88">
        <v>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91">
        <f t="shared" si="0"/>
        <v>0</v>
      </c>
    </row>
    <row r="18" spans="1:10" x14ac:dyDescent="0.2">
      <c r="A18" s="17" t="s">
        <v>19</v>
      </c>
      <c r="B18" s="30"/>
      <c r="C18" s="88">
        <v>54120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91">
        <f t="shared" si="0"/>
        <v>54120</v>
      </c>
    </row>
    <row r="19" spans="1:10" x14ac:dyDescent="0.2">
      <c r="A19" s="17" t="s">
        <v>20</v>
      </c>
      <c r="B19" s="30" t="s">
        <v>65</v>
      </c>
      <c r="C19" s="88"/>
      <c r="D19" s="89"/>
      <c r="E19" s="92"/>
      <c r="F19" s="89"/>
      <c r="G19" s="89"/>
      <c r="H19" s="89"/>
      <c r="I19" s="89">
        <v>0</v>
      </c>
      <c r="J19" s="91">
        <f t="shared" si="0"/>
        <v>0</v>
      </c>
    </row>
    <row r="20" spans="1:10" x14ac:dyDescent="0.2">
      <c r="A20" s="17" t="s">
        <v>22</v>
      </c>
      <c r="B20" s="30"/>
      <c r="C20" s="88">
        <v>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91">
        <f t="shared" si="0"/>
        <v>0</v>
      </c>
    </row>
    <row r="21" spans="1:10" x14ac:dyDescent="0.2">
      <c r="A21" s="17" t="s">
        <v>21</v>
      </c>
      <c r="B21" s="30"/>
      <c r="C21" s="88">
        <v>0</v>
      </c>
      <c r="D21" s="89">
        <v>0</v>
      </c>
      <c r="E21" s="89">
        <v>1325400</v>
      </c>
      <c r="F21" s="89">
        <v>0</v>
      </c>
      <c r="G21" s="89">
        <v>0</v>
      </c>
      <c r="H21" s="89">
        <v>293679</v>
      </c>
      <c r="I21" s="89">
        <v>0</v>
      </c>
      <c r="J21" s="91">
        <f t="shared" si="0"/>
        <v>1619079</v>
      </c>
    </row>
    <row r="22" spans="1:10" x14ac:dyDescent="0.2">
      <c r="A22" s="17" t="s">
        <v>23</v>
      </c>
      <c r="B22" s="30"/>
      <c r="C22" s="88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91">
        <f t="shared" si="0"/>
        <v>0</v>
      </c>
    </row>
    <row r="23" spans="1:10" x14ac:dyDescent="0.2">
      <c r="A23" s="17" t="s">
        <v>24</v>
      </c>
      <c r="B23" s="30"/>
      <c r="C23" s="88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91">
        <f t="shared" si="0"/>
        <v>0</v>
      </c>
    </row>
    <row r="24" spans="1:10" x14ac:dyDescent="0.2">
      <c r="A24" s="17" t="s">
        <v>25</v>
      </c>
      <c r="B24" s="30"/>
      <c r="C24" s="88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266500</v>
      </c>
      <c r="J24" s="91">
        <f t="shared" si="0"/>
        <v>266500</v>
      </c>
    </row>
    <row r="25" spans="1:10" x14ac:dyDescent="0.2">
      <c r="A25" s="17" t="s">
        <v>26</v>
      </c>
      <c r="B25" s="30"/>
      <c r="C25" s="88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91">
        <f t="shared" si="0"/>
        <v>0</v>
      </c>
    </row>
    <row r="26" spans="1:10" x14ac:dyDescent="0.2">
      <c r="A26" s="17" t="s">
        <v>27</v>
      </c>
      <c r="B26" s="30"/>
      <c r="C26" s="88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91">
        <f t="shared" si="0"/>
        <v>0</v>
      </c>
    </row>
    <row r="27" spans="1:10" x14ac:dyDescent="0.2">
      <c r="A27" s="17" t="s">
        <v>28</v>
      </c>
      <c r="B27" s="30"/>
      <c r="C27" s="88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91">
        <f t="shared" si="0"/>
        <v>0</v>
      </c>
    </row>
    <row r="28" spans="1:10" x14ac:dyDescent="0.2">
      <c r="A28" s="17" t="s">
        <v>29</v>
      </c>
      <c r="B28" s="30"/>
      <c r="C28" s="88">
        <v>457652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91">
        <f t="shared" si="0"/>
        <v>457652</v>
      </c>
    </row>
    <row r="29" spans="1:10" x14ac:dyDescent="0.2">
      <c r="A29" s="17" t="s">
        <v>30</v>
      </c>
      <c r="B29" s="30"/>
      <c r="C29" s="88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91">
        <f t="shared" si="0"/>
        <v>0</v>
      </c>
    </row>
    <row r="30" spans="1:10" x14ac:dyDescent="0.2">
      <c r="A30" s="17" t="s">
        <v>31</v>
      </c>
      <c r="B30" s="30"/>
      <c r="C30" s="88">
        <v>347359</v>
      </c>
      <c r="D30" s="89">
        <v>0</v>
      </c>
      <c r="E30" s="89">
        <v>2622438</v>
      </c>
      <c r="F30" s="89">
        <v>0</v>
      </c>
      <c r="G30" s="89">
        <v>0</v>
      </c>
      <c r="H30" s="89">
        <v>359615</v>
      </c>
      <c r="I30" s="89">
        <v>325427</v>
      </c>
      <c r="J30" s="91">
        <f t="shared" si="0"/>
        <v>3654839</v>
      </c>
    </row>
    <row r="31" spans="1:10" x14ac:dyDescent="0.2">
      <c r="A31" s="17" t="s">
        <v>32</v>
      </c>
      <c r="B31" s="30"/>
      <c r="C31" s="88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91">
        <f t="shared" si="0"/>
        <v>0</v>
      </c>
    </row>
    <row r="32" spans="1:10" x14ac:dyDescent="0.2">
      <c r="A32" s="17" t="s">
        <v>33</v>
      </c>
      <c r="B32" s="30"/>
      <c r="C32" s="88">
        <v>648858</v>
      </c>
      <c r="D32" s="89">
        <v>2205462</v>
      </c>
      <c r="E32" s="89">
        <v>14782889</v>
      </c>
      <c r="F32" s="89">
        <v>0</v>
      </c>
      <c r="G32" s="89">
        <v>0</v>
      </c>
      <c r="H32" s="89">
        <v>2697762</v>
      </c>
      <c r="I32" s="89">
        <v>0</v>
      </c>
      <c r="J32" s="91">
        <f t="shared" si="0"/>
        <v>20334971</v>
      </c>
    </row>
    <row r="33" spans="1:10" x14ac:dyDescent="0.2">
      <c r="A33" s="17" t="s">
        <v>34</v>
      </c>
      <c r="B33" s="30"/>
      <c r="C33" s="88">
        <v>0</v>
      </c>
      <c r="D33" s="89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91">
        <f t="shared" si="0"/>
        <v>0</v>
      </c>
    </row>
    <row r="34" spans="1:10" x14ac:dyDescent="0.2">
      <c r="A34" s="17" t="s">
        <v>35</v>
      </c>
      <c r="B34" s="30"/>
      <c r="C34" s="88">
        <v>0</v>
      </c>
      <c r="D34" s="89">
        <v>0</v>
      </c>
      <c r="E34" s="89">
        <v>3523913</v>
      </c>
      <c r="F34" s="89">
        <v>0</v>
      </c>
      <c r="G34" s="89">
        <v>0</v>
      </c>
      <c r="H34" s="89">
        <v>0</v>
      </c>
      <c r="I34" s="89">
        <v>0</v>
      </c>
      <c r="J34" s="91">
        <f t="shared" si="0"/>
        <v>3523913</v>
      </c>
    </row>
    <row r="35" spans="1:10" x14ac:dyDescent="0.2">
      <c r="A35" s="17" t="s">
        <v>36</v>
      </c>
      <c r="B35" s="30"/>
      <c r="C35" s="88">
        <v>0</v>
      </c>
      <c r="D35" s="89">
        <v>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91">
        <f t="shared" si="0"/>
        <v>0</v>
      </c>
    </row>
    <row r="36" spans="1:10" x14ac:dyDescent="0.2">
      <c r="A36" s="17" t="s">
        <v>37</v>
      </c>
      <c r="B36" s="30"/>
      <c r="C36" s="88">
        <v>0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91">
        <f t="shared" si="0"/>
        <v>0</v>
      </c>
    </row>
    <row r="37" spans="1:10" x14ac:dyDescent="0.2">
      <c r="A37" s="17" t="s">
        <v>38</v>
      </c>
      <c r="B37" s="30"/>
      <c r="C37" s="88">
        <v>20700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91">
        <f t="shared" si="0"/>
        <v>20700</v>
      </c>
    </row>
    <row r="38" spans="1:10" x14ac:dyDescent="0.2">
      <c r="A38" s="17" t="s">
        <v>39</v>
      </c>
      <c r="B38" s="30"/>
      <c r="C38" s="88">
        <v>0</v>
      </c>
      <c r="D38" s="89">
        <v>0</v>
      </c>
      <c r="E38" s="89">
        <v>8753942</v>
      </c>
      <c r="F38" s="89">
        <v>0</v>
      </c>
      <c r="G38" s="89">
        <v>0</v>
      </c>
      <c r="H38" s="89">
        <v>0</v>
      </c>
      <c r="I38" s="89">
        <v>0</v>
      </c>
      <c r="J38" s="91">
        <f t="shared" si="0"/>
        <v>8753942</v>
      </c>
    </row>
    <row r="39" spans="1:10" x14ac:dyDescent="0.2">
      <c r="A39" s="17" t="s">
        <v>1</v>
      </c>
      <c r="B39" s="30"/>
      <c r="C39" s="88">
        <v>2091596</v>
      </c>
      <c r="D39" s="89">
        <v>0</v>
      </c>
      <c r="E39" s="89">
        <v>11245307</v>
      </c>
      <c r="F39" s="89">
        <v>0</v>
      </c>
      <c r="G39" s="89">
        <v>0</v>
      </c>
      <c r="H39" s="89">
        <v>4118922</v>
      </c>
      <c r="I39" s="89">
        <v>0</v>
      </c>
      <c r="J39" s="91">
        <f t="shared" si="0"/>
        <v>17455825</v>
      </c>
    </row>
    <row r="40" spans="1:10" x14ac:dyDescent="0.2">
      <c r="A40" s="17" t="s">
        <v>40</v>
      </c>
      <c r="B40" s="30"/>
      <c r="C40" s="88">
        <v>0</v>
      </c>
      <c r="D40" s="89">
        <v>0</v>
      </c>
      <c r="E40" s="89">
        <v>0</v>
      </c>
      <c r="F40" s="89">
        <v>0</v>
      </c>
      <c r="G40" s="89">
        <v>0</v>
      </c>
      <c r="H40" s="89">
        <v>0</v>
      </c>
      <c r="I40" s="89">
        <v>0</v>
      </c>
      <c r="J40" s="91">
        <f t="shared" si="0"/>
        <v>0</v>
      </c>
    </row>
    <row r="41" spans="1:10" x14ac:dyDescent="0.2">
      <c r="A41" s="17" t="s">
        <v>41</v>
      </c>
      <c r="B41" s="30"/>
      <c r="C41" s="88">
        <v>0</v>
      </c>
      <c r="D41" s="89">
        <v>650057</v>
      </c>
      <c r="E41" s="89">
        <v>0</v>
      </c>
      <c r="F41" s="89">
        <v>0</v>
      </c>
      <c r="G41" s="89">
        <v>0</v>
      </c>
      <c r="H41" s="89">
        <v>0</v>
      </c>
      <c r="I41" s="89">
        <v>0</v>
      </c>
      <c r="J41" s="91">
        <f t="shared" si="0"/>
        <v>650057</v>
      </c>
    </row>
    <row r="42" spans="1:10" x14ac:dyDescent="0.2">
      <c r="A42" s="17" t="s">
        <v>42</v>
      </c>
      <c r="B42" s="30"/>
      <c r="C42" s="88">
        <v>0</v>
      </c>
      <c r="D42" s="89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91">
        <f t="shared" si="0"/>
        <v>0</v>
      </c>
    </row>
    <row r="43" spans="1:10" x14ac:dyDescent="0.2">
      <c r="A43" s="17" t="s">
        <v>2</v>
      </c>
      <c r="B43" s="30"/>
      <c r="C43" s="88">
        <v>0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91">
        <f t="shared" si="0"/>
        <v>0</v>
      </c>
    </row>
    <row r="44" spans="1:10" x14ac:dyDescent="0.2">
      <c r="A44" s="17" t="s">
        <v>43</v>
      </c>
      <c r="B44" s="30"/>
      <c r="C44" s="88">
        <v>520609</v>
      </c>
      <c r="D44" s="89">
        <v>620182</v>
      </c>
      <c r="E44" s="89">
        <v>6740717</v>
      </c>
      <c r="F44" s="89">
        <v>0</v>
      </c>
      <c r="G44" s="89">
        <v>0</v>
      </c>
      <c r="H44" s="89">
        <v>1078084</v>
      </c>
      <c r="I44" s="89">
        <v>0</v>
      </c>
      <c r="J44" s="91">
        <f t="shared" si="0"/>
        <v>8959592</v>
      </c>
    </row>
    <row r="45" spans="1:10" x14ac:dyDescent="0.2">
      <c r="A45" s="17" t="s">
        <v>44</v>
      </c>
      <c r="B45" s="30"/>
      <c r="C45" s="88">
        <v>0</v>
      </c>
      <c r="D45" s="89">
        <v>0</v>
      </c>
      <c r="E45" s="89">
        <v>6445404</v>
      </c>
      <c r="F45" s="89">
        <v>0</v>
      </c>
      <c r="G45" s="89">
        <v>0</v>
      </c>
      <c r="H45" s="89">
        <v>0</v>
      </c>
      <c r="I45" s="89">
        <v>0</v>
      </c>
      <c r="J45" s="91">
        <f t="shared" si="0"/>
        <v>6445404</v>
      </c>
    </row>
    <row r="46" spans="1:10" x14ac:dyDescent="0.2">
      <c r="A46" s="17" t="s">
        <v>45</v>
      </c>
      <c r="B46" s="30"/>
      <c r="C46" s="88">
        <v>421849</v>
      </c>
      <c r="D46" s="89">
        <v>0</v>
      </c>
      <c r="E46" s="89">
        <v>4003070</v>
      </c>
      <c r="F46" s="89">
        <v>0</v>
      </c>
      <c r="G46" s="89">
        <v>0</v>
      </c>
      <c r="H46" s="89">
        <v>2067620</v>
      </c>
      <c r="I46" s="89">
        <v>805067</v>
      </c>
      <c r="J46" s="91">
        <f t="shared" si="0"/>
        <v>7297606</v>
      </c>
    </row>
    <row r="47" spans="1:10" x14ac:dyDescent="0.2">
      <c r="A47" s="17" t="s">
        <v>46</v>
      </c>
      <c r="B47" s="30"/>
      <c r="C47" s="88">
        <v>4281290</v>
      </c>
      <c r="D47" s="89">
        <v>0</v>
      </c>
      <c r="E47" s="89">
        <v>18700317</v>
      </c>
      <c r="F47" s="89">
        <v>0</v>
      </c>
      <c r="G47" s="89">
        <v>0</v>
      </c>
      <c r="H47" s="89">
        <v>4906977</v>
      </c>
      <c r="I47" s="89">
        <v>0</v>
      </c>
      <c r="J47" s="91">
        <f t="shared" si="0"/>
        <v>27888584</v>
      </c>
    </row>
    <row r="48" spans="1:10" x14ac:dyDescent="0.2">
      <c r="A48" s="17" t="s">
        <v>47</v>
      </c>
      <c r="B48" s="30"/>
      <c r="C48" s="88">
        <v>50773</v>
      </c>
      <c r="D48" s="89">
        <v>15752</v>
      </c>
      <c r="E48" s="89">
        <v>147866</v>
      </c>
      <c r="F48" s="89">
        <v>0</v>
      </c>
      <c r="G48" s="89">
        <v>0</v>
      </c>
      <c r="H48" s="89">
        <v>52365</v>
      </c>
      <c r="I48" s="89">
        <v>49804</v>
      </c>
      <c r="J48" s="91">
        <f t="shared" si="0"/>
        <v>316560</v>
      </c>
    </row>
    <row r="49" spans="1:10" x14ac:dyDescent="0.2">
      <c r="A49" s="17" t="s">
        <v>48</v>
      </c>
      <c r="B49" s="30"/>
      <c r="C49" s="88">
        <v>210554</v>
      </c>
      <c r="D49" s="89">
        <v>0</v>
      </c>
      <c r="E49" s="89">
        <v>988924</v>
      </c>
      <c r="F49" s="89">
        <v>0</v>
      </c>
      <c r="G49" s="89">
        <v>0</v>
      </c>
      <c r="H49" s="89">
        <v>0</v>
      </c>
      <c r="I49" s="89">
        <v>110273</v>
      </c>
      <c r="J49" s="91">
        <f t="shared" si="0"/>
        <v>1309751</v>
      </c>
    </row>
    <row r="50" spans="1:10" x14ac:dyDescent="0.2">
      <c r="A50" s="17" t="s">
        <v>49</v>
      </c>
      <c r="B50" s="30"/>
      <c r="C50" s="88">
        <v>0</v>
      </c>
      <c r="D50" s="89">
        <v>0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91">
        <f t="shared" si="0"/>
        <v>0</v>
      </c>
    </row>
    <row r="51" spans="1:10" x14ac:dyDescent="0.2">
      <c r="A51" s="17" t="s">
        <v>3</v>
      </c>
      <c r="B51" s="30"/>
      <c r="C51" s="88">
        <v>1083677</v>
      </c>
      <c r="D51" s="89">
        <v>0</v>
      </c>
      <c r="E51" s="89">
        <v>0</v>
      </c>
      <c r="F51" s="89">
        <v>0</v>
      </c>
      <c r="G51" s="89">
        <v>0</v>
      </c>
      <c r="H51" s="89">
        <v>0</v>
      </c>
      <c r="I51" s="89">
        <v>0</v>
      </c>
      <c r="J51" s="91">
        <f t="shared" si="0"/>
        <v>1083677</v>
      </c>
    </row>
    <row r="52" spans="1:10" x14ac:dyDescent="0.2">
      <c r="A52" s="17" t="s">
        <v>50</v>
      </c>
      <c r="B52" s="30"/>
      <c r="C52" s="88">
        <v>3481231</v>
      </c>
      <c r="D52" s="89">
        <v>39343921</v>
      </c>
      <c r="E52" s="89">
        <v>28822858</v>
      </c>
      <c r="F52" s="89">
        <v>0</v>
      </c>
      <c r="G52" s="89">
        <v>26522310</v>
      </c>
      <c r="H52" s="89">
        <v>0</v>
      </c>
      <c r="I52" s="89">
        <v>0</v>
      </c>
      <c r="J52" s="91">
        <f t="shared" si="0"/>
        <v>98170320</v>
      </c>
    </row>
    <row r="53" spans="1:10" x14ac:dyDescent="0.2">
      <c r="A53" s="17" t="s">
        <v>51</v>
      </c>
      <c r="B53" s="30"/>
      <c r="C53" s="88">
        <v>0</v>
      </c>
      <c r="D53" s="89">
        <v>0</v>
      </c>
      <c r="E53" s="89">
        <v>0</v>
      </c>
      <c r="F53" s="89">
        <v>0</v>
      </c>
      <c r="G53" s="89">
        <v>0</v>
      </c>
      <c r="H53" s="89">
        <v>0</v>
      </c>
      <c r="I53" s="89">
        <v>0</v>
      </c>
      <c r="J53" s="91">
        <f t="shared" si="0"/>
        <v>0</v>
      </c>
    </row>
    <row r="54" spans="1:10" x14ac:dyDescent="0.2">
      <c r="A54" s="17" t="s">
        <v>4</v>
      </c>
      <c r="B54" s="30"/>
      <c r="C54" s="88">
        <v>1879777</v>
      </c>
      <c r="D54" s="89">
        <v>46303050</v>
      </c>
      <c r="E54" s="89">
        <v>0</v>
      </c>
      <c r="F54" s="89">
        <v>0</v>
      </c>
      <c r="G54" s="89">
        <v>0</v>
      </c>
      <c r="H54" s="89">
        <v>14024344</v>
      </c>
      <c r="I54" s="89">
        <v>2166209</v>
      </c>
      <c r="J54" s="91">
        <f t="shared" si="0"/>
        <v>64373380</v>
      </c>
    </row>
    <row r="55" spans="1:10" x14ac:dyDescent="0.2">
      <c r="A55" s="17" t="s">
        <v>52</v>
      </c>
      <c r="B55" s="30"/>
      <c r="C55" s="88">
        <v>12600</v>
      </c>
      <c r="D55" s="89">
        <v>0</v>
      </c>
      <c r="E55" s="89">
        <v>12795034</v>
      </c>
      <c r="F55" s="89">
        <v>0</v>
      </c>
      <c r="G55" s="89">
        <v>0</v>
      </c>
      <c r="H55" s="89">
        <v>811250</v>
      </c>
      <c r="I55" s="89">
        <v>949839</v>
      </c>
      <c r="J55" s="91">
        <f t="shared" si="0"/>
        <v>14568723</v>
      </c>
    </row>
    <row r="56" spans="1:10" x14ac:dyDescent="0.2">
      <c r="A56" s="17" t="s">
        <v>53</v>
      </c>
      <c r="B56" s="30"/>
      <c r="C56" s="88">
        <v>0</v>
      </c>
      <c r="D56" s="89">
        <v>0</v>
      </c>
      <c r="E56" s="89">
        <v>3514594</v>
      </c>
      <c r="F56" s="89">
        <v>0</v>
      </c>
      <c r="G56" s="89">
        <v>0</v>
      </c>
      <c r="H56" s="89">
        <v>0</v>
      </c>
      <c r="I56" s="89">
        <v>0</v>
      </c>
      <c r="J56" s="91">
        <f t="shared" si="0"/>
        <v>3514594</v>
      </c>
    </row>
    <row r="57" spans="1:10" x14ac:dyDescent="0.2">
      <c r="A57" s="17" t="s">
        <v>54</v>
      </c>
      <c r="B57" s="30"/>
      <c r="C57" s="88">
        <v>0</v>
      </c>
      <c r="D57" s="89">
        <v>0</v>
      </c>
      <c r="E57" s="89">
        <v>0</v>
      </c>
      <c r="F57" s="89">
        <v>0</v>
      </c>
      <c r="G57" s="89">
        <v>0</v>
      </c>
      <c r="H57" s="89">
        <v>0</v>
      </c>
      <c r="I57" s="89">
        <v>0</v>
      </c>
      <c r="J57" s="91">
        <f t="shared" si="0"/>
        <v>0</v>
      </c>
    </row>
    <row r="58" spans="1:10" x14ac:dyDescent="0.2">
      <c r="A58" s="17" t="s">
        <v>55</v>
      </c>
      <c r="B58" s="30"/>
      <c r="C58" s="88">
        <v>0</v>
      </c>
      <c r="D58" s="89">
        <v>0</v>
      </c>
      <c r="E58" s="89">
        <v>0</v>
      </c>
      <c r="F58" s="89">
        <v>0</v>
      </c>
      <c r="G58" s="89">
        <v>0</v>
      </c>
      <c r="H58" s="89">
        <v>0</v>
      </c>
      <c r="I58" s="89">
        <v>0</v>
      </c>
      <c r="J58" s="91">
        <f t="shared" si="0"/>
        <v>0</v>
      </c>
    </row>
    <row r="59" spans="1:10" x14ac:dyDescent="0.2">
      <c r="A59" s="17" t="s">
        <v>102</v>
      </c>
      <c r="B59" s="30"/>
      <c r="C59" s="88">
        <v>397377</v>
      </c>
      <c r="D59" s="89">
        <v>0</v>
      </c>
      <c r="E59" s="89">
        <v>2721299</v>
      </c>
      <c r="F59" s="89">
        <v>0</v>
      </c>
      <c r="G59" s="89">
        <v>0</v>
      </c>
      <c r="H59" s="89">
        <v>1027187</v>
      </c>
      <c r="I59" s="89">
        <v>532043</v>
      </c>
      <c r="J59" s="91">
        <f t="shared" si="0"/>
        <v>4677906</v>
      </c>
    </row>
    <row r="60" spans="1:10" x14ac:dyDescent="0.2">
      <c r="A60" s="17" t="s">
        <v>103</v>
      </c>
      <c r="B60" s="30"/>
      <c r="C60" s="88">
        <v>0</v>
      </c>
      <c r="D60" s="89">
        <v>0</v>
      </c>
      <c r="E60" s="89">
        <v>146722</v>
      </c>
      <c r="F60" s="89">
        <v>0</v>
      </c>
      <c r="G60" s="89">
        <v>0</v>
      </c>
      <c r="H60" s="89">
        <v>488721</v>
      </c>
      <c r="I60" s="89">
        <v>108275</v>
      </c>
      <c r="J60" s="91">
        <f t="shared" si="0"/>
        <v>743718</v>
      </c>
    </row>
    <row r="61" spans="1:10" x14ac:dyDescent="0.2">
      <c r="A61" s="17" t="s">
        <v>56</v>
      </c>
      <c r="B61" s="30"/>
      <c r="C61" s="88">
        <v>0</v>
      </c>
      <c r="D61" s="89">
        <v>0</v>
      </c>
      <c r="E61" s="89">
        <v>0</v>
      </c>
      <c r="F61" s="89">
        <v>0</v>
      </c>
      <c r="G61" s="89">
        <v>0</v>
      </c>
      <c r="H61" s="89">
        <v>0</v>
      </c>
      <c r="I61" s="89">
        <v>0</v>
      </c>
      <c r="J61" s="91">
        <f t="shared" si="0"/>
        <v>0</v>
      </c>
    </row>
    <row r="62" spans="1:10" x14ac:dyDescent="0.2">
      <c r="A62" s="17" t="s">
        <v>6</v>
      </c>
      <c r="B62" s="30"/>
      <c r="C62" s="88">
        <f>(460349+10360013)</f>
        <v>10820362</v>
      </c>
      <c r="D62" s="89">
        <v>0</v>
      </c>
      <c r="E62" s="89">
        <v>7742559</v>
      </c>
      <c r="F62" s="89">
        <v>0</v>
      </c>
      <c r="G62" s="89">
        <v>0</v>
      </c>
      <c r="H62" s="89">
        <v>2089199</v>
      </c>
      <c r="I62" s="89">
        <v>0</v>
      </c>
      <c r="J62" s="91">
        <f t="shared" si="0"/>
        <v>20652120</v>
      </c>
    </row>
    <row r="63" spans="1:10" x14ac:dyDescent="0.2">
      <c r="A63" s="17" t="s">
        <v>5</v>
      </c>
      <c r="B63" s="30"/>
      <c r="C63" s="88">
        <v>466403</v>
      </c>
      <c r="D63" s="89">
        <v>8434489</v>
      </c>
      <c r="E63" s="89">
        <v>8053825</v>
      </c>
      <c r="F63" s="89">
        <v>29368</v>
      </c>
      <c r="G63" s="89">
        <v>0</v>
      </c>
      <c r="H63" s="89">
        <v>243341</v>
      </c>
      <c r="I63" s="89">
        <v>0</v>
      </c>
      <c r="J63" s="91">
        <f t="shared" si="0"/>
        <v>17227426</v>
      </c>
    </row>
    <row r="64" spans="1:10" x14ac:dyDescent="0.2">
      <c r="A64" s="17" t="s">
        <v>57</v>
      </c>
      <c r="B64" s="30"/>
      <c r="C64" s="88">
        <v>0</v>
      </c>
      <c r="D64" s="89">
        <v>0</v>
      </c>
      <c r="E64" s="89">
        <v>0</v>
      </c>
      <c r="F64" s="89">
        <v>0</v>
      </c>
      <c r="G64" s="89">
        <v>0</v>
      </c>
      <c r="H64" s="89">
        <v>0</v>
      </c>
      <c r="I64" s="89">
        <v>0</v>
      </c>
      <c r="J64" s="91">
        <f t="shared" si="0"/>
        <v>0</v>
      </c>
    </row>
    <row r="65" spans="1:10" x14ac:dyDescent="0.2">
      <c r="A65" s="17" t="s">
        <v>58</v>
      </c>
      <c r="B65" s="30"/>
      <c r="C65" s="88">
        <v>0</v>
      </c>
      <c r="D65" s="89">
        <v>0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91">
        <f t="shared" si="0"/>
        <v>0</v>
      </c>
    </row>
    <row r="66" spans="1:10" x14ac:dyDescent="0.2">
      <c r="A66" s="17" t="s">
        <v>59</v>
      </c>
      <c r="B66" s="30"/>
      <c r="C66" s="88">
        <v>0</v>
      </c>
      <c r="D66" s="89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91">
        <f t="shared" si="0"/>
        <v>0</v>
      </c>
    </row>
    <row r="67" spans="1:10" x14ac:dyDescent="0.2">
      <c r="A67" s="17" t="s">
        <v>60</v>
      </c>
      <c r="B67" s="30"/>
      <c r="C67" s="88">
        <v>0</v>
      </c>
      <c r="D67" s="89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91">
        <f t="shared" si="0"/>
        <v>0</v>
      </c>
    </row>
    <row r="68" spans="1:10" x14ac:dyDescent="0.2">
      <c r="A68" s="17" t="s">
        <v>61</v>
      </c>
      <c r="B68" s="30"/>
      <c r="C68" s="88">
        <v>290436</v>
      </c>
      <c r="D68" s="89">
        <v>93880</v>
      </c>
      <c r="E68" s="89">
        <v>5908961</v>
      </c>
      <c r="F68" s="89">
        <v>0</v>
      </c>
      <c r="G68" s="89">
        <v>0</v>
      </c>
      <c r="H68" s="89">
        <v>443367</v>
      </c>
      <c r="I68" s="89">
        <v>0</v>
      </c>
      <c r="J68" s="91">
        <f t="shared" si="0"/>
        <v>6736644</v>
      </c>
    </row>
    <row r="69" spans="1:10" x14ac:dyDescent="0.2">
      <c r="A69" s="17" t="s">
        <v>62</v>
      </c>
      <c r="B69" s="30"/>
      <c r="C69" s="88">
        <v>80459</v>
      </c>
      <c r="D69" s="89">
        <v>0</v>
      </c>
      <c r="E69" s="89">
        <v>106286</v>
      </c>
      <c r="F69" s="89">
        <v>0</v>
      </c>
      <c r="G69" s="89">
        <v>0</v>
      </c>
      <c r="H69" s="89">
        <v>0</v>
      </c>
      <c r="I69" s="89">
        <v>0</v>
      </c>
      <c r="J69" s="91">
        <f t="shared" si="0"/>
        <v>186745</v>
      </c>
    </row>
    <row r="70" spans="1:10" x14ac:dyDescent="0.2">
      <c r="A70" s="17" t="s">
        <v>63</v>
      </c>
      <c r="B70" s="30"/>
      <c r="C70" s="88">
        <v>93628</v>
      </c>
      <c r="D70" s="89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91">
        <f t="shared" si="0"/>
        <v>93628</v>
      </c>
    </row>
    <row r="71" spans="1:10" x14ac:dyDescent="0.2">
      <c r="A71" s="17" t="s">
        <v>64</v>
      </c>
      <c r="B71" s="30"/>
      <c r="C71" s="88">
        <v>0</v>
      </c>
      <c r="D71" s="89">
        <v>0</v>
      </c>
      <c r="E71" s="89">
        <v>0</v>
      </c>
      <c r="F71" s="89">
        <v>0</v>
      </c>
      <c r="G71" s="89">
        <v>0</v>
      </c>
      <c r="H71" s="89">
        <v>0</v>
      </c>
      <c r="I71" s="89">
        <v>0</v>
      </c>
      <c r="J71" s="91">
        <f>SUM(C71:I71)</f>
        <v>0</v>
      </c>
    </row>
    <row r="72" spans="1:10" x14ac:dyDescent="0.2">
      <c r="A72" s="60" t="s">
        <v>93</v>
      </c>
      <c r="B72" s="61"/>
      <c r="C72" s="62">
        <f t="shared" ref="C72:J72" si="1">SUM(C5:C71)</f>
        <v>29603439</v>
      </c>
      <c r="D72" s="63">
        <f t="shared" si="1"/>
        <v>100324189</v>
      </c>
      <c r="E72" s="63">
        <f t="shared" si="1"/>
        <v>159796598</v>
      </c>
      <c r="F72" s="63">
        <f t="shared" si="1"/>
        <v>623357</v>
      </c>
      <c r="G72" s="63">
        <f t="shared" si="1"/>
        <v>26522310</v>
      </c>
      <c r="H72" s="63">
        <f>SUM(H5:H71)</f>
        <v>37851349</v>
      </c>
      <c r="I72" s="63">
        <f>SUM(I5:I71)</f>
        <v>30719632</v>
      </c>
      <c r="J72" s="64">
        <f t="shared" si="1"/>
        <v>385440874</v>
      </c>
    </row>
    <row r="73" spans="1:10" x14ac:dyDescent="0.2">
      <c r="A73" s="60" t="s">
        <v>79</v>
      </c>
      <c r="B73" s="61"/>
      <c r="C73" s="74">
        <f>(C72/$J72)</f>
        <v>7.6804098882361921E-2</v>
      </c>
      <c r="D73" s="75">
        <f t="shared" ref="D73:J73" si="2">(D72/$J72)</f>
        <v>0.2602842504970036</v>
      </c>
      <c r="E73" s="75">
        <f t="shared" si="2"/>
        <v>0.41458135029031717</v>
      </c>
      <c r="F73" s="75">
        <f t="shared" si="2"/>
        <v>1.6172571256674766E-3</v>
      </c>
      <c r="G73" s="75">
        <f t="shared" si="2"/>
        <v>6.8810320308686307E-2</v>
      </c>
      <c r="H73" s="75">
        <f t="shared" si="2"/>
        <v>9.8202737574738894E-2</v>
      </c>
      <c r="I73" s="75">
        <f t="shared" si="2"/>
        <v>7.9699985321224645E-2</v>
      </c>
      <c r="J73" s="76">
        <f t="shared" si="2"/>
        <v>1</v>
      </c>
    </row>
    <row r="74" spans="1:10" x14ac:dyDescent="0.2">
      <c r="A74" s="77" t="s">
        <v>95</v>
      </c>
      <c r="B74" s="68"/>
      <c r="C74" s="69">
        <f>COUNTIF(C5:C71,"&gt;0")</f>
        <v>25</v>
      </c>
      <c r="D74" s="69">
        <f t="shared" ref="D74:J74" si="3">COUNTIF(D5:D71,"&gt;0")</f>
        <v>9</v>
      </c>
      <c r="E74" s="69">
        <f t="shared" si="3"/>
        <v>26</v>
      </c>
      <c r="F74" s="69">
        <f t="shared" si="3"/>
        <v>2</v>
      </c>
      <c r="G74" s="69">
        <f t="shared" si="3"/>
        <v>1</v>
      </c>
      <c r="H74" s="69">
        <f t="shared" si="3"/>
        <v>18</v>
      </c>
      <c r="I74" s="69">
        <f t="shared" si="3"/>
        <v>10</v>
      </c>
      <c r="J74" s="78">
        <f t="shared" si="3"/>
        <v>37</v>
      </c>
    </row>
    <row r="75" spans="1:10" x14ac:dyDescent="0.2">
      <c r="A75" s="36"/>
      <c r="B75" s="37"/>
      <c r="C75" s="15"/>
      <c r="D75" s="18"/>
      <c r="E75" s="18"/>
      <c r="F75" s="18"/>
      <c r="G75" s="18"/>
      <c r="H75" s="18"/>
      <c r="I75" s="18"/>
      <c r="J75" s="19"/>
    </row>
    <row r="76" spans="1:10" ht="13.5" thickBot="1" x14ac:dyDescent="0.25">
      <c r="A76" s="20" t="s">
        <v>80</v>
      </c>
      <c r="B76" s="21"/>
      <c r="C76" s="21"/>
      <c r="D76" s="22"/>
      <c r="E76" s="22"/>
      <c r="F76" s="22"/>
      <c r="G76" s="22"/>
      <c r="H76" s="22"/>
      <c r="I76" s="22"/>
      <c r="J76" s="23"/>
    </row>
    <row r="77" spans="1:10" x14ac:dyDescent="0.2">
      <c r="D77" s="1"/>
      <c r="E77" s="1"/>
      <c r="F77" s="1"/>
      <c r="G77" s="1"/>
      <c r="H77" s="1"/>
      <c r="I77" s="1"/>
      <c r="J77" s="1"/>
    </row>
  </sheetData>
  <phoneticPr fontId="7" type="noConversion"/>
  <printOptions horizontalCentered="1"/>
  <pageMargins left="0.5" right="0.5" top="0.5" bottom="0.5" header="0.3" footer="0.3"/>
  <pageSetup scale="92" fitToHeight="0" orientation="landscape" r:id="rId1"/>
  <headerFooter>
    <oddFooter>&amp;LOffice of Economic and Demographic Research&amp;RPage 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workbookViewId="0"/>
  </sheetViews>
  <sheetFormatPr defaultRowHeight="12.75" x14ac:dyDescent="0.2"/>
  <cols>
    <col min="1" max="1" width="20.7109375" customWidth="1"/>
    <col min="2" max="2" width="1.7109375" customWidth="1"/>
    <col min="3" max="10" width="14.7109375" customWidth="1"/>
  </cols>
  <sheetData>
    <row r="1" spans="1:10" ht="23.25" x14ac:dyDescent="0.35">
      <c r="A1" s="4" t="s">
        <v>66</v>
      </c>
      <c r="B1" s="5"/>
      <c r="C1" s="6"/>
      <c r="D1" s="7"/>
      <c r="E1" s="7"/>
      <c r="F1" s="7"/>
      <c r="G1" s="7"/>
      <c r="H1" s="7"/>
      <c r="I1" s="7"/>
      <c r="J1" s="8"/>
    </row>
    <row r="2" spans="1:10" ht="18.75" thickBot="1" x14ac:dyDescent="0.3">
      <c r="A2" s="9" t="s">
        <v>83</v>
      </c>
      <c r="B2" s="10"/>
      <c r="C2" s="11"/>
      <c r="D2" s="12"/>
      <c r="E2" s="12"/>
      <c r="F2" s="12"/>
      <c r="G2" s="12"/>
      <c r="H2" s="12"/>
      <c r="I2" s="12"/>
      <c r="J2" s="13"/>
    </row>
    <row r="3" spans="1:10" x14ac:dyDescent="0.2">
      <c r="A3" s="38"/>
      <c r="B3" s="44"/>
      <c r="C3" s="51"/>
      <c r="D3" s="40" t="s">
        <v>68</v>
      </c>
      <c r="E3" s="40"/>
      <c r="F3" s="40" t="s">
        <v>71</v>
      </c>
      <c r="G3" s="40" t="s">
        <v>72</v>
      </c>
      <c r="H3" s="40" t="s">
        <v>74</v>
      </c>
      <c r="I3" s="40"/>
      <c r="J3" s="52" t="s">
        <v>78</v>
      </c>
    </row>
    <row r="4" spans="1:10" ht="13.5" thickBot="1" x14ac:dyDescent="0.25">
      <c r="A4" s="39" t="s">
        <v>7</v>
      </c>
      <c r="B4" s="45"/>
      <c r="C4" s="53" t="s">
        <v>67</v>
      </c>
      <c r="D4" s="42" t="s">
        <v>69</v>
      </c>
      <c r="E4" s="42" t="s">
        <v>70</v>
      </c>
      <c r="F4" s="42" t="s">
        <v>69</v>
      </c>
      <c r="G4" s="42" t="s">
        <v>73</v>
      </c>
      <c r="H4" s="42" t="s">
        <v>75</v>
      </c>
      <c r="I4" s="42" t="s">
        <v>76</v>
      </c>
      <c r="J4" s="54" t="s">
        <v>77</v>
      </c>
    </row>
    <row r="5" spans="1:10" x14ac:dyDescent="0.2">
      <c r="A5" s="16" t="s">
        <v>0</v>
      </c>
      <c r="B5" s="29"/>
      <c r="C5" s="3">
        <v>0</v>
      </c>
      <c r="D5" s="25">
        <v>0</v>
      </c>
      <c r="E5" s="26">
        <v>0</v>
      </c>
      <c r="F5" s="26">
        <v>0</v>
      </c>
      <c r="G5" s="25">
        <v>0</v>
      </c>
      <c r="H5" s="25">
        <v>0</v>
      </c>
      <c r="I5" s="25">
        <v>0</v>
      </c>
      <c r="J5" s="50">
        <f>SUM(C5:I5)</f>
        <v>0</v>
      </c>
    </row>
    <row r="6" spans="1:10" x14ac:dyDescent="0.2">
      <c r="A6" s="17" t="s">
        <v>8</v>
      </c>
      <c r="B6" s="30"/>
      <c r="C6" s="94">
        <v>0</v>
      </c>
      <c r="D6" s="89">
        <v>0</v>
      </c>
      <c r="E6" s="89">
        <v>0</v>
      </c>
      <c r="F6" s="89">
        <v>23620</v>
      </c>
      <c r="G6" s="89">
        <v>0</v>
      </c>
      <c r="H6" s="89">
        <v>0</v>
      </c>
      <c r="I6" s="89">
        <v>0</v>
      </c>
      <c r="J6" s="95">
        <f>SUM(C6:I6)</f>
        <v>23620</v>
      </c>
    </row>
    <row r="7" spans="1:10" x14ac:dyDescent="0.2">
      <c r="A7" s="17" t="s">
        <v>9</v>
      </c>
      <c r="B7" s="30"/>
      <c r="C7" s="94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5">
        <f t="shared" ref="J7:J70" si="0">SUM(C7:I7)</f>
        <v>0</v>
      </c>
    </row>
    <row r="8" spans="1:10" x14ac:dyDescent="0.2">
      <c r="A8" s="17" t="s">
        <v>10</v>
      </c>
      <c r="B8" s="30"/>
      <c r="C8" s="94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5">
        <f t="shared" si="0"/>
        <v>0</v>
      </c>
    </row>
    <row r="9" spans="1:10" x14ac:dyDescent="0.2">
      <c r="A9" s="17" t="s">
        <v>11</v>
      </c>
      <c r="B9" s="30"/>
      <c r="C9" s="94">
        <v>0</v>
      </c>
      <c r="D9" s="89">
        <v>0</v>
      </c>
      <c r="E9" s="89">
        <v>2456613</v>
      </c>
      <c r="F9" s="89">
        <v>0</v>
      </c>
      <c r="G9" s="89">
        <v>0</v>
      </c>
      <c r="H9" s="89">
        <v>0</v>
      </c>
      <c r="I9" s="89">
        <v>0</v>
      </c>
      <c r="J9" s="95">
        <f t="shared" si="0"/>
        <v>2456613</v>
      </c>
    </row>
    <row r="10" spans="1:10" x14ac:dyDescent="0.2">
      <c r="A10" s="17" t="s">
        <v>12</v>
      </c>
      <c r="B10" s="30"/>
      <c r="C10" s="94">
        <v>0</v>
      </c>
      <c r="D10" s="89">
        <v>0</v>
      </c>
      <c r="E10" s="89">
        <v>2982000</v>
      </c>
      <c r="F10" s="89">
        <v>0</v>
      </c>
      <c r="G10" s="89">
        <v>0</v>
      </c>
      <c r="H10" s="89">
        <v>2287000</v>
      </c>
      <c r="I10" s="89">
        <v>0</v>
      </c>
      <c r="J10" s="95">
        <f t="shared" si="0"/>
        <v>5269000</v>
      </c>
    </row>
    <row r="11" spans="1:10" x14ac:dyDescent="0.2">
      <c r="A11" s="17" t="s">
        <v>13</v>
      </c>
      <c r="B11" s="30"/>
      <c r="C11" s="94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5">
        <f t="shared" si="0"/>
        <v>0</v>
      </c>
    </row>
    <row r="12" spans="1:10" x14ac:dyDescent="0.2">
      <c r="A12" s="17" t="s">
        <v>14</v>
      </c>
      <c r="B12" s="30"/>
      <c r="C12" s="94">
        <v>570000</v>
      </c>
      <c r="D12" s="89">
        <v>0</v>
      </c>
      <c r="E12" s="89">
        <v>5084728</v>
      </c>
      <c r="F12" s="89">
        <v>0</v>
      </c>
      <c r="G12" s="89">
        <v>0</v>
      </c>
      <c r="H12" s="89">
        <v>1111870</v>
      </c>
      <c r="I12" s="89">
        <v>2132</v>
      </c>
      <c r="J12" s="95">
        <f t="shared" si="0"/>
        <v>6768730</v>
      </c>
    </row>
    <row r="13" spans="1:10" x14ac:dyDescent="0.2">
      <c r="A13" s="17" t="s">
        <v>15</v>
      </c>
      <c r="B13" s="30"/>
      <c r="C13" s="94">
        <v>210644</v>
      </c>
      <c r="D13" s="89">
        <v>0</v>
      </c>
      <c r="E13" s="89">
        <v>1762712</v>
      </c>
      <c r="F13" s="89">
        <v>279621</v>
      </c>
      <c r="G13" s="89">
        <v>0</v>
      </c>
      <c r="H13" s="89">
        <v>343146</v>
      </c>
      <c r="I13" s="89">
        <v>0</v>
      </c>
      <c r="J13" s="95">
        <f t="shared" si="0"/>
        <v>2596123</v>
      </c>
    </row>
    <row r="14" spans="1:10" x14ac:dyDescent="0.2">
      <c r="A14" s="17" t="s">
        <v>16</v>
      </c>
      <c r="B14" s="30"/>
      <c r="C14" s="94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5">
        <f t="shared" si="0"/>
        <v>0</v>
      </c>
    </row>
    <row r="15" spans="1:10" x14ac:dyDescent="0.2">
      <c r="A15" s="17" t="s">
        <v>17</v>
      </c>
      <c r="B15" s="30"/>
      <c r="C15" s="94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18676155</v>
      </c>
      <c r="J15" s="95">
        <f t="shared" si="0"/>
        <v>18676155</v>
      </c>
    </row>
    <row r="16" spans="1:10" x14ac:dyDescent="0.2">
      <c r="A16" s="17" t="s">
        <v>18</v>
      </c>
      <c r="B16" s="30"/>
      <c r="C16" s="94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5">
        <f t="shared" si="0"/>
        <v>0</v>
      </c>
    </row>
    <row r="17" spans="1:10" x14ac:dyDescent="0.2">
      <c r="A17" s="96" t="s">
        <v>109</v>
      </c>
      <c r="B17" s="30"/>
      <c r="C17" s="94">
        <v>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95">
        <f t="shared" si="0"/>
        <v>0</v>
      </c>
    </row>
    <row r="18" spans="1:10" x14ac:dyDescent="0.2">
      <c r="A18" s="17" t="s">
        <v>19</v>
      </c>
      <c r="B18" s="30"/>
      <c r="C18" s="94">
        <v>259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67500</v>
      </c>
      <c r="J18" s="95">
        <f t="shared" si="0"/>
        <v>67759</v>
      </c>
    </row>
    <row r="19" spans="1:10" x14ac:dyDescent="0.2">
      <c r="A19" s="17" t="s">
        <v>20</v>
      </c>
      <c r="B19" s="30" t="s">
        <v>65</v>
      </c>
      <c r="C19" s="94"/>
      <c r="D19" s="89"/>
      <c r="E19" s="92"/>
      <c r="F19" s="89"/>
      <c r="G19" s="89"/>
      <c r="H19" s="89"/>
      <c r="I19" s="89"/>
      <c r="J19" s="95">
        <f t="shared" si="0"/>
        <v>0</v>
      </c>
    </row>
    <row r="20" spans="1:10" x14ac:dyDescent="0.2">
      <c r="A20" s="17" t="s">
        <v>22</v>
      </c>
      <c r="B20" s="30"/>
      <c r="C20" s="94">
        <v>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95">
        <f t="shared" si="0"/>
        <v>0</v>
      </c>
    </row>
    <row r="21" spans="1:10" x14ac:dyDescent="0.2">
      <c r="A21" s="17" t="s">
        <v>21</v>
      </c>
      <c r="B21" s="30"/>
      <c r="C21" s="94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1733133</v>
      </c>
      <c r="I21" s="89">
        <v>0</v>
      </c>
      <c r="J21" s="95">
        <f t="shared" si="0"/>
        <v>1733133</v>
      </c>
    </row>
    <row r="22" spans="1:10" x14ac:dyDescent="0.2">
      <c r="A22" s="17" t="s">
        <v>23</v>
      </c>
      <c r="B22" s="30"/>
      <c r="C22" s="94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95">
        <f t="shared" si="0"/>
        <v>0</v>
      </c>
    </row>
    <row r="23" spans="1:10" x14ac:dyDescent="0.2">
      <c r="A23" s="17" t="s">
        <v>24</v>
      </c>
      <c r="B23" s="30"/>
      <c r="C23" s="94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95">
        <f t="shared" si="0"/>
        <v>0</v>
      </c>
    </row>
    <row r="24" spans="1:10" x14ac:dyDescent="0.2">
      <c r="A24" s="17" t="s">
        <v>25</v>
      </c>
      <c r="B24" s="30"/>
      <c r="C24" s="94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95">
        <f t="shared" si="0"/>
        <v>0</v>
      </c>
    </row>
    <row r="25" spans="1:10" x14ac:dyDescent="0.2">
      <c r="A25" s="17" t="s">
        <v>26</v>
      </c>
      <c r="B25" s="30"/>
      <c r="C25" s="94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95">
        <f t="shared" si="0"/>
        <v>0</v>
      </c>
    </row>
    <row r="26" spans="1:10" x14ac:dyDescent="0.2">
      <c r="A26" s="17" t="s">
        <v>27</v>
      </c>
      <c r="B26" s="30"/>
      <c r="C26" s="94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95">
        <f t="shared" si="0"/>
        <v>0</v>
      </c>
    </row>
    <row r="27" spans="1:10" x14ac:dyDescent="0.2">
      <c r="A27" s="17" t="s">
        <v>28</v>
      </c>
      <c r="B27" s="30"/>
      <c r="C27" s="94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95">
        <f t="shared" si="0"/>
        <v>0</v>
      </c>
    </row>
    <row r="28" spans="1:10" x14ac:dyDescent="0.2">
      <c r="A28" s="17" t="s">
        <v>29</v>
      </c>
      <c r="B28" s="30"/>
      <c r="C28" s="94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95">
        <f t="shared" si="0"/>
        <v>0</v>
      </c>
    </row>
    <row r="29" spans="1:10" x14ac:dyDescent="0.2">
      <c r="A29" s="17" t="s">
        <v>30</v>
      </c>
      <c r="B29" s="30"/>
      <c r="C29" s="94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95">
        <f t="shared" si="0"/>
        <v>0</v>
      </c>
    </row>
    <row r="30" spans="1:10" x14ac:dyDescent="0.2">
      <c r="A30" s="17" t="s">
        <v>31</v>
      </c>
      <c r="B30" s="30"/>
      <c r="C30" s="94">
        <v>222994</v>
      </c>
      <c r="D30" s="89">
        <v>0</v>
      </c>
      <c r="E30" s="89">
        <v>1810059</v>
      </c>
      <c r="F30" s="89">
        <v>0</v>
      </c>
      <c r="G30" s="89">
        <v>0</v>
      </c>
      <c r="H30" s="89">
        <v>330003</v>
      </c>
      <c r="I30" s="89">
        <v>242197</v>
      </c>
      <c r="J30" s="95">
        <f t="shared" si="0"/>
        <v>2605253</v>
      </c>
    </row>
    <row r="31" spans="1:10" x14ac:dyDescent="0.2">
      <c r="A31" s="17" t="s">
        <v>32</v>
      </c>
      <c r="B31" s="30"/>
      <c r="C31" s="94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95">
        <f t="shared" si="0"/>
        <v>0</v>
      </c>
    </row>
    <row r="32" spans="1:10" x14ac:dyDescent="0.2">
      <c r="A32" s="17" t="s">
        <v>33</v>
      </c>
      <c r="B32" s="30"/>
      <c r="C32" s="94">
        <v>572778</v>
      </c>
      <c r="D32" s="89">
        <v>2092043</v>
      </c>
      <c r="E32" s="89">
        <v>18994434</v>
      </c>
      <c r="F32" s="89">
        <v>0</v>
      </c>
      <c r="G32" s="89">
        <v>0</v>
      </c>
      <c r="H32" s="89">
        <v>2880304</v>
      </c>
      <c r="I32" s="89">
        <v>0</v>
      </c>
      <c r="J32" s="95">
        <f t="shared" si="0"/>
        <v>24539559</v>
      </c>
    </row>
    <row r="33" spans="1:10" x14ac:dyDescent="0.2">
      <c r="A33" s="17" t="s">
        <v>34</v>
      </c>
      <c r="B33" s="30"/>
      <c r="C33" s="94">
        <v>0</v>
      </c>
      <c r="D33" s="89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95">
        <f t="shared" si="0"/>
        <v>0</v>
      </c>
    </row>
    <row r="34" spans="1:10" x14ac:dyDescent="0.2">
      <c r="A34" s="17" t="s">
        <v>35</v>
      </c>
      <c r="B34" s="30"/>
      <c r="C34" s="94">
        <v>0</v>
      </c>
      <c r="D34" s="89">
        <v>0</v>
      </c>
      <c r="E34" s="89">
        <v>3139347</v>
      </c>
      <c r="F34" s="89">
        <v>0</v>
      </c>
      <c r="G34" s="89">
        <v>0</v>
      </c>
      <c r="H34" s="89">
        <v>0</v>
      </c>
      <c r="I34" s="89">
        <v>0</v>
      </c>
      <c r="J34" s="95">
        <f t="shared" si="0"/>
        <v>3139347</v>
      </c>
    </row>
    <row r="35" spans="1:10" x14ac:dyDescent="0.2">
      <c r="A35" s="17" t="s">
        <v>36</v>
      </c>
      <c r="B35" s="30"/>
      <c r="C35" s="94">
        <v>0</v>
      </c>
      <c r="D35" s="89">
        <v>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95">
        <f t="shared" si="0"/>
        <v>0</v>
      </c>
    </row>
    <row r="36" spans="1:10" x14ac:dyDescent="0.2">
      <c r="A36" s="17" t="s">
        <v>37</v>
      </c>
      <c r="B36" s="30"/>
      <c r="C36" s="94">
        <v>0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95">
        <f t="shared" si="0"/>
        <v>0</v>
      </c>
    </row>
    <row r="37" spans="1:10" x14ac:dyDescent="0.2">
      <c r="A37" s="17" t="s">
        <v>38</v>
      </c>
      <c r="B37" s="30"/>
      <c r="C37" s="94">
        <v>323287</v>
      </c>
      <c r="D37" s="89">
        <v>148388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95">
        <f t="shared" si="0"/>
        <v>471675</v>
      </c>
    </row>
    <row r="38" spans="1:10" x14ac:dyDescent="0.2">
      <c r="A38" s="17" t="s">
        <v>39</v>
      </c>
      <c r="B38" s="30"/>
      <c r="C38" s="94">
        <v>0</v>
      </c>
      <c r="D38" s="89">
        <v>0</v>
      </c>
      <c r="E38" s="89">
        <v>8632296</v>
      </c>
      <c r="F38" s="89">
        <v>0</v>
      </c>
      <c r="G38" s="89">
        <v>0</v>
      </c>
      <c r="H38" s="89">
        <v>0</v>
      </c>
      <c r="I38" s="89">
        <v>0</v>
      </c>
      <c r="J38" s="95">
        <f t="shared" si="0"/>
        <v>8632296</v>
      </c>
    </row>
    <row r="39" spans="1:10" x14ac:dyDescent="0.2">
      <c r="A39" s="17" t="s">
        <v>1</v>
      </c>
      <c r="B39" s="30"/>
      <c r="C39" s="94">
        <v>2374593</v>
      </c>
      <c r="D39" s="89">
        <v>0</v>
      </c>
      <c r="E39" s="89">
        <v>13975550</v>
      </c>
      <c r="F39" s="89">
        <v>0</v>
      </c>
      <c r="G39" s="89">
        <v>0</v>
      </c>
      <c r="H39" s="89">
        <v>3685181</v>
      </c>
      <c r="I39" s="89">
        <v>0</v>
      </c>
      <c r="J39" s="95">
        <f t="shared" si="0"/>
        <v>20035324</v>
      </c>
    </row>
    <row r="40" spans="1:10" x14ac:dyDescent="0.2">
      <c r="A40" s="17" t="s">
        <v>40</v>
      </c>
      <c r="B40" s="30"/>
      <c r="C40" s="94">
        <v>0</v>
      </c>
      <c r="D40" s="89">
        <v>0</v>
      </c>
      <c r="E40" s="89">
        <v>0</v>
      </c>
      <c r="F40" s="89">
        <v>0</v>
      </c>
      <c r="G40" s="89">
        <v>0</v>
      </c>
      <c r="H40" s="89">
        <v>0</v>
      </c>
      <c r="I40" s="89">
        <v>0</v>
      </c>
      <c r="J40" s="95">
        <f t="shared" si="0"/>
        <v>0</v>
      </c>
    </row>
    <row r="41" spans="1:10" x14ac:dyDescent="0.2">
      <c r="A41" s="17" t="s">
        <v>41</v>
      </c>
      <c r="B41" s="30"/>
      <c r="C41" s="94">
        <v>1706194</v>
      </c>
      <c r="D41" s="89">
        <v>631567</v>
      </c>
      <c r="E41" s="89">
        <v>155001</v>
      </c>
      <c r="F41" s="89">
        <v>0</v>
      </c>
      <c r="G41" s="89">
        <v>0</v>
      </c>
      <c r="H41" s="89">
        <v>0</v>
      </c>
      <c r="I41" s="89">
        <v>0</v>
      </c>
      <c r="J41" s="95">
        <f t="shared" si="0"/>
        <v>2492762</v>
      </c>
    </row>
    <row r="42" spans="1:10" x14ac:dyDescent="0.2">
      <c r="A42" s="17" t="s">
        <v>42</v>
      </c>
      <c r="B42" s="30"/>
      <c r="C42" s="94">
        <v>0</v>
      </c>
      <c r="D42" s="89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95">
        <f t="shared" si="0"/>
        <v>0</v>
      </c>
    </row>
    <row r="43" spans="1:10" x14ac:dyDescent="0.2">
      <c r="A43" s="17" t="s">
        <v>2</v>
      </c>
      <c r="B43" s="30"/>
      <c r="C43" s="94">
        <v>0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95">
        <f t="shared" si="0"/>
        <v>0</v>
      </c>
    </row>
    <row r="44" spans="1:10" x14ac:dyDescent="0.2">
      <c r="A44" s="17" t="s">
        <v>43</v>
      </c>
      <c r="B44" s="30"/>
      <c r="C44" s="94">
        <v>414804</v>
      </c>
      <c r="D44" s="89">
        <v>0</v>
      </c>
      <c r="E44" s="89">
        <v>6356526</v>
      </c>
      <c r="F44" s="89">
        <v>0</v>
      </c>
      <c r="G44" s="89">
        <v>0</v>
      </c>
      <c r="H44" s="89">
        <v>817987</v>
      </c>
      <c r="I44" s="89">
        <v>0</v>
      </c>
      <c r="J44" s="95">
        <f t="shared" si="0"/>
        <v>7589317</v>
      </c>
    </row>
    <row r="45" spans="1:10" x14ac:dyDescent="0.2">
      <c r="A45" s="17" t="s">
        <v>44</v>
      </c>
      <c r="B45" s="30"/>
      <c r="C45" s="94">
        <v>0</v>
      </c>
      <c r="D45" s="89">
        <v>0</v>
      </c>
      <c r="E45" s="89">
        <v>6224149</v>
      </c>
      <c r="F45" s="89">
        <v>0</v>
      </c>
      <c r="G45" s="89">
        <v>0</v>
      </c>
      <c r="H45" s="89">
        <v>0</v>
      </c>
      <c r="I45" s="89">
        <v>0</v>
      </c>
      <c r="J45" s="95">
        <f t="shared" si="0"/>
        <v>6224149</v>
      </c>
    </row>
    <row r="46" spans="1:10" x14ac:dyDescent="0.2">
      <c r="A46" s="17" t="s">
        <v>45</v>
      </c>
      <c r="B46" s="30"/>
      <c r="C46" s="94">
        <v>311345</v>
      </c>
      <c r="D46" s="89">
        <v>0</v>
      </c>
      <c r="E46" s="89">
        <v>2910825</v>
      </c>
      <c r="F46" s="89">
        <v>0</v>
      </c>
      <c r="G46" s="89">
        <v>0</v>
      </c>
      <c r="H46" s="89">
        <v>1530017</v>
      </c>
      <c r="I46" s="89">
        <v>554707</v>
      </c>
      <c r="J46" s="95">
        <f t="shared" si="0"/>
        <v>5306894</v>
      </c>
    </row>
    <row r="47" spans="1:10" x14ac:dyDescent="0.2">
      <c r="A47" s="17" t="s">
        <v>46</v>
      </c>
      <c r="B47" s="30"/>
      <c r="C47" s="94">
        <v>2747066</v>
      </c>
      <c r="D47" s="89">
        <v>0</v>
      </c>
      <c r="E47" s="89">
        <v>20782526</v>
      </c>
      <c r="F47" s="89">
        <v>0</v>
      </c>
      <c r="G47" s="89">
        <v>0</v>
      </c>
      <c r="H47" s="89">
        <v>8583519</v>
      </c>
      <c r="I47" s="89">
        <v>0</v>
      </c>
      <c r="J47" s="95">
        <f t="shared" si="0"/>
        <v>32113111</v>
      </c>
    </row>
    <row r="48" spans="1:10" x14ac:dyDescent="0.2">
      <c r="A48" s="17" t="s">
        <v>47</v>
      </c>
      <c r="B48" s="30"/>
      <c r="C48" s="94">
        <v>67871</v>
      </c>
      <c r="D48" s="89">
        <v>18314</v>
      </c>
      <c r="E48" s="89">
        <v>295432</v>
      </c>
      <c r="F48" s="89">
        <v>0</v>
      </c>
      <c r="G48" s="89">
        <v>0</v>
      </c>
      <c r="H48" s="89">
        <v>75190</v>
      </c>
      <c r="I48" s="89">
        <v>59661</v>
      </c>
      <c r="J48" s="95">
        <f t="shared" si="0"/>
        <v>516468</v>
      </c>
    </row>
    <row r="49" spans="1:10" x14ac:dyDescent="0.2">
      <c r="A49" s="17" t="s">
        <v>48</v>
      </c>
      <c r="B49" s="30"/>
      <c r="C49" s="94">
        <v>88705</v>
      </c>
      <c r="D49" s="89">
        <v>0</v>
      </c>
      <c r="E49" s="89">
        <v>917680</v>
      </c>
      <c r="F49" s="89">
        <v>0</v>
      </c>
      <c r="G49" s="89">
        <v>0</v>
      </c>
      <c r="H49" s="89">
        <v>0</v>
      </c>
      <c r="I49" s="89">
        <v>60987</v>
      </c>
      <c r="J49" s="95">
        <f t="shared" si="0"/>
        <v>1067372</v>
      </c>
    </row>
    <row r="50" spans="1:10" x14ac:dyDescent="0.2">
      <c r="A50" s="17" t="s">
        <v>49</v>
      </c>
      <c r="B50" s="30"/>
      <c r="C50" s="94">
        <v>0</v>
      </c>
      <c r="D50" s="89">
        <v>0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95">
        <f t="shared" si="0"/>
        <v>0</v>
      </c>
    </row>
    <row r="51" spans="1:10" x14ac:dyDescent="0.2">
      <c r="A51" s="17" t="s">
        <v>3</v>
      </c>
      <c r="B51" s="30"/>
      <c r="C51" s="94">
        <v>1051647</v>
      </c>
      <c r="D51" s="89">
        <v>0</v>
      </c>
      <c r="E51" s="89">
        <v>0</v>
      </c>
      <c r="F51" s="89">
        <v>0</v>
      </c>
      <c r="G51" s="89">
        <v>0</v>
      </c>
      <c r="H51" s="89">
        <v>0</v>
      </c>
      <c r="I51" s="89">
        <v>0</v>
      </c>
      <c r="J51" s="95">
        <f t="shared" si="0"/>
        <v>1051647</v>
      </c>
    </row>
    <row r="52" spans="1:10" x14ac:dyDescent="0.2">
      <c r="A52" s="17" t="s">
        <v>50</v>
      </c>
      <c r="B52" s="30"/>
      <c r="C52" s="94">
        <v>3812387</v>
      </c>
      <c r="D52" s="89">
        <v>0</v>
      </c>
      <c r="E52" s="89">
        <v>25201446</v>
      </c>
      <c r="F52" s="89">
        <v>0</v>
      </c>
      <c r="G52" s="89">
        <v>22158202</v>
      </c>
      <c r="H52" s="89">
        <v>0</v>
      </c>
      <c r="I52" s="89">
        <v>0</v>
      </c>
      <c r="J52" s="95">
        <f t="shared" si="0"/>
        <v>51172035</v>
      </c>
    </row>
    <row r="53" spans="1:10" x14ac:dyDescent="0.2">
      <c r="A53" s="17" t="s">
        <v>51</v>
      </c>
      <c r="B53" s="30"/>
      <c r="C53" s="94">
        <v>6800</v>
      </c>
      <c r="D53" s="89">
        <v>0</v>
      </c>
      <c r="E53" s="89">
        <v>6344833</v>
      </c>
      <c r="F53" s="89">
        <v>0</v>
      </c>
      <c r="G53" s="89">
        <v>0</v>
      </c>
      <c r="H53" s="89">
        <v>0</v>
      </c>
      <c r="I53" s="89">
        <v>0</v>
      </c>
      <c r="J53" s="95">
        <f t="shared" si="0"/>
        <v>6351633</v>
      </c>
    </row>
    <row r="54" spans="1:10" x14ac:dyDescent="0.2">
      <c r="A54" s="17" t="s">
        <v>4</v>
      </c>
      <c r="B54" s="30"/>
      <c r="C54" s="94">
        <v>2588517</v>
      </c>
      <c r="D54" s="89">
        <v>38253435</v>
      </c>
      <c r="E54" s="89">
        <v>0</v>
      </c>
      <c r="F54" s="89">
        <v>0</v>
      </c>
      <c r="G54" s="89">
        <v>0</v>
      </c>
      <c r="H54" s="89">
        <v>11832642</v>
      </c>
      <c r="I54" s="89">
        <v>5522554</v>
      </c>
      <c r="J54" s="95">
        <f t="shared" si="0"/>
        <v>58197148</v>
      </c>
    </row>
    <row r="55" spans="1:10" x14ac:dyDescent="0.2">
      <c r="A55" s="17" t="s">
        <v>52</v>
      </c>
      <c r="B55" s="30"/>
      <c r="C55" s="94">
        <v>2775</v>
      </c>
      <c r="D55" s="89">
        <v>0</v>
      </c>
      <c r="E55" s="89">
        <v>9715229</v>
      </c>
      <c r="F55" s="89">
        <v>0</v>
      </c>
      <c r="G55" s="89">
        <v>0</v>
      </c>
      <c r="H55" s="89">
        <v>462400</v>
      </c>
      <c r="I55" s="89">
        <v>0</v>
      </c>
      <c r="J55" s="95">
        <f t="shared" si="0"/>
        <v>10180404</v>
      </c>
    </row>
    <row r="56" spans="1:10" x14ac:dyDescent="0.2">
      <c r="A56" s="17" t="s">
        <v>53</v>
      </c>
      <c r="B56" s="30"/>
      <c r="C56" s="94">
        <v>0</v>
      </c>
      <c r="D56" s="89">
        <v>0</v>
      </c>
      <c r="E56" s="89">
        <v>3844201</v>
      </c>
      <c r="F56" s="89">
        <v>0</v>
      </c>
      <c r="G56" s="89">
        <v>0</v>
      </c>
      <c r="H56" s="89">
        <v>0</v>
      </c>
      <c r="I56" s="89">
        <v>0</v>
      </c>
      <c r="J56" s="95">
        <f t="shared" si="0"/>
        <v>3844201</v>
      </c>
    </row>
    <row r="57" spans="1:10" x14ac:dyDescent="0.2">
      <c r="A57" s="17" t="s">
        <v>54</v>
      </c>
      <c r="B57" s="30"/>
      <c r="C57" s="94">
        <v>0</v>
      </c>
      <c r="D57" s="89">
        <v>0</v>
      </c>
      <c r="E57" s="89">
        <v>0</v>
      </c>
      <c r="F57" s="89">
        <v>0</v>
      </c>
      <c r="G57" s="89">
        <v>0</v>
      </c>
      <c r="H57" s="89">
        <v>0</v>
      </c>
      <c r="I57" s="89">
        <v>0</v>
      </c>
      <c r="J57" s="95">
        <f t="shared" si="0"/>
        <v>0</v>
      </c>
    </row>
    <row r="58" spans="1:10" x14ac:dyDescent="0.2">
      <c r="A58" s="17" t="s">
        <v>55</v>
      </c>
      <c r="B58" s="30"/>
      <c r="C58" s="94">
        <v>0</v>
      </c>
      <c r="D58" s="89">
        <v>0</v>
      </c>
      <c r="E58" s="89">
        <v>0</v>
      </c>
      <c r="F58" s="89">
        <v>0</v>
      </c>
      <c r="G58" s="89">
        <v>0</v>
      </c>
      <c r="H58" s="89">
        <v>0</v>
      </c>
      <c r="I58" s="89">
        <v>0</v>
      </c>
      <c r="J58" s="95">
        <f t="shared" si="0"/>
        <v>0</v>
      </c>
    </row>
    <row r="59" spans="1:10" x14ac:dyDescent="0.2">
      <c r="A59" s="17" t="s">
        <v>102</v>
      </c>
      <c r="B59" s="30"/>
      <c r="C59" s="94">
        <v>439849</v>
      </c>
      <c r="D59" s="89">
        <v>0</v>
      </c>
      <c r="E59" s="89">
        <v>2543149</v>
      </c>
      <c r="F59" s="89">
        <v>0</v>
      </c>
      <c r="G59" s="89">
        <v>0</v>
      </c>
      <c r="H59" s="89">
        <v>751708</v>
      </c>
      <c r="I59" s="89">
        <v>562786</v>
      </c>
      <c r="J59" s="95">
        <f t="shared" si="0"/>
        <v>4297492</v>
      </c>
    </row>
    <row r="60" spans="1:10" x14ac:dyDescent="0.2">
      <c r="A60" s="17" t="s">
        <v>103</v>
      </c>
      <c r="B60" s="30"/>
      <c r="C60" s="94">
        <v>0</v>
      </c>
      <c r="D60" s="89">
        <v>0</v>
      </c>
      <c r="E60" s="89">
        <v>424409</v>
      </c>
      <c r="F60" s="89">
        <v>0</v>
      </c>
      <c r="G60" s="89">
        <v>0</v>
      </c>
      <c r="H60" s="89">
        <v>733977</v>
      </c>
      <c r="I60" s="89">
        <v>560562</v>
      </c>
      <c r="J60" s="95">
        <f t="shared" si="0"/>
        <v>1718948</v>
      </c>
    </row>
    <row r="61" spans="1:10" x14ac:dyDescent="0.2">
      <c r="A61" s="17" t="s">
        <v>56</v>
      </c>
      <c r="B61" s="30"/>
      <c r="C61" s="94">
        <v>0</v>
      </c>
      <c r="D61" s="89">
        <v>0</v>
      </c>
      <c r="E61" s="89">
        <v>0</v>
      </c>
      <c r="F61" s="89">
        <v>0</v>
      </c>
      <c r="G61" s="89">
        <v>0</v>
      </c>
      <c r="H61" s="89">
        <v>0</v>
      </c>
      <c r="I61" s="89">
        <v>0</v>
      </c>
      <c r="J61" s="95">
        <f t="shared" si="0"/>
        <v>0</v>
      </c>
    </row>
    <row r="62" spans="1:10" x14ac:dyDescent="0.2">
      <c r="A62" s="17" t="s">
        <v>6</v>
      </c>
      <c r="B62" s="30"/>
      <c r="C62" s="94">
        <v>367933</v>
      </c>
      <c r="D62" s="89">
        <v>0</v>
      </c>
      <c r="E62" s="89">
        <v>8217766</v>
      </c>
      <c r="F62" s="89">
        <v>0</v>
      </c>
      <c r="G62" s="89">
        <v>0</v>
      </c>
      <c r="H62" s="89">
        <v>2188304</v>
      </c>
      <c r="I62" s="89">
        <v>0</v>
      </c>
      <c r="J62" s="95">
        <f t="shared" si="0"/>
        <v>10774003</v>
      </c>
    </row>
    <row r="63" spans="1:10" x14ac:dyDescent="0.2">
      <c r="A63" s="17" t="s">
        <v>5</v>
      </c>
      <c r="B63" s="30"/>
      <c r="C63" s="94">
        <v>515533</v>
      </c>
      <c r="D63" s="89">
        <v>7656982</v>
      </c>
      <c r="E63" s="89">
        <v>7570565</v>
      </c>
      <c r="F63" s="89">
        <v>0</v>
      </c>
      <c r="G63" s="89">
        <v>0</v>
      </c>
      <c r="H63" s="89">
        <v>213655</v>
      </c>
      <c r="I63" s="89">
        <v>0</v>
      </c>
      <c r="J63" s="95">
        <f t="shared" si="0"/>
        <v>15956735</v>
      </c>
    </row>
    <row r="64" spans="1:10" x14ac:dyDescent="0.2">
      <c r="A64" s="17" t="s">
        <v>57</v>
      </c>
      <c r="B64" s="30"/>
      <c r="C64" s="94">
        <v>0</v>
      </c>
      <c r="D64" s="89">
        <v>0</v>
      </c>
      <c r="E64" s="89">
        <v>0</v>
      </c>
      <c r="F64" s="89">
        <v>0</v>
      </c>
      <c r="G64" s="89">
        <v>0</v>
      </c>
      <c r="H64" s="89">
        <v>0</v>
      </c>
      <c r="I64" s="89">
        <v>0</v>
      </c>
      <c r="J64" s="95">
        <f t="shared" si="0"/>
        <v>0</v>
      </c>
    </row>
    <row r="65" spans="1:10" x14ac:dyDescent="0.2">
      <c r="A65" s="17" t="s">
        <v>58</v>
      </c>
      <c r="B65" s="30"/>
      <c r="C65" s="94">
        <v>0</v>
      </c>
      <c r="D65" s="89">
        <v>0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95">
        <f t="shared" si="0"/>
        <v>0</v>
      </c>
    </row>
    <row r="66" spans="1:10" x14ac:dyDescent="0.2">
      <c r="A66" s="17" t="s">
        <v>59</v>
      </c>
      <c r="B66" s="30"/>
      <c r="C66" s="94">
        <v>0</v>
      </c>
      <c r="D66" s="89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95">
        <f t="shared" si="0"/>
        <v>0</v>
      </c>
    </row>
    <row r="67" spans="1:10" x14ac:dyDescent="0.2">
      <c r="A67" s="17" t="s">
        <v>60</v>
      </c>
      <c r="B67" s="30"/>
      <c r="C67" s="94">
        <v>0</v>
      </c>
      <c r="D67" s="89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95">
        <f t="shared" si="0"/>
        <v>0</v>
      </c>
    </row>
    <row r="68" spans="1:10" x14ac:dyDescent="0.2">
      <c r="A68" s="17" t="s">
        <v>61</v>
      </c>
      <c r="B68" s="30"/>
      <c r="C68" s="94">
        <v>261859</v>
      </c>
      <c r="D68" s="89">
        <v>84065</v>
      </c>
      <c r="E68" s="89">
        <v>4699820</v>
      </c>
      <c r="F68" s="89">
        <v>0</v>
      </c>
      <c r="G68" s="89">
        <v>0</v>
      </c>
      <c r="H68" s="89">
        <v>396015</v>
      </c>
      <c r="I68" s="89">
        <v>0</v>
      </c>
      <c r="J68" s="95">
        <f t="shared" si="0"/>
        <v>5441759</v>
      </c>
    </row>
    <row r="69" spans="1:10" x14ac:dyDescent="0.2">
      <c r="A69" s="17" t="s">
        <v>62</v>
      </c>
      <c r="B69" s="30"/>
      <c r="C69" s="94">
        <v>89534</v>
      </c>
      <c r="D69" s="89">
        <v>111917</v>
      </c>
      <c r="E69" s="89">
        <v>179068</v>
      </c>
      <c r="F69" s="89">
        <v>0</v>
      </c>
      <c r="G69" s="89">
        <v>0</v>
      </c>
      <c r="H69" s="89">
        <v>0</v>
      </c>
      <c r="I69" s="89">
        <v>0</v>
      </c>
      <c r="J69" s="95">
        <f t="shared" si="0"/>
        <v>380519</v>
      </c>
    </row>
    <row r="70" spans="1:10" x14ac:dyDescent="0.2">
      <c r="A70" s="17" t="s">
        <v>63</v>
      </c>
      <c r="B70" s="30"/>
      <c r="C70" s="94">
        <v>2542293</v>
      </c>
      <c r="D70" s="89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95">
        <f t="shared" si="0"/>
        <v>2542293</v>
      </c>
    </row>
    <row r="71" spans="1:10" x14ac:dyDescent="0.2">
      <c r="A71" s="17" t="s">
        <v>64</v>
      </c>
      <c r="B71" s="30"/>
      <c r="C71" s="94">
        <v>0</v>
      </c>
      <c r="D71" s="89">
        <v>0</v>
      </c>
      <c r="E71" s="89">
        <v>0</v>
      </c>
      <c r="F71" s="89">
        <v>0</v>
      </c>
      <c r="G71" s="89">
        <v>0</v>
      </c>
      <c r="H71" s="89">
        <v>0</v>
      </c>
      <c r="I71" s="89">
        <v>0</v>
      </c>
      <c r="J71" s="95">
        <f>SUM(C71:I71)</f>
        <v>0</v>
      </c>
    </row>
    <row r="72" spans="1:10" x14ac:dyDescent="0.2">
      <c r="A72" s="60" t="s">
        <v>93</v>
      </c>
      <c r="B72" s="61"/>
      <c r="C72" s="65">
        <f t="shared" ref="C72:J72" si="1">SUM(C5:C71)</f>
        <v>21289667</v>
      </c>
      <c r="D72" s="63">
        <f t="shared" si="1"/>
        <v>48996711</v>
      </c>
      <c r="E72" s="63">
        <f t="shared" si="1"/>
        <v>165220364</v>
      </c>
      <c r="F72" s="63">
        <f t="shared" si="1"/>
        <v>303241</v>
      </c>
      <c r="G72" s="63">
        <f t="shared" si="1"/>
        <v>22158202</v>
      </c>
      <c r="H72" s="63">
        <f>SUM(H5:H71)</f>
        <v>39956051</v>
      </c>
      <c r="I72" s="63">
        <f>SUM(I5:I71)</f>
        <v>26309241</v>
      </c>
      <c r="J72" s="66">
        <f t="shared" si="1"/>
        <v>324233477</v>
      </c>
    </row>
    <row r="73" spans="1:10" x14ac:dyDescent="0.2">
      <c r="A73" s="60" t="s">
        <v>79</v>
      </c>
      <c r="B73" s="61"/>
      <c r="C73" s="79">
        <f>(C72/$J72)</f>
        <v>6.5661532538171558E-2</v>
      </c>
      <c r="D73" s="75">
        <f t="shared" ref="D73:J73" si="2">(D72/$J72)</f>
        <v>0.15111552160913971</v>
      </c>
      <c r="E73" s="75">
        <f t="shared" si="2"/>
        <v>0.50957219325011283</v>
      </c>
      <c r="F73" s="75">
        <f t="shared" si="2"/>
        <v>9.3525506004427789E-4</v>
      </c>
      <c r="G73" s="75">
        <f t="shared" si="2"/>
        <v>6.8340265801732747E-2</v>
      </c>
      <c r="H73" s="75">
        <f t="shared" si="2"/>
        <v>0.12323234284657164</v>
      </c>
      <c r="I73" s="75">
        <f t="shared" si="2"/>
        <v>8.1142888894227286E-2</v>
      </c>
      <c r="J73" s="80">
        <f t="shared" si="2"/>
        <v>1</v>
      </c>
    </row>
    <row r="74" spans="1:10" x14ac:dyDescent="0.2">
      <c r="A74" s="77" t="s">
        <v>95</v>
      </c>
      <c r="B74" s="68"/>
      <c r="C74" s="81">
        <f>COUNTIF(C5:C71,"&gt;0")</f>
        <v>24</v>
      </c>
      <c r="D74" s="71">
        <f t="shared" ref="D74:J74" si="3">COUNTIF(D5:D71,"&gt;0")</f>
        <v>8</v>
      </c>
      <c r="E74" s="71">
        <f t="shared" si="3"/>
        <v>26</v>
      </c>
      <c r="F74" s="71">
        <f t="shared" si="3"/>
        <v>2</v>
      </c>
      <c r="G74" s="71">
        <f t="shared" si="3"/>
        <v>1</v>
      </c>
      <c r="H74" s="71">
        <f t="shared" si="3"/>
        <v>18</v>
      </c>
      <c r="I74" s="71">
        <f t="shared" si="3"/>
        <v>10</v>
      </c>
      <c r="J74" s="78">
        <f t="shared" si="3"/>
        <v>34</v>
      </c>
    </row>
    <row r="75" spans="1:10" x14ac:dyDescent="0.2">
      <c r="A75" s="36"/>
      <c r="B75" s="37"/>
      <c r="C75" s="15"/>
      <c r="D75" s="18"/>
      <c r="E75" s="18"/>
      <c r="F75" s="18"/>
      <c r="G75" s="18"/>
      <c r="H75" s="18"/>
      <c r="I75" s="18"/>
      <c r="J75" s="19"/>
    </row>
    <row r="76" spans="1:10" ht="13.5" thickBot="1" x14ac:dyDescent="0.25">
      <c r="A76" s="20" t="s">
        <v>80</v>
      </c>
      <c r="B76" s="21"/>
      <c r="C76" s="21"/>
      <c r="D76" s="22"/>
      <c r="E76" s="22"/>
      <c r="F76" s="22"/>
      <c r="G76" s="22"/>
      <c r="H76" s="22"/>
      <c r="I76" s="22"/>
      <c r="J76" s="23"/>
    </row>
    <row r="77" spans="1:10" x14ac:dyDescent="0.2">
      <c r="D77" s="1"/>
      <c r="E77" s="1"/>
      <c r="F77" s="1"/>
      <c r="G77" s="1"/>
      <c r="H77" s="1"/>
      <c r="I77" s="1"/>
      <c r="J77" s="1"/>
    </row>
  </sheetData>
  <phoneticPr fontId="0" type="noConversion"/>
  <printOptions horizontalCentered="1"/>
  <pageMargins left="0.5" right="0.5" top="0.5" bottom="0.5" header="0.3" footer="0.3"/>
  <pageSetup scale="92" fitToHeight="0" orientation="landscape" r:id="rId1"/>
  <headerFooter>
    <oddFooter>&amp;LOffice of Economic and Demographic Research&amp;RPage 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workbookViewId="0"/>
  </sheetViews>
  <sheetFormatPr defaultRowHeight="12.75" x14ac:dyDescent="0.2"/>
  <cols>
    <col min="1" max="1" width="20.7109375" customWidth="1"/>
    <col min="2" max="2" width="1.7109375" customWidth="1"/>
    <col min="3" max="10" width="14.7109375" customWidth="1"/>
  </cols>
  <sheetData>
    <row r="1" spans="1:10" ht="23.25" x14ac:dyDescent="0.35">
      <c r="A1" s="4" t="s">
        <v>66</v>
      </c>
      <c r="B1" s="5"/>
      <c r="C1" s="6"/>
      <c r="D1" s="7"/>
      <c r="E1" s="7"/>
      <c r="F1" s="7"/>
      <c r="G1" s="7"/>
      <c r="H1" s="7"/>
      <c r="I1" s="7"/>
      <c r="J1" s="8"/>
    </row>
    <row r="2" spans="1:10" ht="18.75" thickBot="1" x14ac:dyDescent="0.3">
      <c r="A2" s="9" t="s">
        <v>84</v>
      </c>
      <c r="B2" s="10"/>
      <c r="C2" s="11"/>
      <c r="D2" s="12"/>
      <c r="E2" s="12"/>
      <c r="F2" s="12"/>
      <c r="G2" s="12"/>
      <c r="H2" s="12"/>
      <c r="I2" s="12"/>
      <c r="J2" s="13"/>
    </row>
    <row r="3" spans="1:10" x14ac:dyDescent="0.2">
      <c r="A3" s="38"/>
      <c r="B3" s="44"/>
      <c r="C3" s="51"/>
      <c r="D3" s="40" t="s">
        <v>68</v>
      </c>
      <c r="E3" s="40"/>
      <c r="F3" s="40" t="s">
        <v>71</v>
      </c>
      <c r="G3" s="40" t="s">
        <v>72</v>
      </c>
      <c r="H3" s="40" t="s">
        <v>74</v>
      </c>
      <c r="I3" s="40"/>
      <c r="J3" s="52" t="s">
        <v>78</v>
      </c>
    </row>
    <row r="4" spans="1:10" ht="13.5" thickBot="1" x14ac:dyDescent="0.25">
      <c r="A4" s="39" t="s">
        <v>7</v>
      </c>
      <c r="B4" s="45"/>
      <c r="C4" s="53" t="s">
        <v>67</v>
      </c>
      <c r="D4" s="42" t="s">
        <v>69</v>
      </c>
      <c r="E4" s="42" t="s">
        <v>70</v>
      </c>
      <c r="F4" s="42" t="s">
        <v>69</v>
      </c>
      <c r="G4" s="42" t="s">
        <v>73</v>
      </c>
      <c r="H4" s="42" t="s">
        <v>75</v>
      </c>
      <c r="I4" s="42" t="s">
        <v>76</v>
      </c>
      <c r="J4" s="54" t="s">
        <v>77</v>
      </c>
    </row>
    <row r="5" spans="1:10" x14ac:dyDescent="0.2">
      <c r="A5" s="16" t="s">
        <v>0</v>
      </c>
      <c r="B5" s="29"/>
      <c r="C5" s="3">
        <v>0</v>
      </c>
      <c r="D5" s="25">
        <v>0</v>
      </c>
      <c r="E5" s="26">
        <v>891</v>
      </c>
      <c r="F5" s="26">
        <v>0</v>
      </c>
      <c r="G5" s="25">
        <v>0</v>
      </c>
      <c r="H5" s="25">
        <v>0</v>
      </c>
      <c r="I5" s="25">
        <v>0</v>
      </c>
      <c r="J5" s="50">
        <f>SUM(C5:I5)</f>
        <v>891</v>
      </c>
    </row>
    <row r="6" spans="1:10" x14ac:dyDescent="0.2">
      <c r="A6" s="17" t="s">
        <v>8</v>
      </c>
      <c r="B6" s="30"/>
      <c r="C6" s="94">
        <v>0</v>
      </c>
      <c r="D6" s="89">
        <v>42333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5">
        <f>SUM(C6:I6)</f>
        <v>42333</v>
      </c>
    </row>
    <row r="7" spans="1:10" x14ac:dyDescent="0.2">
      <c r="A7" s="17" t="s">
        <v>9</v>
      </c>
      <c r="B7" s="30"/>
      <c r="C7" s="94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5">
        <f t="shared" ref="J7:J70" si="0">SUM(C7:I7)</f>
        <v>0</v>
      </c>
    </row>
    <row r="8" spans="1:10" x14ac:dyDescent="0.2">
      <c r="A8" s="17" t="s">
        <v>10</v>
      </c>
      <c r="B8" s="30"/>
      <c r="C8" s="94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5">
        <f t="shared" si="0"/>
        <v>0</v>
      </c>
    </row>
    <row r="9" spans="1:10" x14ac:dyDescent="0.2">
      <c r="A9" s="17" t="s">
        <v>11</v>
      </c>
      <c r="B9" s="30"/>
      <c r="C9" s="94">
        <v>0</v>
      </c>
      <c r="D9" s="89">
        <v>0</v>
      </c>
      <c r="E9" s="89">
        <v>2048165</v>
      </c>
      <c r="F9" s="89">
        <v>0</v>
      </c>
      <c r="G9" s="89">
        <v>0</v>
      </c>
      <c r="H9" s="89">
        <v>0</v>
      </c>
      <c r="I9" s="89">
        <v>0</v>
      </c>
      <c r="J9" s="95">
        <f t="shared" si="0"/>
        <v>2048165</v>
      </c>
    </row>
    <row r="10" spans="1:10" x14ac:dyDescent="0.2">
      <c r="A10" s="17" t="s">
        <v>12</v>
      </c>
      <c r="B10" s="30"/>
      <c r="C10" s="94">
        <v>0</v>
      </c>
      <c r="D10" s="89">
        <v>0</v>
      </c>
      <c r="E10" s="89">
        <v>2044000</v>
      </c>
      <c r="F10" s="89">
        <v>0</v>
      </c>
      <c r="G10" s="89">
        <v>0</v>
      </c>
      <c r="H10" s="89">
        <v>2073000</v>
      </c>
      <c r="I10" s="89">
        <v>0</v>
      </c>
      <c r="J10" s="95">
        <f t="shared" si="0"/>
        <v>4117000</v>
      </c>
    </row>
    <row r="11" spans="1:10" x14ac:dyDescent="0.2">
      <c r="A11" s="17" t="s">
        <v>13</v>
      </c>
      <c r="B11" s="30"/>
      <c r="C11" s="94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5">
        <f t="shared" si="0"/>
        <v>0</v>
      </c>
    </row>
    <row r="12" spans="1:10" x14ac:dyDescent="0.2">
      <c r="A12" s="17" t="s">
        <v>14</v>
      </c>
      <c r="B12" s="30"/>
      <c r="C12" s="94">
        <v>177351</v>
      </c>
      <c r="D12" s="89">
        <v>0</v>
      </c>
      <c r="E12" s="89">
        <v>1677434</v>
      </c>
      <c r="F12" s="89">
        <v>0</v>
      </c>
      <c r="G12" s="89">
        <v>0</v>
      </c>
      <c r="H12" s="89">
        <v>1162389</v>
      </c>
      <c r="I12" s="89">
        <v>0</v>
      </c>
      <c r="J12" s="95">
        <f t="shared" si="0"/>
        <v>3017174</v>
      </c>
    </row>
    <row r="13" spans="1:10" x14ac:dyDescent="0.2">
      <c r="A13" s="17" t="s">
        <v>15</v>
      </c>
      <c r="B13" s="30"/>
      <c r="C13" s="94">
        <v>202974</v>
      </c>
      <c r="D13" s="89">
        <v>0</v>
      </c>
      <c r="E13" s="89">
        <v>1761779</v>
      </c>
      <c r="F13" s="89">
        <v>290481</v>
      </c>
      <c r="G13" s="89">
        <v>0</v>
      </c>
      <c r="H13" s="89">
        <v>368403</v>
      </c>
      <c r="I13" s="89">
        <v>0</v>
      </c>
      <c r="J13" s="95">
        <f t="shared" si="0"/>
        <v>2623637</v>
      </c>
    </row>
    <row r="14" spans="1:10" x14ac:dyDescent="0.2">
      <c r="A14" s="17" t="s">
        <v>16</v>
      </c>
      <c r="B14" s="30"/>
      <c r="C14" s="94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5">
        <f t="shared" si="0"/>
        <v>0</v>
      </c>
    </row>
    <row r="15" spans="1:10" x14ac:dyDescent="0.2">
      <c r="A15" s="17" t="s">
        <v>17</v>
      </c>
      <c r="B15" s="30"/>
      <c r="C15" s="94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12190384</v>
      </c>
      <c r="J15" s="95">
        <f t="shared" si="0"/>
        <v>12190384</v>
      </c>
    </row>
    <row r="16" spans="1:10" x14ac:dyDescent="0.2">
      <c r="A16" s="17" t="s">
        <v>18</v>
      </c>
      <c r="B16" s="30"/>
      <c r="C16" s="94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5">
        <f t="shared" si="0"/>
        <v>0</v>
      </c>
    </row>
    <row r="17" spans="1:10" x14ac:dyDescent="0.2">
      <c r="A17" s="96" t="s">
        <v>109</v>
      </c>
      <c r="B17" s="30"/>
      <c r="C17" s="94">
        <v>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95">
        <f t="shared" si="0"/>
        <v>0</v>
      </c>
    </row>
    <row r="18" spans="1:10" x14ac:dyDescent="0.2">
      <c r="A18" s="17" t="s">
        <v>19</v>
      </c>
      <c r="B18" s="30"/>
      <c r="C18" s="94">
        <v>108</v>
      </c>
      <c r="D18" s="89">
        <v>0</v>
      </c>
      <c r="E18" s="89">
        <v>56250</v>
      </c>
      <c r="F18" s="89">
        <v>0</v>
      </c>
      <c r="G18" s="89">
        <v>0</v>
      </c>
      <c r="H18" s="89">
        <v>0</v>
      </c>
      <c r="I18" s="89">
        <v>0</v>
      </c>
      <c r="J18" s="95">
        <f t="shared" si="0"/>
        <v>56358</v>
      </c>
    </row>
    <row r="19" spans="1:10" x14ac:dyDescent="0.2">
      <c r="A19" s="17" t="s">
        <v>20</v>
      </c>
      <c r="B19" s="30" t="s">
        <v>65</v>
      </c>
      <c r="C19" s="94"/>
      <c r="D19" s="89"/>
      <c r="E19" s="92"/>
      <c r="F19" s="89"/>
      <c r="G19" s="89"/>
      <c r="H19" s="89"/>
      <c r="I19" s="89"/>
      <c r="J19" s="95">
        <f t="shared" si="0"/>
        <v>0</v>
      </c>
    </row>
    <row r="20" spans="1:10" x14ac:dyDescent="0.2">
      <c r="A20" s="17" t="s">
        <v>22</v>
      </c>
      <c r="B20" s="30"/>
      <c r="C20" s="94">
        <v>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95">
        <f t="shared" si="0"/>
        <v>0</v>
      </c>
    </row>
    <row r="21" spans="1:10" x14ac:dyDescent="0.2">
      <c r="A21" s="17" t="s">
        <v>21</v>
      </c>
      <c r="B21" s="30"/>
      <c r="C21" s="94">
        <v>0</v>
      </c>
      <c r="D21" s="89">
        <v>0</v>
      </c>
      <c r="E21" s="89">
        <v>1168681</v>
      </c>
      <c r="F21" s="89">
        <v>0</v>
      </c>
      <c r="G21" s="89">
        <v>0</v>
      </c>
      <c r="H21" s="89">
        <v>238306</v>
      </c>
      <c r="I21" s="89">
        <v>3975</v>
      </c>
      <c r="J21" s="95">
        <f t="shared" si="0"/>
        <v>1410962</v>
      </c>
    </row>
    <row r="22" spans="1:10" x14ac:dyDescent="0.2">
      <c r="A22" s="17" t="s">
        <v>23</v>
      </c>
      <c r="B22" s="30"/>
      <c r="C22" s="94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95">
        <f t="shared" si="0"/>
        <v>0</v>
      </c>
    </row>
    <row r="23" spans="1:10" x14ac:dyDescent="0.2">
      <c r="A23" s="17" t="s">
        <v>24</v>
      </c>
      <c r="B23" s="30"/>
      <c r="C23" s="94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95">
        <f t="shared" si="0"/>
        <v>0</v>
      </c>
    </row>
    <row r="24" spans="1:10" x14ac:dyDescent="0.2">
      <c r="A24" s="17" t="s">
        <v>25</v>
      </c>
      <c r="B24" s="30"/>
      <c r="C24" s="94">
        <v>88800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95">
        <f t="shared" si="0"/>
        <v>88800</v>
      </c>
    </row>
    <row r="25" spans="1:10" x14ac:dyDescent="0.2">
      <c r="A25" s="17" t="s">
        <v>26</v>
      </c>
      <c r="B25" s="30"/>
      <c r="C25" s="94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95">
        <f t="shared" si="0"/>
        <v>0</v>
      </c>
    </row>
    <row r="26" spans="1:10" x14ac:dyDescent="0.2">
      <c r="A26" s="17" t="s">
        <v>27</v>
      </c>
      <c r="B26" s="30"/>
      <c r="C26" s="94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95">
        <f t="shared" si="0"/>
        <v>0</v>
      </c>
    </row>
    <row r="27" spans="1:10" x14ac:dyDescent="0.2">
      <c r="A27" s="17" t="s">
        <v>28</v>
      </c>
      <c r="B27" s="30"/>
      <c r="C27" s="94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95">
        <f t="shared" si="0"/>
        <v>0</v>
      </c>
    </row>
    <row r="28" spans="1:10" x14ac:dyDescent="0.2">
      <c r="A28" s="17" t="s">
        <v>29</v>
      </c>
      <c r="B28" s="30"/>
      <c r="C28" s="94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95">
        <f t="shared" si="0"/>
        <v>0</v>
      </c>
    </row>
    <row r="29" spans="1:10" x14ac:dyDescent="0.2">
      <c r="A29" s="17" t="s">
        <v>30</v>
      </c>
      <c r="B29" s="30"/>
      <c r="C29" s="94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95">
        <f t="shared" si="0"/>
        <v>0</v>
      </c>
    </row>
    <row r="30" spans="1:10" x14ac:dyDescent="0.2">
      <c r="A30" s="17" t="s">
        <v>31</v>
      </c>
      <c r="B30" s="30"/>
      <c r="C30" s="94">
        <v>313648</v>
      </c>
      <c r="D30" s="89">
        <v>0</v>
      </c>
      <c r="E30" s="89">
        <v>2647877</v>
      </c>
      <c r="F30" s="89">
        <v>0</v>
      </c>
      <c r="G30" s="89">
        <v>0</v>
      </c>
      <c r="H30" s="89">
        <v>323939</v>
      </c>
      <c r="I30" s="89">
        <v>317437</v>
      </c>
      <c r="J30" s="95">
        <f t="shared" si="0"/>
        <v>3602901</v>
      </c>
    </row>
    <row r="31" spans="1:10" x14ac:dyDescent="0.2">
      <c r="A31" s="17" t="s">
        <v>32</v>
      </c>
      <c r="B31" s="30"/>
      <c r="C31" s="94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95">
        <f t="shared" si="0"/>
        <v>0</v>
      </c>
    </row>
    <row r="32" spans="1:10" x14ac:dyDescent="0.2">
      <c r="A32" s="17" t="s">
        <v>33</v>
      </c>
      <c r="B32" s="30"/>
      <c r="C32" s="94">
        <v>581163</v>
      </c>
      <c r="D32" s="89">
        <v>1910631</v>
      </c>
      <c r="E32" s="89">
        <v>14347554</v>
      </c>
      <c r="F32" s="89">
        <v>0</v>
      </c>
      <c r="G32" s="89">
        <v>0</v>
      </c>
      <c r="H32" s="89">
        <v>2753120</v>
      </c>
      <c r="I32" s="89">
        <v>0</v>
      </c>
      <c r="J32" s="95">
        <f t="shared" si="0"/>
        <v>19592468</v>
      </c>
    </row>
    <row r="33" spans="1:10" x14ac:dyDescent="0.2">
      <c r="A33" s="17" t="s">
        <v>34</v>
      </c>
      <c r="B33" s="30"/>
      <c r="C33" s="94">
        <v>0</v>
      </c>
      <c r="D33" s="89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95">
        <f t="shared" si="0"/>
        <v>0</v>
      </c>
    </row>
    <row r="34" spans="1:10" x14ac:dyDescent="0.2">
      <c r="A34" s="17" t="s">
        <v>35</v>
      </c>
      <c r="B34" s="30"/>
      <c r="C34" s="94">
        <v>0</v>
      </c>
      <c r="D34" s="89">
        <v>0</v>
      </c>
      <c r="E34" s="89">
        <v>2980622</v>
      </c>
      <c r="F34" s="89">
        <v>0</v>
      </c>
      <c r="G34" s="89">
        <v>0</v>
      </c>
      <c r="H34" s="89">
        <v>0</v>
      </c>
      <c r="I34" s="89">
        <v>0</v>
      </c>
      <c r="J34" s="95">
        <f t="shared" si="0"/>
        <v>2980622</v>
      </c>
    </row>
    <row r="35" spans="1:10" x14ac:dyDescent="0.2">
      <c r="A35" s="17" t="s">
        <v>36</v>
      </c>
      <c r="B35" s="30"/>
      <c r="C35" s="94">
        <v>0</v>
      </c>
      <c r="D35" s="89">
        <v>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95">
        <f t="shared" si="0"/>
        <v>0</v>
      </c>
    </row>
    <row r="36" spans="1:10" x14ac:dyDescent="0.2">
      <c r="A36" s="17" t="s">
        <v>37</v>
      </c>
      <c r="B36" s="30"/>
      <c r="C36" s="94">
        <v>0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95">
        <f t="shared" si="0"/>
        <v>0</v>
      </c>
    </row>
    <row r="37" spans="1:10" x14ac:dyDescent="0.2">
      <c r="A37" s="17" t="s">
        <v>38</v>
      </c>
      <c r="B37" s="30"/>
      <c r="C37" s="94">
        <v>0</v>
      </c>
      <c r="D37" s="89">
        <v>18000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95">
        <f t="shared" si="0"/>
        <v>18000</v>
      </c>
    </row>
    <row r="38" spans="1:10" x14ac:dyDescent="0.2">
      <c r="A38" s="17" t="s">
        <v>39</v>
      </c>
      <c r="B38" s="30"/>
      <c r="C38" s="94">
        <v>0</v>
      </c>
      <c r="D38" s="89">
        <v>0</v>
      </c>
      <c r="E38" s="89">
        <v>0</v>
      </c>
      <c r="F38" s="89">
        <v>0</v>
      </c>
      <c r="G38" s="89">
        <v>0</v>
      </c>
      <c r="H38" s="89">
        <v>0</v>
      </c>
      <c r="I38" s="89">
        <v>0</v>
      </c>
      <c r="J38" s="95">
        <f t="shared" si="0"/>
        <v>0</v>
      </c>
    </row>
    <row r="39" spans="1:10" x14ac:dyDescent="0.2">
      <c r="A39" s="17" t="s">
        <v>1</v>
      </c>
      <c r="B39" s="30"/>
      <c r="C39" s="94">
        <v>1502612</v>
      </c>
      <c r="D39" s="89">
        <v>0</v>
      </c>
      <c r="E39" s="89">
        <v>7434091</v>
      </c>
      <c r="F39" s="89">
        <v>0</v>
      </c>
      <c r="G39" s="89">
        <v>0</v>
      </c>
      <c r="H39" s="89">
        <v>3068848</v>
      </c>
      <c r="I39" s="89">
        <v>0</v>
      </c>
      <c r="J39" s="95">
        <f t="shared" si="0"/>
        <v>12005551</v>
      </c>
    </row>
    <row r="40" spans="1:10" x14ac:dyDescent="0.2">
      <c r="A40" s="17" t="s">
        <v>40</v>
      </c>
      <c r="B40" s="30"/>
      <c r="C40" s="94">
        <v>0</v>
      </c>
      <c r="D40" s="89">
        <v>0</v>
      </c>
      <c r="E40" s="89">
        <v>0</v>
      </c>
      <c r="F40" s="89">
        <v>0</v>
      </c>
      <c r="G40" s="89">
        <v>0</v>
      </c>
      <c r="H40" s="89">
        <v>0</v>
      </c>
      <c r="I40" s="89">
        <v>0</v>
      </c>
      <c r="J40" s="95">
        <f t="shared" si="0"/>
        <v>0</v>
      </c>
    </row>
    <row r="41" spans="1:10" x14ac:dyDescent="0.2">
      <c r="A41" s="17" t="s">
        <v>41</v>
      </c>
      <c r="B41" s="30"/>
      <c r="C41" s="94">
        <v>0</v>
      </c>
      <c r="D41" s="89">
        <v>0</v>
      </c>
      <c r="E41" s="89">
        <v>0</v>
      </c>
      <c r="F41" s="89">
        <v>0</v>
      </c>
      <c r="G41" s="89">
        <v>0</v>
      </c>
      <c r="H41" s="89">
        <v>0</v>
      </c>
      <c r="I41" s="89">
        <v>0</v>
      </c>
      <c r="J41" s="95">
        <f t="shared" si="0"/>
        <v>0</v>
      </c>
    </row>
    <row r="42" spans="1:10" x14ac:dyDescent="0.2">
      <c r="A42" s="17" t="s">
        <v>42</v>
      </c>
      <c r="B42" s="30"/>
      <c r="C42" s="94">
        <v>0</v>
      </c>
      <c r="D42" s="89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95">
        <f t="shared" si="0"/>
        <v>0</v>
      </c>
    </row>
    <row r="43" spans="1:10" x14ac:dyDescent="0.2">
      <c r="A43" s="17" t="s">
        <v>2</v>
      </c>
      <c r="B43" s="30"/>
      <c r="C43" s="94">
        <v>0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95">
        <f t="shared" si="0"/>
        <v>0</v>
      </c>
    </row>
    <row r="44" spans="1:10" x14ac:dyDescent="0.2">
      <c r="A44" s="17" t="s">
        <v>43</v>
      </c>
      <c r="B44" s="30"/>
      <c r="C44" s="94">
        <v>361097</v>
      </c>
      <c r="D44" s="89">
        <v>0</v>
      </c>
      <c r="E44" s="89">
        <v>4045838</v>
      </c>
      <c r="F44" s="89">
        <v>0</v>
      </c>
      <c r="G44" s="89">
        <v>0</v>
      </c>
      <c r="H44" s="89">
        <v>697777</v>
      </c>
      <c r="I44" s="89">
        <v>0</v>
      </c>
      <c r="J44" s="95">
        <f t="shared" si="0"/>
        <v>5104712</v>
      </c>
    </row>
    <row r="45" spans="1:10" x14ac:dyDescent="0.2">
      <c r="A45" s="17" t="s">
        <v>44</v>
      </c>
      <c r="B45" s="30"/>
      <c r="C45" s="94">
        <v>0</v>
      </c>
      <c r="D45" s="89">
        <v>0</v>
      </c>
      <c r="E45" s="89">
        <v>5505261</v>
      </c>
      <c r="F45" s="89">
        <v>0</v>
      </c>
      <c r="G45" s="89">
        <v>0</v>
      </c>
      <c r="H45" s="89">
        <v>0</v>
      </c>
      <c r="I45" s="89">
        <v>0</v>
      </c>
      <c r="J45" s="95">
        <f t="shared" si="0"/>
        <v>5505261</v>
      </c>
    </row>
    <row r="46" spans="1:10" x14ac:dyDescent="0.2">
      <c r="A46" s="17" t="s">
        <v>45</v>
      </c>
      <c r="B46" s="30"/>
      <c r="C46" s="94">
        <v>275151</v>
      </c>
      <c r="D46" s="89">
        <v>0</v>
      </c>
      <c r="E46" s="89">
        <v>3110658</v>
      </c>
      <c r="F46" s="89">
        <v>0</v>
      </c>
      <c r="G46" s="89">
        <v>0</v>
      </c>
      <c r="H46" s="89">
        <v>1222031</v>
      </c>
      <c r="I46" s="89">
        <v>507230</v>
      </c>
      <c r="J46" s="95">
        <f t="shared" si="0"/>
        <v>5115070</v>
      </c>
    </row>
    <row r="47" spans="1:10" x14ac:dyDescent="0.2">
      <c r="A47" s="17" t="s">
        <v>46</v>
      </c>
      <c r="B47" s="30"/>
      <c r="C47" s="94">
        <v>2467208</v>
      </c>
      <c r="D47" s="89">
        <v>0</v>
      </c>
      <c r="E47" s="89">
        <v>8938799</v>
      </c>
      <c r="F47" s="89">
        <v>0</v>
      </c>
      <c r="G47" s="89">
        <v>0</v>
      </c>
      <c r="H47" s="89">
        <v>3180682</v>
      </c>
      <c r="I47" s="89">
        <v>0</v>
      </c>
      <c r="J47" s="95">
        <f t="shared" si="0"/>
        <v>14586689</v>
      </c>
    </row>
    <row r="48" spans="1:10" x14ac:dyDescent="0.2">
      <c r="A48" s="17" t="s">
        <v>47</v>
      </c>
      <c r="B48" s="30"/>
      <c r="C48" s="94">
        <v>80581</v>
      </c>
      <c r="D48" s="89">
        <v>20195</v>
      </c>
      <c r="E48" s="89">
        <v>277298</v>
      </c>
      <c r="F48" s="89">
        <v>0</v>
      </c>
      <c r="G48" s="89">
        <v>0</v>
      </c>
      <c r="H48" s="89">
        <v>110390</v>
      </c>
      <c r="I48" s="89">
        <v>101171</v>
      </c>
      <c r="J48" s="95">
        <f t="shared" si="0"/>
        <v>589635</v>
      </c>
    </row>
    <row r="49" spans="1:10" x14ac:dyDescent="0.2">
      <c r="A49" s="17" t="s">
        <v>48</v>
      </c>
      <c r="B49" s="30"/>
      <c r="C49" s="94">
        <v>58881</v>
      </c>
      <c r="D49" s="89">
        <v>0</v>
      </c>
      <c r="E49" s="89">
        <v>670214</v>
      </c>
      <c r="F49" s="89">
        <v>0</v>
      </c>
      <c r="G49" s="89">
        <v>0</v>
      </c>
      <c r="H49" s="89">
        <v>0</v>
      </c>
      <c r="I49" s="89">
        <v>44589</v>
      </c>
      <c r="J49" s="95">
        <f t="shared" si="0"/>
        <v>773684</v>
      </c>
    </row>
    <row r="50" spans="1:10" x14ac:dyDescent="0.2">
      <c r="A50" s="17" t="s">
        <v>49</v>
      </c>
      <c r="B50" s="30"/>
      <c r="C50" s="94">
        <v>95164</v>
      </c>
      <c r="D50" s="89">
        <v>0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95">
        <f t="shared" si="0"/>
        <v>95164</v>
      </c>
    </row>
    <row r="51" spans="1:10" x14ac:dyDescent="0.2">
      <c r="A51" s="17" t="s">
        <v>3</v>
      </c>
      <c r="B51" s="30"/>
      <c r="C51" s="94">
        <v>0</v>
      </c>
      <c r="D51" s="89">
        <v>0</v>
      </c>
      <c r="E51" s="89">
        <v>0</v>
      </c>
      <c r="F51" s="89">
        <v>0</v>
      </c>
      <c r="G51" s="89">
        <v>974335</v>
      </c>
      <c r="H51" s="89">
        <v>0</v>
      </c>
      <c r="I51" s="89">
        <v>0</v>
      </c>
      <c r="J51" s="95">
        <f t="shared" si="0"/>
        <v>974335</v>
      </c>
    </row>
    <row r="52" spans="1:10" x14ac:dyDescent="0.2">
      <c r="A52" s="17" t="s">
        <v>50</v>
      </c>
      <c r="B52" s="30"/>
      <c r="C52" s="94">
        <v>4959310</v>
      </c>
      <c r="D52" s="89">
        <v>0</v>
      </c>
      <c r="E52" s="89">
        <v>33448115</v>
      </c>
      <c r="F52" s="89">
        <v>0</v>
      </c>
      <c r="G52" s="89">
        <v>18909647</v>
      </c>
      <c r="H52" s="89">
        <v>0</v>
      </c>
      <c r="I52" s="89">
        <v>0</v>
      </c>
      <c r="J52" s="95">
        <f t="shared" si="0"/>
        <v>57317072</v>
      </c>
    </row>
    <row r="53" spans="1:10" x14ac:dyDescent="0.2">
      <c r="A53" s="17" t="s">
        <v>51</v>
      </c>
      <c r="B53" s="30"/>
      <c r="C53" s="94">
        <v>5500</v>
      </c>
      <c r="D53" s="89">
        <v>1000</v>
      </c>
      <c r="E53" s="89">
        <v>4730987</v>
      </c>
      <c r="F53" s="89">
        <v>0</v>
      </c>
      <c r="G53" s="89">
        <v>0</v>
      </c>
      <c r="H53" s="89">
        <v>0</v>
      </c>
      <c r="I53" s="89">
        <v>0</v>
      </c>
      <c r="J53" s="95">
        <f t="shared" si="0"/>
        <v>4737487</v>
      </c>
    </row>
    <row r="54" spans="1:10" x14ac:dyDescent="0.2">
      <c r="A54" s="17" t="s">
        <v>4</v>
      </c>
      <c r="B54" s="30"/>
      <c r="C54" s="94">
        <v>1771548</v>
      </c>
      <c r="D54" s="89">
        <v>36906326</v>
      </c>
      <c r="E54" s="89">
        <v>0</v>
      </c>
      <c r="F54" s="89">
        <v>0</v>
      </c>
      <c r="G54" s="89">
        <v>0</v>
      </c>
      <c r="H54" s="89">
        <v>8837182</v>
      </c>
      <c r="I54" s="89">
        <v>2858037</v>
      </c>
      <c r="J54" s="95">
        <f t="shared" si="0"/>
        <v>50373093</v>
      </c>
    </row>
    <row r="55" spans="1:10" x14ac:dyDescent="0.2">
      <c r="A55" s="17" t="s">
        <v>52</v>
      </c>
      <c r="B55" s="30"/>
      <c r="C55" s="94">
        <v>0</v>
      </c>
      <c r="D55" s="89">
        <v>0</v>
      </c>
      <c r="E55" s="89">
        <v>11090381</v>
      </c>
      <c r="F55" s="89">
        <v>0</v>
      </c>
      <c r="G55" s="89">
        <v>0</v>
      </c>
      <c r="H55" s="89">
        <v>370615</v>
      </c>
      <c r="I55" s="89">
        <v>0</v>
      </c>
      <c r="J55" s="95">
        <f t="shared" si="0"/>
        <v>11460996</v>
      </c>
    </row>
    <row r="56" spans="1:10" x14ac:dyDescent="0.2">
      <c r="A56" s="17" t="s">
        <v>53</v>
      </c>
      <c r="B56" s="30"/>
      <c r="C56" s="94">
        <v>0</v>
      </c>
      <c r="D56" s="89">
        <v>0</v>
      </c>
      <c r="E56" s="89">
        <v>4508386</v>
      </c>
      <c r="F56" s="89">
        <v>0</v>
      </c>
      <c r="G56" s="89">
        <v>0</v>
      </c>
      <c r="H56" s="89">
        <v>0</v>
      </c>
      <c r="I56" s="89">
        <v>0</v>
      </c>
      <c r="J56" s="95">
        <f t="shared" si="0"/>
        <v>4508386</v>
      </c>
    </row>
    <row r="57" spans="1:10" x14ac:dyDescent="0.2">
      <c r="A57" s="17" t="s">
        <v>54</v>
      </c>
      <c r="B57" s="30"/>
      <c r="C57" s="94">
        <v>0</v>
      </c>
      <c r="D57" s="89">
        <v>0</v>
      </c>
      <c r="E57" s="89">
        <v>0</v>
      </c>
      <c r="F57" s="89">
        <v>0</v>
      </c>
      <c r="G57" s="89">
        <v>0</v>
      </c>
      <c r="H57" s="89">
        <v>0</v>
      </c>
      <c r="I57" s="89">
        <v>0</v>
      </c>
      <c r="J57" s="95">
        <f t="shared" si="0"/>
        <v>0</v>
      </c>
    </row>
    <row r="58" spans="1:10" x14ac:dyDescent="0.2">
      <c r="A58" s="17" t="s">
        <v>55</v>
      </c>
      <c r="B58" s="30"/>
      <c r="C58" s="94">
        <v>0</v>
      </c>
      <c r="D58" s="89">
        <v>0</v>
      </c>
      <c r="E58" s="89">
        <v>0</v>
      </c>
      <c r="F58" s="89">
        <v>0</v>
      </c>
      <c r="G58" s="89">
        <v>0</v>
      </c>
      <c r="H58" s="89">
        <v>0</v>
      </c>
      <c r="I58" s="89">
        <v>0</v>
      </c>
      <c r="J58" s="95">
        <f t="shared" si="0"/>
        <v>0</v>
      </c>
    </row>
    <row r="59" spans="1:10" x14ac:dyDescent="0.2">
      <c r="A59" s="17" t="s">
        <v>102</v>
      </c>
      <c r="B59" s="30"/>
      <c r="C59" s="94">
        <v>551694</v>
      </c>
      <c r="D59" s="89">
        <v>0</v>
      </c>
      <c r="E59" s="89">
        <v>2341165</v>
      </c>
      <c r="F59" s="89">
        <v>0</v>
      </c>
      <c r="G59" s="89">
        <v>0</v>
      </c>
      <c r="H59" s="89">
        <v>507637</v>
      </c>
      <c r="I59" s="89">
        <v>656872</v>
      </c>
      <c r="J59" s="95">
        <f t="shared" si="0"/>
        <v>4057368</v>
      </c>
    </row>
    <row r="60" spans="1:10" x14ac:dyDescent="0.2">
      <c r="A60" s="17" t="s">
        <v>103</v>
      </c>
      <c r="B60" s="30"/>
      <c r="C60" s="94">
        <v>0</v>
      </c>
      <c r="D60" s="89">
        <v>0</v>
      </c>
      <c r="E60" s="89">
        <v>1119498</v>
      </c>
      <c r="F60" s="89">
        <v>0</v>
      </c>
      <c r="G60" s="89">
        <v>0</v>
      </c>
      <c r="H60" s="89">
        <v>0</v>
      </c>
      <c r="I60" s="89">
        <v>0</v>
      </c>
      <c r="J60" s="95">
        <f t="shared" si="0"/>
        <v>1119498</v>
      </c>
    </row>
    <row r="61" spans="1:10" x14ac:dyDescent="0.2">
      <c r="A61" s="17" t="s">
        <v>56</v>
      </c>
      <c r="B61" s="30"/>
      <c r="C61" s="94">
        <v>0</v>
      </c>
      <c r="D61" s="89">
        <v>0</v>
      </c>
      <c r="E61" s="89">
        <v>0</v>
      </c>
      <c r="F61" s="89">
        <v>0</v>
      </c>
      <c r="G61" s="89">
        <v>0</v>
      </c>
      <c r="H61" s="89">
        <v>0</v>
      </c>
      <c r="I61" s="89">
        <v>0</v>
      </c>
      <c r="J61" s="95">
        <f t="shared" si="0"/>
        <v>0</v>
      </c>
    </row>
    <row r="62" spans="1:10" x14ac:dyDescent="0.2">
      <c r="A62" s="17" t="s">
        <v>6</v>
      </c>
      <c r="B62" s="30"/>
      <c r="C62" s="94">
        <v>401608</v>
      </c>
      <c r="D62" s="89">
        <v>0</v>
      </c>
      <c r="E62" s="89">
        <v>5824316</v>
      </c>
      <c r="F62" s="89">
        <v>0</v>
      </c>
      <c r="G62" s="89">
        <v>0</v>
      </c>
      <c r="H62" s="89">
        <v>1393162</v>
      </c>
      <c r="I62" s="89">
        <v>0</v>
      </c>
      <c r="J62" s="95">
        <f t="shared" si="0"/>
        <v>7619086</v>
      </c>
    </row>
    <row r="63" spans="1:10" x14ac:dyDescent="0.2">
      <c r="A63" s="17" t="s">
        <v>5</v>
      </c>
      <c r="B63" s="30"/>
      <c r="C63" s="94">
        <v>541927</v>
      </c>
      <c r="D63" s="89">
        <v>8055531</v>
      </c>
      <c r="E63" s="89">
        <v>9062641</v>
      </c>
      <c r="F63" s="89">
        <v>0</v>
      </c>
      <c r="G63" s="89">
        <v>0</v>
      </c>
      <c r="H63" s="89">
        <v>264984</v>
      </c>
      <c r="I63" s="89">
        <v>0</v>
      </c>
      <c r="J63" s="95">
        <f t="shared" si="0"/>
        <v>17925083</v>
      </c>
    </row>
    <row r="64" spans="1:10" x14ac:dyDescent="0.2">
      <c r="A64" s="17" t="s">
        <v>57</v>
      </c>
      <c r="B64" s="30"/>
      <c r="C64" s="94">
        <v>0</v>
      </c>
      <c r="D64" s="89">
        <v>0</v>
      </c>
      <c r="E64" s="89">
        <v>0</v>
      </c>
      <c r="F64" s="89">
        <v>0</v>
      </c>
      <c r="G64" s="89">
        <v>0</v>
      </c>
      <c r="H64" s="89">
        <v>0</v>
      </c>
      <c r="I64" s="89">
        <v>0</v>
      </c>
      <c r="J64" s="95">
        <f t="shared" si="0"/>
        <v>0</v>
      </c>
    </row>
    <row r="65" spans="1:10" x14ac:dyDescent="0.2">
      <c r="A65" s="17" t="s">
        <v>58</v>
      </c>
      <c r="B65" s="30"/>
      <c r="C65" s="94">
        <v>0</v>
      </c>
      <c r="D65" s="89">
        <v>0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95">
        <f t="shared" si="0"/>
        <v>0</v>
      </c>
    </row>
    <row r="66" spans="1:10" x14ac:dyDescent="0.2">
      <c r="A66" s="17" t="s">
        <v>59</v>
      </c>
      <c r="B66" s="30"/>
      <c r="C66" s="94">
        <v>0</v>
      </c>
      <c r="D66" s="89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95">
        <f t="shared" si="0"/>
        <v>0</v>
      </c>
    </row>
    <row r="67" spans="1:10" x14ac:dyDescent="0.2">
      <c r="A67" s="17" t="s">
        <v>60</v>
      </c>
      <c r="B67" s="30"/>
      <c r="C67" s="94">
        <v>0</v>
      </c>
      <c r="D67" s="89">
        <v>25000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95">
        <f t="shared" si="0"/>
        <v>25000</v>
      </c>
    </row>
    <row r="68" spans="1:10" x14ac:dyDescent="0.2">
      <c r="A68" s="17" t="s">
        <v>61</v>
      </c>
      <c r="B68" s="30"/>
      <c r="C68" s="94">
        <v>244653</v>
      </c>
      <c r="D68" s="89">
        <v>0</v>
      </c>
      <c r="E68" s="89">
        <v>3688460</v>
      </c>
      <c r="F68" s="89">
        <v>0</v>
      </c>
      <c r="G68" s="89">
        <v>0</v>
      </c>
      <c r="H68" s="89">
        <v>325909</v>
      </c>
      <c r="I68" s="89">
        <v>0</v>
      </c>
      <c r="J68" s="95">
        <f t="shared" si="0"/>
        <v>4259022</v>
      </c>
    </row>
    <row r="69" spans="1:10" x14ac:dyDescent="0.2">
      <c r="A69" s="17" t="s">
        <v>62</v>
      </c>
      <c r="B69" s="30"/>
      <c r="C69" s="94">
        <v>94699</v>
      </c>
      <c r="D69" s="89">
        <v>100025</v>
      </c>
      <c r="E69" s="89">
        <v>175044</v>
      </c>
      <c r="F69" s="89">
        <v>0</v>
      </c>
      <c r="G69" s="89">
        <v>0</v>
      </c>
      <c r="H69" s="89">
        <v>75019</v>
      </c>
      <c r="I69" s="89">
        <v>0</v>
      </c>
      <c r="J69" s="95">
        <f t="shared" si="0"/>
        <v>444787</v>
      </c>
    </row>
    <row r="70" spans="1:10" x14ac:dyDescent="0.2">
      <c r="A70" s="17" t="s">
        <v>63</v>
      </c>
      <c r="B70" s="30"/>
      <c r="C70" s="94">
        <v>2157416</v>
      </c>
      <c r="D70" s="89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95">
        <f t="shared" si="0"/>
        <v>2157416</v>
      </c>
    </row>
    <row r="71" spans="1:10" x14ac:dyDescent="0.2">
      <c r="A71" s="17" t="s">
        <v>64</v>
      </c>
      <c r="B71" s="30"/>
      <c r="C71" s="94">
        <v>0</v>
      </c>
      <c r="D71" s="89">
        <v>0</v>
      </c>
      <c r="E71" s="89">
        <v>0</v>
      </c>
      <c r="F71" s="89">
        <v>0</v>
      </c>
      <c r="G71" s="89">
        <v>0</v>
      </c>
      <c r="H71" s="89">
        <v>0</v>
      </c>
      <c r="I71" s="89">
        <v>0</v>
      </c>
      <c r="J71" s="95">
        <f>SUM(C71:I71)</f>
        <v>0</v>
      </c>
    </row>
    <row r="72" spans="1:10" x14ac:dyDescent="0.2">
      <c r="A72" s="60" t="s">
        <v>93</v>
      </c>
      <c r="B72" s="61"/>
      <c r="C72" s="65">
        <f t="shared" ref="C72:J72" si="1">SUM(C5:C71)</f>
        <v>16933093</v>
      </c>
      <c r="D72" s="63">
        <f t="shared" si="1"/>
        <v>47079041</v>
      </c>
      <c r="E72" s="63">
        <f t="shared" si="1"/>
        <v>134704405</v>
      </c>
      <c r="F72" s="63">
        <f t="shared" si="1"/>
        <v>290481</v>
      </c>
      <c r="G72" s="63">
        <f t="shared" si="1"/>
        <v>19883982</v>
      </c>
      <c r="H72" s="63">
        <f>SUM(H5:H71)</f>
        <v>26973393</v>
      </c>
      <c r="I72" s="63">
        <f>SUM(I5:I71)</f>
        <v>16679695</v>
      </c>
      <c r="J72" s="66">
        <f t="shared" si="1"/>
        <v>262544090</v>
      </c>
    </row>
    <row r="73" spans="1:10" x14ac:dyDescent="0.2">
      <c r="A73" s="60" t="s">
        <v>79</v>
      </c>
      <c r="B73" s="61"/>
      <c r="C73" s="79">
        <f>(C72/$J72)</f>
        <v>6.4496188049786227E-2</v>
      </c>
      <c r="D73" s="75">
        <f t="shared" ref="D73:J73" si="2">(D72/$J72)</f>
        <v>0.1793186089239335</v>
      </c>
      <c r="E73" s="75">
        <f t="shared" si="2"/>
        <v>0.51307346129939546</v>
      </c>
      <c r="F73" s="75">
        <f t="shared" si="2"/>
        <v>1.1064084512433703E-3</v>
      </c>
      <c r="G73" s="75">
        <f t="shared" si="2"/>
        <v>7.5735782130917514E-2</v>
      </c>
      <c r="H73" s="75">
        <f t="shared" si="2"/>
        <v>0.10273852669850614</v>
      </c>
      <c r="I73" s="75">
        <f t="shared" si="2"/>
        <v>6.3531024446217776E-2</v>
      </c>
      <c r="J73" s="80">
        <f t="shared" si="2"/>
        <v>1</v>
      </c>
    </row>
    <row r="74" spans="1:10" x14ac:dyDescent="0.2">
      <c r="A74" s="77" t="s">
        <v>95</v>
      </c>
      <c r="B74" s="68"/>
      <c r="C74" s="81">
        <f>COUNTIF(C5:C71,"&gt;0")</f>
        <v>22</v>
      </c>
      <c r="D74" s="71">
        <f t="shared" ref="D74:J74" si="3">COUNTIF(D5:D71,"&gt;0")</f>
        <v>9</v>
      </c>
      <c r="E74" s="71">
        <f t="shared" si="3"/>
        <v>27</v>
      </c>
      <c r="F74" s="71">
        <f t="shared" si="3"/>
        <v>1</v>
      </c>
      <c r="G74" s="71">
        <f t="shared" si="3"/>
        <v>2</v>
      </c>
      <c r="H74" s="71">
        <f t="shared" si="3"/>
        <v>18</v>
      </c>
      <c r="I74" s="71">
        <f t="shared" si="3"/>
        <v>8</v>
      </c>
      <c r="J74" s="78">
        <f t="shared" si="3"/>
        <v>36</v>
      </c>
    </row>
    <row r="75" spans="1:10" x14ac:dyDescent="0.2">
      <c r="A75" s="36"/>
      <c r="B75" s="37"/>
      <c r="C75" s="15"/>
      <c r="D75" s="18"/>
      <c r="E75" s="18"/>
      <c r="F75" s="18"/>
      <c r="G75" s="18"/>
      <c r="H75" s="18"/>
      <c r="I75" s="18"/>
      <c r="J75" s="19"/>
    </row>
    <row r="76" spans="1:10" ht="13.5" thickBot="1" x14ac:dyDescent="0.25">
      <c r="A76" s="20" t="s">
        <v>80</v>
      </c>
      <c r="B76" s="21"/>
      <c r="C76" s="21"/>
      <c r="D76" s="22"/>
      <c r="E76" s="22"/>
      <c r="F76" s="22"/>
      <c r="G76" s="22"/>
      <c r="H76" s="22"/>
      <c r="I76" s="22"/>
      <c r="J76" s="23"/>
    </row>
    <row r="77" spans="1:10" x14ac:dyDescent="0.2">
      <c r="D77" s="1"/>
      <c r="E77" s="1"/>
      <c r="F77" s="1"/>
      <c r="G77" s="1"/>
      <c r="H77" s="1"/>
      <c r="I77" s="1"/>
      <c r="J77" s="1"/>
    </row>
  </sheetData>
  <phoneticPr fontId="7" type="noConversion"/>
  <printOptions horizontalCentered="1"/>
  <pageMargins left="0.5" right="0.5" top="0.5" bottom="0.5" header="0.3" footer="0.3"/>
  <pageSetup scale="92" fitToHeight="0" orientation="landscape" r:id="rId1"/>
  <headerFooter>
    <oddFooter>&amp;LOffice of Economic and Demographic Research&amp;RPage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workbookViewId="0">
      <selection activeCell="C74" sqref="C74"/>
    </sheetView>
  </sheetViews>
  <sheetFormatPr defaultRowHeight="12.75" x14ac:dyDescent="0.2"/>
  <cols>
    <col min="1" max="1" width="20.7109375" customWidth="1"/>
    <col min="2" max="2" width="1.7109375" customWidth="1"/>
    <col min="3" max="16" width="13.7109375" customWidth="1"/>
    <col min="17" max="17" width="15.7109375" customWidth="1"/>
    <col min="19" max="21" width="13.7109375" customWidth="1"/>
  </cols>
  <sheetData>
    <row r="1" spans="1:21" ht="23.25" x14ac:dyDescent="0.35">
      <c r="A1" s="4" t="s">
        <v>66</v>
      </c>
      <c r="B1" s="5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8"/>
    </row>
    <row r="2" spans="1:21" ht="18.75" thickBot="1" x14ac:dyDescent="0.3">
      <c r="A2" s="9" t="s">
        <v>116</v>
      </c>
      <c r="B2" s="10"/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</row>
    <row r="3" spans="1:21" x14ac:dyDescent="0.2">
      <c r="A3" s="38"/>
      <c r="B3" s="82"/>
      <c r="C3" s="101" t="s">
        <v>67</v>
      </c>
      <c r="D3" s="100"/>
      <c r="E3" s="99" t="s">
        <v>101</v>
      </c>
      <c r="F3" s="100"/>
      <c r="G3" s="99" t="s">
        <v>70</v>
      </c>
      <c r="H3" s="100"/>
      <c r="I3" s="99" t="s">
        <v>104</v>
      </c>
      <c r="J3" s="100"/>
      <c r="K3" s="99" t="s">
        <v>105</v>
      </c>
      <c r="L3" s="100"/>
      <c r="M3" s="99" t="s">
        <v>106</v>
      </c>
      <c r="N3" s="100"/>
      <c r="O3" s="99" t="s">
        <v>76</v>
      </c>
      <c r="P3" s="100"/>
      <c r="Q3" s="41" t="s">
        <v>78</v>
      </c>
    </row>
    <row r="4" spans="1:21" ht="13.5" thickBot="1" x14ac:dyDescent="0.25">
      <c r="A4" s="39" t="s">
        <v>7</v>
      </c>
      <c r="B4" s="45"/>
      <c r="C4" s="47" t="s">
        <v>99</v>
      </c>
      <c r="D4" s="47" t="s">
        <v>100</v>
      </c>
      <c r="E4" s="47" t="s">
        <v>99</v>
      </c>
      <c r="F4" s="47" t="s">
        <v>100</v>
      </c>
      <c r="G4" s="47" t="s">
        <v>99</v>
      </c>
      <c r="H4" s="47" t="s">
        <v>100</v>
      </c>
      <c r="I4" s="47" t="s">
        <v>99</v>
      </c>
      <c r="J4" s="47" t="s">
        <v>100</v>
      </c>
      <c r="K4" s="47" t="s">
        <v>99</v>
      </c>
      <c r="L4" s="47" t="s">
        <v>100</v>
      </c>
      <c r="M4" s="47" t="s">
        <v>99</v>
      </c>
      <c r="N4" s="47" t="s">
        <v>100</v>
      </c>
      <c r="O4" s="47" t="s">
        <v>99</v>
      </c>
      <c r="P4" s="47" t="s">
        <v>100</v>
      </c>
      <c r="Q4" s="43" t="s">
        <v>77</v>
      </c>
      <c r="S4" s="47" t="s">
        <v>99</v>
      </c>
      <c r="T4" s="47" t="s">
        <v>100</v>
      </c>
      <c r="U4" s="47" t="s">
        <v>78</v>
      </c>
    </row>
    <row r="5" spans="1:21" x14ac:dyDescent="0.2">
      <c r="A5" s="16" t="s">
        <v>0</v>
      </c>
      <c r="B5" s="29"/>
      <c r="C5" s="31">
        <v>71068</v>
      </c>
      <c r="D5" s="31">
        <v>13714</v>
      </c>
      <c r="E5" s="25">
        <v>0</v>
      </c>
      <c r="F5" s="25">
        <v>0</v>
      </c>
      <c r="G5" s="26">
        <v>1193506</v>
      </c>
      <c r="H5" s="26">
        <v>122381</v>
      </c>
      <c r="I5" s="26">
        <v>0</v>
      </c>
      <c r="J5" s="26">
        <v>0</v>
      </c>
      <c r="K5" s="25">
        <v>0</v>
      </c>
      <c r="L5" s="25">
        <v>0</v>
      </c>
      <c r="M5" s="25">
        <v>116516</v>
      </c>
      <c r="N5" s="25">
        <v>0</v>
      </c>
      <c r="O5" s="25">
        <v>0</v>
      </c>
      <c r="P5" s="49">
        <v>0</v>
      </c>
      <c r="Q5" s="27">
        <f>SUM(C5:P5)</f>
        <v>1517185</v>
      </c>
      <c r="S5" s="1">
        <f>SUM(C5,E5,G5,I5,K5,M5,O5)</f>
        <v>1381090</v>
      </c>
      <c r="T5" s="1">
        <f>SUM(D5,F5,H5,J5,L5,N5,P5)</f>
        <v>136095</v>
      </c>
      <c r="U5" s="1">
        <f>SUM(S5:T5)</f>
        <v>1517185</v>
      </c>
    </row>
    <row r="6" spans="1:21" x14ac:dyDescent="0.2">
      <c r="A6" s="17" t="s">
        <v>8</v>
      </c>
      <c r="B6" s="30"/>
      <c r="C6" s="88">
        <v>0</v>
      </c>
      <c r="D6" s="88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  <c r="P6" s="90">
        <v>0</v>
      </c>
      <c r="Q6" s="91">
        <f>SUM(C6:P6)</f>
        <v>0</v>
      </c>
      <c r="S6" s="1">
        <f t="shared" ref="S6:T69" si="0">SUM(C6,E6,G6,I6,K6,M6,O6)</f>
        <v>0</v>
      </c>
      <c r="T6" s="1">
        <f t="shared" si="0"/>
        <v>0</v>
      </c>
      <c r="U6" s="1">
        <f t="shared" ref="U6:U69" si="1">SUM(S6:T6)</f>
        <v>0</v>
      </c>
    </row>
    <row r="7" spans="1:21" x14ac:dyDescent="0.2">
      <c r="A7" s="17" t="s">
        <v>9</v>
      </c>
      <c r="B7" s="30"/>
      <c r="C7" s="88">
        <v>97750</v>
      </c>
      <c r="D7" s="88">
        <v>0</v>
      </c>
      <c r="E7" s="89">
        <v>1203771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206449</v>
      </c>
      <c r="N7" s="89">
        <v>0</v>
      </c>
      <c r="O7" s="89">
        <v>0</v>
      </c>
      <c r="P7" s="90">
        <v>0</v>
      </c>
      <c r="Q7" s="91">
        <f t="shared" ref="Q7:Q70" si="2">SUM(C7:P7)</f>
        <v>1507970</v>
      </c>
      <c r="S7" s="1">
        <f t="shared" si="0"/>
        <v>1507970</v>
      </c>
      <c r="T7" s="1">
        <f t="shared" si="0"/>
        <v>0</v>
      </c>
      <c r="U7" s="1">
        <f t="shared" si="1"/>
        <v>1507970</v>
      </c>
    </row>
    <row r="8" spans="1:21" x14ac:dyDescent="0.2">
      <c r="A8" s="17" t="s">
        <v>10</v>
      </c>
      <c r="B8" s="30"/>
      <c r="C8" s="88">
        <v>0</v>
      </c>
      <c r="D8" s="88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  <c r="P8" s="90">
        <v>0</v>
      </c>
      <c r="Q8" s="91">
        <f t="shared" si="2"/>
        <v>0</v>
      </c>
      <c r="S8" s="1">
        <f t="shared" si="0"/>
        <v>0</v>
      </c>
      <c r="T8" s="1">
        <f t="shared" si="0"/>
        <v>0</v>
      </c>
      <c r="U8" s="1">
        <f t="shared" si="1"/>
        <v>0</v>
      </c>
    </row>
    <row r="9" spans="1:21" x14ac:dyDescent="0.2">
      <c r="A9" s="17" t="s">
        <v>11</v>
      </c>
      <c r="B9" s="30"/>
      <c r="C9" s="88">
        <v>278809</v>
      </c>
      <c r="D9" s="88">
        <v>188125</v>
      </c>
      <c r="E9" s="89">
        <v>2514426</v>
      </c>
      <c r="F9" s="89">
        <v>625096</v>
      </c>
      <c r="G9" s="89">
        <v>0</v>
      </c>
      <c r="H9" s="89">
        <v>0</v>
      </c>
      <c r="I9" s="89">
        <v>0</v>
      </c>
      <c r="J9" s="89">
        <v>0</v>
      </c>
      <c r="K9" s="89">
        <v>8383136</v>
      </c>
      <c r="L9" s="89">
        <v>0</v>
      </c>
      <c r="M9" s="89">
        <v>125705</v>
      </c>
      <c r="N9" s="89">
        <v>0</v>
      </c>
      <c r="O9" s="89">
        <v>0</v>
      </c>
      <c r="P9" s="90">
        <v>0</v>
      </c>
      <c r="Q9" s="91">
        <f t="shared" si="2"/>
        <v>12115297</v>
      </c>
      <c r="S9" s="1">
        <f t="shared" si="0"/>
        <v>11302076</v>
      </c>
      <c r="T9" s="1">
        <f t="shared" si="0"/>
        <v>813221</v>
      </c>
      <c r="U9" s="1">
        <f t="shared" si="1"/>
        <v>12115297</v>
      </c>
    </row>
    <row r="10" spans="1:21" x14ac:dyDescent="0.2">
      <c r="A10" s="17" t="s">
        <v>12</v>
      </c>
      <c r="B10" s="30"/>
      <c r="C10" s="88">
        <v>0</v>
      </c>
      <c r="D10" s="88">
        <v>0</v>
      </c>
      <c r="E10" s="89">
        <v>0</v>
      </c>
      <c r="F10" s="89">
        <v>0</v>
      </c>
      <c r="G10" s="89">
        <v>2512000</v>
      </c>
      <c r="H10" s="89">
        <v>7752000</v>
      </c>
      <c r="I10" s="89">
        <v>0</v>
      </c>
      <c r="J10" s="89">
        <v>0</v>
      </c>
      <c r="K10" s="89">
        <v>0</v>
      </c>
      <c r="L10" s="89">
        <v>0</v>
      </c>
      <c r="M10" s="89">
        <v>1338000</v>
      </c>
      <c r="N10" s="89">
        <v>0</v>
      </c>
      <c r="O10" s="89">
        <v>0</v>
      </c>
      <c r="P10" s="90">
        <v>0</v>
      </c>
      <c r="Q10" s="91">
        <f t="shared" si="2"/>
        <v>11602000</v>
      </c>
      <c r="S10" s="1">
        <f t="shared" si="0"/>
        <v>3850000</v>
      </c>
      <c r="T10" s="1">
        <f t="shared" si="0"/>
        <v>7752000</v>
      </c>
      <c r="U10" s="1">
        <f t="shared" si="1"/>
        <v>11602000</v>
      </c>
    </row>
    <row r="11" spans="1:21" x14ac:dyDescent="0.2">
      <c r="A11" s="17" t="s">
        <v>13</v>
      </c>
      <c r="B11" s="30"/>
      <c r="C11" s="88">
        <v>0</v>
      </c>
      <c r="D11" s="88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  <c r="P11" s="90">
        <v>0</v>
      </c>
      <c r="Q11" s="91">
        <f t="shared" si="2"/>
        <v>0</v>
      </c>
      <c r="S11" s="1">
        <f t="shared" si="0"/>
        <v>0</v>
      </c>
      <c r="T11" s="1">
        <f t="shared" si="0"/>
        <v>0</v>
      </c>
      <c r="U11" s="1">
        <f t="shared" si="1"/>
        <v>0</v>
      </c>
    </row>
    <row r="12" spans="1:21" x14ac:dyDescent="0.2">
      <c r="A12" s="17" t="s">
        <v>14</v>
      </c>
      <c r="B12" s="30"/>
      <c r="C12" s="88">
        <v>176614</v>
      </c>
      <c r="D12" s="88">
        <v>3993</v>
      </c>
      <c r="E12" s="89">
        <v>0</v>
      </c>
      <c r="F12" s="89">
        <v>0</v>
      </c>
      <c r="G12" s="89">
        <v>1874855</v>
      </c>
      <c r="H12" s="89">
        <v>-24972</v>
      </c>
      <c r="I12" s="89">
        <v>0</v>
      </c>
      <c r="J12" s="89">
        <v>0</v>
      </c>
      <c r="K12" s="89">
        <v>0</v>
      </c>
      <c r="L12" s="89">
        <v>0</v>
      </c>
      <c r="M12" s="89">
        <v>157613</v>
      </c>
      <c r="N12" s="89">
        <v>8160</v>
      </c>
      <c r="O12" s="89">
        <v>132185</v>
      </c>
      <c r="P12" s="90">
        <v>3277</v>
      </c>
      <c r="Q12" s="91">
        <f t="shared" si="2"/>
        <v>2331725</v>
      </c>
      <c r="S12" s="1">
        <f t="shared" si="0"/>
        <v>2341267</v>
      </c>
      <c r="T12" s="1">
        <f t="shared" si="0"/>
        <v>-9542</v>
      </c>
      <c r="U12" s="1">
        <f t="shared" si="1"/>
        <v>2331725</v>
      </c>
    </row>
    <row r="13" spans="1:21" x14ac:dyDescent="0.2">
      <c r="A13" s="17" t="s">
        <v>15</v>
      </c>
      <c r="B13" s="30"/>
      <c r="C13" s="88">
        <v>0</v>
      </c>
      <c r="D13" s="88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  <c r="P13" s="90">
        <v>0</v>
      </c>
      <c r="Q13" s="91">
        <f t="shared" si="2"/>
        <v>0</v>
      </c>
      <c r="S13" s="1">
        <f t="shared" si="0"/>
        <v>0</v>
      </c>
      <c r="T13" s="1">
        <f t="shared" si="0"/>
        <v>0</v>
      </c>
      <c r="U13" s="1">
        <f t="shared" si="1"/>
        <v>0</v>
      </c>
    </row>
    <row r="14" spans="1:21" x14ac:dyDescent="0.2">
      <c r="A14" s="17" t="s">
        <v>16</v>
      </c>
      <c r="B14" s="30"/>
      <c r="C14" s="88">
        <v>0</v>
      </c>
      <c r="D14" s="88">
        <v>0</v>
      </c>
      <c r="E14" s="89">
        <v>11829</v>
      </c>
      <c r="F14" s="89">
        <v>165102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90">
        <v>0</v>
      </c>
      <c r="Q14" s="91">
        <f t="shared" si="2"/>
        <v>176931</v>
      </c>
      <c r="S14" s="1">
        <f t="shared" si="0"/>
        <v>11829</v>
      </c>
      <c r="T14" s="1">
        <f t="shared" si="0"/>
        <v>165102</v>
      </c>
      <c r="U14" s="1">
        <f t="shared" si="1"/>
        <v>176931</v>
      </c>
    </row>
    <row r="15" spans="1:21" x14ac:dyDescent="0.2">
      <c r="A15" s="17" t="s">
        <v>17</v>
      </c>
      <c r="B15" s="30"/>
      <c r="C15" s="88">
        <v>3172279</v>
      </c>
      <c r="D15" s="88">
        <v>725193</v>
      </c>
      <c r="E15" s="89">
        <v>0</v>
      </c>
      <c r="F15" s="89">
        <v>0</v>
      </c>
      <c r="G15" s="89">
        <v>13003583</v>
      </c>
      <c r="H15" s="89">
        <v>5629123</v>
      </c>
      <c r="I15" s="89">
        <v>0</v>
      </c>
      <c r="J15" s="89">
        <v>0</v>
      </c>
      <c r="K15" s="89">
        <v>0</v>
      </c>
      <c r="L15" s="89">
        <v>0</v>
      </c>
      <c r="M15" s="89">
        <v>10112005</v>
      </c>
      <c r="N15" s="89">
        <v>0</v>
      </c>
      <c r="O15" s="89">
        <v>2410461</v>
      </c>
      <c r="P15" s="90">
        <v>550306</v>
      </c>
      <c r="Q15" s="91">
        <f t="shared" si="2"/>
        <v>35602950</v>
      </c>
      <c r="S15" s="1">
        <f t="shared" si="0"/>
        <v>28698328</v>
      </c>
      <c r="T15" s="1">
        <f t="shared" si="0"/>
        <v>6904622</v>
      </c>
      <c r="U15" s="1">
        <f t="shared" si="1"/>
        <v>35602950</v>
      </c>
    </row>
    <row r="16" spans="1:21" x14ac:dyDescent="0.2">
      <c r="A16" s="17" t="s">
        <v>18</v>
      </c>
      <c r="B16" s="30"/>
      <c r="C16" s="88">
        <v>0</v>
      </c>
      <c r="D16" s="88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90">
        <v>0</v>
      </c>
      <c r="Q16" s="91">
        <f t="shared" si="2"/>
        <v>0</v>
      </c>
      <c r="S16" s="1">
        <f t="shared" si="0"/>
        <v>0</v>
      </c>
      <c r="T16" s="1">
        <f t="shared" si="0"/>
        <v>0</v>
      </c>
      <c r="U16" s="1">
        <f t="shared" si="1"/>
        <v>0</v>
      </c>
    </row>
    <row r="17" spans="1:21" x14ac:dyDescent="0.2">
      <c r="A17" s="17" t="s">
        <v>109</v>
      </c>
      <c r="B17" s="30"/>
      <c r="C17" s="88">
        <v>0</v>
      </c>
      <c r="D17" s="88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90">
        <v>0</v>
      </c>
      <c r="Q17" s="91">
        <f t="shared" si="2"/>
        <v>0</v>
      </c>
      <c r="S17" s="1">
        <f t="shared" si="0"/>
        <v>0</v>
      </c>
      <c r="T17" s="1">
        <f t="shared" si="0"/>
        <v>0</v>
      </c>
      <c r="U17" s="1">
        <f t="shared" si="1"/>
        <v>0</v>
      </c>
    </row>
    <row r="18" spans="1:21" x14ac:dyDescent="0.2">
      <c r="A18" s="17" t="s">
        <v>19</v>
      </c>
      <c r="B18" s="30"/>
      <c r="C18" s="88">
        <v>25907</v>
      </c>
      <c r="D18" s="88">
        <v>0</v>
      </c>
      <c r="E18" s="89">
        <v>0</v>
      </c>
      <c r="F18" s="89">
        <v>0</v>
      </c>
      <c r="G18" s="89">
        <v>10795</v>
      </c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4318</v>
      </c>
      <c r="N18" s="89">
        <v>0</v>
      </c>
      <c r="O18" s="89">
        <v>2159</v>
      </c>
      <c r="P18" s="90">
        <v>0</v>
      </c>
      <c r="Q18" s="91">
        <f t="shared" si="2"/>
        <v>43179</v>
      </c>
      <c r="S18" s="1">
        <f t="shared" si="0"/>
        <v>43179</v>
      </c>
      <c r="T18" s="1">
        <f t="shared" si="0"/>
        <v>0</v>
      </c>
      <c r="U18" s="1">
        <f t="shared" si="1"/>
        <v>43179</v>
      </c>
    </row>
    <row r="19" spans="1:21" x14ac:dyDescent="0.2">
      <c r="A19" s="17" t="s">
        <v>20</v>
      </c>
      <c r="B19" s="30" t="s">
        <v>65</v>
      </c>
      <c r="C19" s="88"/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90"/>
      <c r="Q19" s="91">
        <f t="shared" si="2"/>
        <v>0</v>
      </c>
      <c r="S19" s="1">
        <f t="shared" si="0"/>
        <v>0</v>
      </c>
      <c r="T19" s="1">
        <f t="shared" si="0"/>
        <v>0</v>
      </c>
      <c r="U19" s="1">
        <f t="shared" si="1"/>
        <v>0</v>
      </c>
    </row>
    <row r="20" spans="1:21" x14ac:dyDescent="0.2">
      <c r="A20" s="17" t="s">
        <v>22</v>
      </c>
      <c r="B20" s="30"/>
      <c r="C20" s="88">
        <v>0</v>
      </c>
      <c r="D20" s="88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90">
        <v>0</v>
      </c>
      <c r="Q20" s="91">
        <f t="shared" si="2"/>
        <v>0</v>
      </c>
      <c r="S20" s="1">
        <f t="shared" si="0"/>
        <v>0</v>
      </c>
      <c r="T20" s="1">
        <f t="shared" si="0"/>
        <v>0</v>
      </c>
      <c r="U20" s="1">
        <f t="shared" si="1"/>
        <v>0</v>
      </c>
    </row>
    <row r="21" spans="1:21" x14ac:dyDescent="0.2">
      <c r="A21" s="17" t="s">
        <v>21</v>
      </c>
      <c r="B21" s="30"/>
      <c r="C21" s="88">
        <v>0</v>
      </c>
      <c r="D21" s="88">
        <v>0</v>
      </c>
      <c r="E21" s="89">
        <v>0</v>
      </c>
      <c r="F21" s="89">
        <v>353780</v>
      </c>
      <c r="G21" s="89">
        <v>0</v>
      </c>
      <c r="H21" s="89">
        <v>0</v>
      </c>
      <c r="I21" s="89">
        <v>0</v>
      </c>
      <c r="J21" s="89">
        <v>0</v>
      </c>
      <c r="K21" s="89">
        <v>0</v>
      </c>
      <c r="L21" s="89">
        <v>0</v>
      </c>
      <c r="M21" s="89">
        <v>0</v>
      </c>
      <c r="N21" s="89">
        <v>0</v>
      </c>
      <c r="O21" s="89">
        <v>0</v>
      </c>
      <c r="P21" s="90">
        <v>0</v>
      </c>
      <c r="Q21" s="91">
        <f t="shared" si="2"/>
        <v>353780</v>
      </c>
      <c r="S21" s="1">
        <f t="shared" si="0"/>
        <v>0</v>
      </c>
      <c r="T21" s="1">
        <f t="shared" si="0"/>
        <v>353780</v>
      </c>
      <c r="U21" s="1">
        <f t="shared" si="1"/>
        <v>353780</v>
      </c>
    </row>
    <row r="22" spans="1:21" x14ac:dyDescent="0.2">
      <c r="A22" s="17" t="s">
        <v>23</v>
      </c>
      <c r="B22" s="30"/>
      <c r="C22" s="88">
        <v>0</v>
      </c>
      <c r="D22" s="88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89">
        <v>0</v>
      </c>
      <c r="K22" s="89">
        <v>0</v>
      </c>
      <c r="L22" s="89">
        <v>0</v>
      </c>
      <c r="M22" s="89">
        <v>0</v>
      </c>
      <c r="N22" s="89">
        <v>0</v>
      </c>
      <c r="O22" s="89">
        <v>0</v>
      </c>
      <c r="P22" s="90">
        <v>0</v>
      </c>
      <c r="Q22" s="91">
        <f t="shared" si="2"/>
        <v>0</v>
      </c>
      <c r="S22" s="1">
        <f t="shared" si="0"/>
        <v>0</v>
      </c>
      <c r="T22" s="1">
        <f t="shared" si="0"/>
        <v>0</v>
      </c>
      <c r="U22" s="1">
        <f t="shared" si="1"/>
        <v>0</v>
      </c>
    </row>
    <row r="23" spans="1:21" x14ac:dyDescent="0.2">
      <c r="A23" s="17" t="s">
        <v>24</v>
      </c>
      <c r="B23" s="30"/>
      <c r="C23" s="88">
        <v>0</v>
      </c>
      <c r="D23" s="88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89">
        <v>0</v>
      </c>
      <c r="P23" s="90">
        <v>0</v>
      </c>
      <c r="Q23" s="91">
        <f t="shared" si="2"/>
        <v>0</v>
      </c>
      <c r="S23" s="1">
        <f t="shared" si="0"/>
        <v>0</v>
      </c>
      <c r="T23" s="1">
        <f t="shared" si="0"/>
        <v>0</v>
      </c>
      <c r="U23" s="1">
        <f t="shared" si="1"/>
        <v>0</v>
      </c>
    </row>
    <row r="24" spans="1:21" x14ac:dyDescent="0.2">
      <c r="A24" s="17" t="s">
        <v>25</v>
      </c>
      <c r="B24" s="30"/>
      <c r="C24" s="88">
        <v>0</v>
      </c>
      <c r="D24" s="88">
        <v>0</v>
      </c>
      <c r="E24" s="89">
        <v>0</v>
      </c>
      <c r="F24" s="89">
        <v>0</v>
      </c>
      <c r="G24" s="89">
        <v>20051</v>
      </c>
      <c r="H24" s="89">
        <v>0</v>
      </c>
      <c r="I24" s="89">
        <v>0</v>
      </c>
      <c r="J24" s="89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90">
        <v>0</v>
      </c>
      <c r="Q24" s="91">
        <f t="shared" si="2"/>
        <v>20051</v>
      </c>
      <c r="S24" s="1">
        <f t="shared" si="0"/>
        <v>20051</v>
      </c>
      <c r="T24" s="1">
        <f t="shared" si="0"/>
        <v>0</v>
      </c>
      <c r="U24" s="1">
        <f t="shared" si="1"/>
        <v>20051</v>
      </c>
    </row>
    <row r="25" spans="1:21" x14ac:dyDescent="0.2">
      <c r="A25" s="17" t="s">
        <v>26</v>
      </c>
      <c r="B25" s="30"/>
      <c r="C25" s="88">
        <v>0</v>
      </c>
      <c r="D25" s="88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90">
        <v>0</v>
      </c>
      <c r="Q25" s="91">
        <f t="shared" si="2"/>
        <v>0</v>
      </c>
      <c r="S25" s="1">
        <f t="shared" si="0"/>
        <v>0</v>
      </c>
      <c r="T25" s="1">
        <f t="shared" si="0"/>
        <v>0</v>
      </c>
      <c r="U25" s="1">
        <f t="shared" si="1"/>
        <v>0</v>
      </c>
    </row>
    <row r="26" spans="1:21" x14ac:dyDescent="0.2">
      <c r="A26" s="17" t="s">
        <v>27</v>
      </c>
      <c r="B26" s="30"/>
      <c r="C26" s="88">
        <v>0</v>
      </c>
      <c r="D26" s="88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89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90">
        <v>0</v>
      </c>
      <c r="Q26" s="91">
        <f t="shared" si="2"/>
        <v>0</v>
      </c>
      <c r="S26" s="1">
        <f t="shared" si="0"/>
        <v>0</v>
      </c>
      <c r="T26" s="1">
        <f t="shared" si="0"/>
        <v>0</v>
      </c>
      <c r="U26" s="1">
        <f t="shared" si="1"/>
        <v>0</v>
      </c>
    </row>
    <row r="27" spans="1:21" x14ac:dyDescent="0.2">
      <c r="A27" s="17" t="s">
        <v>28</v>
      </c>
      <c r="B27" s="30"/>
      <c r="C27" s="88">
        <v>0</v>
      </c>
      <c r="D27" s="88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90">
        <v>0</v>
      </c>
      <c r="Q27" s="91">
        <f t="shared" si="2"/>
        <v>0</v>
      </c>
      <c r="S27" s="1">
        <f t="shared" si="0"/>
        <v>0</v>
      </c>
      <c r="T27" s="1">
        <f t="shared" si="0"/>
        <v>0</v>
      </c>
      <c r="U27" s="1">
        <f t="shared" si="1"/>
        <v>0</v>
      </c>
    </row>
    <row r="28" spans="1:21" x14ac:dyDescent="0.2">
      <c r="A28" s="17" t="s">
        <v>29</v>
      </c>
      <c r="B28" s="30"/>
      <c r="C28" s="88">
        <v>0</v>
      </c>
      <c r="D28" s="88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0</v>
      </c>
      <c r="M28" s="89">
        <v>0</v>
      </c>
      <c r="N28" s="89">
        <v>0</v>
      </c>
      <c r="O28" s="89">
        <v>0</v>
      </c>
      <c r="P28" s="90">
        <v>0</v>
      </c>
      <c r="Q28" s="91">
        <f t="shared" si="2"/>
        <v>0</v>
      </c>
      <c r="S28" s="1">
        <f t="shared" si="0"/>
        <v>0</v>
      </c>
      <c r="T28" s="1">
        <f t="shared" si="0"/>
        <v>0</v>
      </c>
      <c r="U28" s="1">
        <f t="shared" si="1"/>
        <v>0</v>
      </c>
    </row>
    <row r="29" spans="1:21" x14ac:dyDescent="0.2">
      <c r="A29" s="17" t="s">
        <v>30</v>
      </c>
      <c r="B29" s="30"/>
      <c r="C29" s="88">
        <v>0</v>
      </c>
      <c r="D29" s="88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0</v>
      </c>
      <c r="M29" s="89">
        <v>0</v>
      </c>
      <c r="N29" s="89">
        <v>0</v>
      </c>
      <c r="O29" s="89">
        <v>0</v>
      </c>
      <c r="P29" s="90">
        <v>0</v>
      </c>
      <c r="Q29" s="91">
        <f t="shared" si="2"/>
        <v>0</v>
      </c>
      <c r="S29" s="1">
        <f t="shared" si="0"/>
        <v>0</v>
      </c>
      <c r="T29" s="1">
        <f t="shared" si="0"/>
        <v>0</v>
      </c>
      <c r="U29" s="1">
        <f t="shared" si="1"/>
        <v>0</v>
      </c>
    </row>
    <row r="30" spans="1:21" x14ac:dyDescent="0.2">
      <c r="A30" s="17" t="s">
        <v>31</v>
      </c>
      <c r="B30" s="30"/>
      <c r="C30" s="88">
        <v>185211</v>
      </c>
      <c r="D30" s="88">
        <v>76513</v>
      </c>
      <c r="E30" s="89">
        <v>0</v>
      </c>
      <c r="F30" s="89">
        <v>0</v>
      </c>
      <c r="G30" s="89">
        <v>247531</v>
      </c>
      <c r="H30" s="89">
        <v>68998</v>
      </c>
      <c r="I30" s="89">
        <v>0</v>
      </c>
      <c r="J30" s="89">
        <v>0</v>
      </c>
      <c r="K30" s="89">
        <v>0</v>
      </c>
      <c r="L30" s="89">
        <v>0</v>
      </c>
      <c r="M30" s="89">
        <v>295778</v>
      </c>
      <c r="N30" s="89">
        <v>60077</v>
      </c>
      <c r="O30" s="89">
        <v>258573</v>
      </c>
      <c r="P30" s="90">
        <v>106742</v>
      </c>
      <c r="Q30" s="91">
        <f t="shared" si="2"/>
        <v>1299423</v>
      </c>
      <c r="S30" s="1">
        <f t="shared" si="0"/>
        <v>987093</v>
      </c>
      <c r="T30" s="1">
        <f t="shared" si="0"/>
        <v>312330</v>
      </c>
      <c r="U30" s="1">
        <f t="shared" si="1"/>
        <v>1299423</v>
      </c>
    </row>
    <row r="31" spans="1:21" x14ac:dyDescent="0.2">
      <c r="A31" s="17" t="s">
        <v>32</v>
      </c>
      <c r="B31" s="30"/>
      <c r="C31" s="88">
        <v>0</v>
      </c>
      <c r="D31" s="88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0</v>
      </c>
      <c r="M31" s="89">
        <v>0</v>
      </c>
      <c r="N31" s="89">
        <v>0</v>
      </c>
      <c r="O31" s="89">
        <v>0</v>
      </c>
      <c r="P31" s="90">
        <v>0</v>
      </c>
      <c r="Q31" s="91">
        <f t="shared" si="2"/>
        <v>0</v>
      </c>
      <c r="S31" s="1">
        <f t="shared" si="0"/>
        <v>0</v>
      </c>
      <c r="T31" s="1">
        <f t="shared" si="0"/>
        <v>0</v>
      </c>
      <c r="U31" s="1">
        <f t="shared" si="1"/>
        <v>0</v>
      </c>
    </row>
    <row r="32" spans="1:21" x14ac:dyDescent="0.2">
      <c r="A32" s="17" t="s">
        <v>33</v>
      </c>
      <c r="B32" s="30"/>
      <c r="C32" s="88">
        <v>227969</v>
      </c>
      <c r="D32" s="88">
        <v>28388</v>
      </c>
      <c r="E32" s="89">
        <v>26671547</v>
      </c>
      <c r="F32" s="89">
        <v>0</v>
      </c>
      <c r="G32" s="89">
        <v>3248064</v>
      </c>
      <c r="H32" s="89">
        <v>1305914</v>
      </c>
      <c r="I32" s="89">
        <v>0</v>
      </c>
      <c r="J32" s="89">
        <v>0</v>
      </c>
      <c r="K32" s="89">
        <v>0</v>
      </c>
      <c r="L32" s="89">
        <v>0</v>
      </c>
      <c r="M32" s="89">
        <v>1827910</v>
      </c>
      <c r="N32" s="89">
        <v>0</v>
      </c>
      <c r="O32" s="89">
        <v>0</v>
      </c>
      <c r="P32" s="90">
        <v>0</v>
      </c>
      <c r="Q32" s="91">
        <f t="shared" si="2"/>
        <v>33309792</v>
      </c>
      <c r="S32" s="1">
        <f t="shared" si="0"/>
        <v>31975490</v>
      </c>
      <c r="T32" s="1">
        <f t="shared" si="0"/>
        <v>1334302</v>
      </c>
      <c r="U32" s="1">
        <f t="shared" si="1"/>
        <v>33309792</v>
      </c>
    </row>
    <row r="33" spans="1:21" x14ac:dyDescent="0.2">
      <c r="A33" s="17" t="s">
        <v>34</v>
      </c>
      <c r="B33" s="30"/>
      <c r="C33" s="88">
        <v>0</v>
      </c>
      <c r="D33" s="88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89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90">
        <v>0</v>
      </c>
      <c r="Q33" s="91">
        <f t="shared" si="2"/>
        <v>0</v>
      </c>
      <c r="S33" s="1">
        <f t="shared" si="0"/>
        <v>0</v>
      </c>
      <c r="T33" s="1">
        <f t="shared" si="0"/>
        <v>0</v>
      </c>
      <c r="U33" s="1">
        <f t="shared" si="1"/>
        <v>0</v>
      </c>
    </row>
    <row r="34" spans="1:21" x14ac:dyDescent="0.2">
      <c r="A34" s="17" t="s">
        <v>35</v>
      </c>
      <c r="B34" s="30"/>
      <c r="C34" s="88">
        <v>634036</v>
      </c>
      <c r="D34" s="88">
        <v>87034</v>
      </c>
      <c r="E34" s="89">
        <v>0</v>
      </c>
      <c r="F34" s="89">
        <v>0</v>
      </c>
      <c r="G34" s="89">
        <v>3492114</v>
      </c>
      <c r="H34" s="89">
        <v>335377</v>
      </c>
      <c r="I34" s="89">
        <v>0</v>
      </c>
      <c r="J34" s="89">
        <v>0</v>
      </c>
      <c r="K34" s="89">
        <v>0</v>
      </c>
      <c r="L34" s="89">
        <v>0</v>
      </c>
      <c r="M34" s="89">
        <v>1127537</v>
      </c>
      <c r="N34" s="89">
        <v>0</v>
      </c>
      <c r="O34" s="89">
        <v>548834</v>
      </c>
      <c r="P34" s="90">
        <v>36731</v>
      </c>
      <c r="Q34" s="91">
        <f t="shared" si="2"/>
        <v>6261663</v>
      </c>
      <c r="S34" s="1">
        <f t="shared" si="0"/>
        <v>5802521</v>
      </c>
      <c r="T34" s="1">
        <f t="shared" si="0"/>
        <v>459142</v>
      </c>
      <c r="U34" s="1">
        <f t="shared" si="1"/>
        <v>6261663</v>
      </c>
    </row>
    <row r="35" spans="1:21" x14ac:dyDescent="0.2">
      <c r="A35" s="17" t="s">
        <v>36</v>
      </c>
      <c r="B35" s="30"/>
      <c r="C35" s="88">
        <v>0</v>
      </c>
      <c r="D35" s="88">
        <v>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90">
        <v>0</v>
      </c>
      <c r="Q35" s="91">
        <f t="shared" si="2"/>
        <v>0</v>
      </c>
      <c r="S35" s="1">
        <f t="shared" si="0"/>
        <v>0</v>
      </c>
      <c r="T35" s="1">
        <f t="shared" si="0"/>
        <v>0</v>
      </c>
      <c r="U35" s="1">
        <f t="shared" si="1"/>
        <v>0</v>
      </c>
    </row>
    <row r="36" spans="1:21" x14ac:dyDescent="0.2">
      <c r="A36" s="17" t="s">
        <v>37</v>
      </c>
      <c r="B36" s="30"/>
      <c r="C36" s="88">
        <v>1606</v>
      </c>
      <c r="D36" s="88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89">
        <v>0</v>
      </c>
      <c r="K36" s="89">
        <v>2072</v>
      </c>
      <c r="L36" s="89">
        <v>0</v>
      </c>
      <c r="M36" s="89">
        <v>0</v>
      </c>
      <c r="N36" s="89">
        <v>0</v>
      </c>
      <c r="O36" s="89">
        <v>0</v>
      </c>
      <c r="P36" s="90">
        <v>0</v>
      </c>
      <c r="Q36" s="91">
        <f t="shared" si="2"/>
        <v>3678</v>
      </c>
      <c r="S36" s="1">
        <f t="shared" si="0"/>
        <v>3678</v>
      </c>
      <c r="T36" s="1">
        <f t="shared" si="0"/>
        <v>0</v>
      </c>
      <c r="U36" s="1">
        <f t="shared" si="1"/>
        <v>3678</v>
      </c>
    </row>
    <row r="37" spans="1:21" x14ac:dyDescent="0.2">
      <c r="A37" s="17" t="s">
        <v>38</v>
      </c>
      <c r="B37" s="30"/>
      <c r="C37" s="88">
        <v>0</v>
      </c>
      <c r="D37" s="88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89">
        <v>0</v>
      </c>
      <c r="K37" s="89">
        <v>0</v>
      </c>
      <c r="L37" s="89">
        <v>0</v>
      </c>
      <c r="M37" s="89">
        <v>0</v>
      </c>
      <c r="N37" s="89">
        <v>0</v>
      </c>
      <c r="O37" s="89">
        <v>25800</v>
      </c>
      <c r="P37" s="90">
        <v>0</v>
      </c>
      <c r="Q37" s="91">
        <f t="shared" si="2"/>
        <v>25800</v>
      </c>
      <c r="S37" s="1">
        <f t="shared" si="0"/>
        <v>25800</v>
      </c>
      <c r="T37" s="1">
        <f t="shared" si="0"/>
        <v>0</v>
      </c>
      <c r="U37" s="1">
        <f t="shared" si="1"/>
        <v>25800</v>
      </c>
    </row>
    <row r="38" spans="1:21" x14ac:dyDescent="0.2">
      <c r="A38" s="17" t="s">
        <v>39</v>
      </c>
      <c r="B38" s="30"/>
      <c r="C38" s="88">
        <v>260209</v>
      </c>
      <c r="D38" s="88">
        <v>106014</v>
      </c>
      <c r="E38" s="89">
        <v>0</v>
      </c>
      <c r="F38" s="89">
        <v>0</v>
      </c>
      <c r="G38" s="89">
        <v>3894806</v>
      </c>
      <c r="H38" s="89">
        <v>455712</v>
      </c>
      <c r="I38" s="89">
        <v>0</v>
      </c>
      <c r="J38" s="89">
        <v>0</v>
      </c>
      <c r="K38" s="89">
        <v>0</v>
      </c>
      <c r="L38" s="89">
        <v>0</v>
      </c>
      <c r="M38" s="89">
        <v>638861</v>
      </c>
      <c r="N38" s="89">
        <v>163287</v>
      </c>
      <c r="O38" s="89">
        <v>0</v>
      </c>
      <c r="P38" s="90">
        <v>0</v>
      </c>
      <c r="Q38" s="91">
        <f t="shared" si="2"/>
        <v>5518889</v>
      </c>
      <c r="S38" s="1">
        <f t="shared" si="0"/>
        <v>4793876</v>
      </c>
      <c r="T38" s="1">
        <f t="shared" si="0"/>
        <v>725013</v>
      </c>
      <c r="U38" s="1">
        <f t="shared" si="1"/>
        <v>5518889</v>
      </c>
    </row>
    <row r="39" spans="1:21" x14ac:dyDescent="0.2">
      <c r="A39" s="17" t="s">
        <v>1</v>
      </c>
      <c r="B39" s="30"/>
      <c r="C39" s="88">
        <v>131135</v>
      </c>
      <c r="D39" s="88">
        <v>72381</v>
      </c>
      <c r="E39" s="89">
        <v>0</v>
      </c>
      <c r="F39" s="89">
        <v>0</v>
      </c>
      <c r="G39" s="89">
        <v>2401382</v>
      </c>
      <c r="H39" s="89">
        <v>1345609</v>
      </c>
      <c r="I39" s="89">
        <v>0</v>
      </c>
      <c r="J39" s="89">
        <v>0</v>
      </c>
      <c r="K39" s="89">
        <v>0</v>
      </c>
      <c r="L39" s="89">
        <v>0</v>
      </c>
      <c r="M39" s="89">
        <v>1113462</v>
      </c>
      <c r="N39" s="89">
        <v>138362</v>
      </c>
      <c r="O39" s="89">
        <v>0</v>
      </c>
      <c r="P39" s="90">
        <v>0</v>
      </c>
      <c r="Q39" s="91">
        <f t="shared" si="2"/>
        <v>5202331</v>
      </c>
      <c r="S39" s="1">
        <f t="shared" si="0"/>
        <v>3645979</v>
      </c>
      <c r="T39" s="1">
        <f t="shared" si="0"/>
        <v>1556352</v>
      </c>
      <c r="U39" s="1">
        <f t="shared" si="1"/>
        <v>5202331</v>
      </c>
    </row>
    <row r="40" spans="1:21" x14ac:dyDescent="0.2">
      <c r="A40" s="17" t="s">
        <v>40</v>
      </c>
      <c r="B40" s="30"/>
      <c r="C40" s="88">
        <v>0</v>
      </c>
      <c r="D40" s="88">
        <v>0</v>
      </c>
      <c r="E40" s="89">
        <v>0</v>
      </c>
      <c r="F40" s="89">
        <v>0</v>
      </c>
      <c r="G40" s="89">
        <v>0</v>
      </c>
      <c r="H40" s="89">
        <v>0</v>
      </c>
      <c r="I40" s="89">
        <v>0</v>
      </c>
      <c r="J40" s="89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90">
        <v>0</v>
      </c>
      <c r="Q40" s="91">
        <f t="shared" si="2"/>
        <v>0</v>
      </c>
      <c r="S40" s="1">
        <f t="shared" si="0"/>
        <v>0</v>
      </c>
      <c r="T40" s="1">
        <f t="shared" si="0"/>
        <v>0</v>
      </c>
      <c r="U40" s="1">
        <f t="shared" si="1"/>
        <v>0</v>
      </c>
    </row>
    <row r="41" spans="1:21" x14ac:dyDescent="0.2">
      <c r="A41" s="17" t="s">
        <v>41</v>
      </c>
      <c r="B41" s="30"/>
      <c r="C41" s="88">
        <v>0</v>
      </c>
      <c r="D41" s="88">
        <v>0</v>
      </c>
      <c r="E41" s="89">
        <v>0</v>
      </c>
      <c r="F41" s="89">
        <v>0</v>
      </c>
      <c r="G41" s="89">
        <v>146415</v>
      </c>
      <c r="H41" s="89">
        <v>792</v>
      </c>
      <c r="I41" s="89">
        <v>0</v>
      </c>
      <c r="J41" s="89">
        <v>0</v>
      </c>
      <c r="K41" s="89">
        <v>0</v>
      </c>
      <c r="L41" s="89">
        <v>0</v>
      </c>
      <c r="M41" s="89">
        <v>16824</v>
      </c>
      <c r="N41" s="89">
        <v>0</v>
      </c>
      <c r="O41" s="89">
        <v>0</v>
      </c>
      <c r="P41" s="90">
        <v>0</v>
      </c>
      <c r="Q41" s="91">
        <f t="shared" si="2"/>
        <v>164031</v>
      </c>
      <c r="S41" s="1">
        <f t="shared" si="0"/>
        <v>163239</v>
      </c>
      <c r="T41" s="1">
        <f t="shared" si="0"/>
        <v>792</v>
      </c>
      <c r="U41" s="1">
        <f t="shared" si="1"/>
        <v>164031</v>
      </c>
    </row>
    <row r="42" spans="1:21" x14ac:dyDescent="0.2">
      <c r="A42" s="17" t="s">
        <v>42</v>
      </c>
      <c r="B42" s="30"/>
      <c r="C42" s="88">
        <v>0</v>
      </c>
      <c r="D42" s="88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89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90">
        <v>0</v>
      </c>
      <c r="Q42" s="91">
        <f t="shared" si="2"/>
        <v>0</v>
      </c>
      <c r="S42" s="1">
        <f t="shared" si="0"/>
        <v>0</v>
      </c>
      <c r="T42" s="1">
        <f t="shared" si="0"/>
        <v>0</v>
      </c>
      <c r="U42" s="1">
        <f t="shared" si="1"/>
        <v>0</v>
      </c>
    </row>
    <row r="43" spans="1:21" x14ac:dyDescent="0.2">
      <c r="A43" s="17" t="s">
        <v>2</v>
      </c>
      <c r="B43" s="30"/>
      <c r="C43" s="88">
        <v>0</v>
      </c>
      <c r="D43" s="88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89">
        <v>0</v>
      </c>
      <c r="K43" s="89">
        <v>0</v>
      </c>
      <c r="L43" s="89">
        <v>0</v>
      </c>
      <c r="M43" s="89">
        <v>0</v>
      </c>
      <c r="N43" s="89">
        <v>0</v>
      </c>
      <c r="O43" s="89">
        <v>0</v>
      </c>
      <c r="P43" s="90">
        <v>0</v>
      </c>
      <c r="Q43" s="91">
        <f t="shared" si="2"/>
        <v>0</v>
      </c>
      <c r="S43" s="1">
        <f t="shared" si="0"/>
        <v>0</v>
      </c>
      <c r="T43" s="1">
        <f t="shared" si="0"/>
        <v>0</v>
      </c>
      <c r="U43" s="1">
        <f t="shared" si="1"/>
        <v>0</v>
      </c>
    </row>
    <row r="44" spans="1:21" x14ac:dyDescent="0.2">
      <c r="A44" s="17" t="s">
        <v>43</v>
      </c>
      <c r="B44" s="30"/>
      <c r="C44" s="88">
        <v>3593000</v>
      </c>
      <c r="D44" s="88">
        <v>0</v>
      </c>
      <c r="E44" s="89">
        <v>0</v>
      </c>
      <c r="F44" s="89">
        <v>0</v>
      </c>
      <c r="G44" s="89">
        <v>12108000</v>
      </c>
      <c r="H44" s="89">
        <v>0</v>
      </c>
      <c r="I44" s="89">
        <v>0</v>
      </c>
      <c r="J44" s="89">
        <v>0</v>
      </c>
      <c r="K44" s="89">
        <v>0</v>
      </c>
      <c r="L44" s="89">
        <v>0</v>
      </c>
      <c r="M44" s="89">
        <v>5006000</v>
      </c>
      <c r="N44" s="89">
        <v>0</v>
      </c>
      <c r="O44" s="89">
        <v>0</v>
      </c>
      <c r="P44" s="90">
        <v>0</v>
      </c>
      <c r="Q44" s="91">
        <f t="shared" si="2"/>
        <v>20707000</v>
      </c>
      <c r="S44" s="1">
        <f t="shared" si="0"/>
        <v>20707000</v>
      </c>
      <c r="T44" s="1">
        <f t="shared" si="0"/>
        <v>0</v>
      </c>
      <c r="U44" s="1">
        <f t="shared" si="1"/>
        <v>20707000</v>
      </c>
    </row>
    <row r="45" spans="1:21" x14ac:dyDescent="0.2">
      <c r="A45" s="17" t="s">
        <v>44</v>
      </c>
      <c r="B45" s="30"/>
      <c r="C45" s="88">
        <v>972</v>
      </c>
      <c r="D45" s="88">
        <v>0</v>
      </c>
      <c r="E45" s="89">
        <v>0</v>
      </c>
      <c r="F45" s="89">
        <v>0</v>
      </c>
      <c r="G45" s="89">
        <v>13773</v>
      </c>
      <c r="H45" s="89">
        <v>0</v>
      </c>
      <c r="I45" s="89">
        <v>0</v>
      </c>
      <c r="J45" s="89">
        <v>0</v>
      </c>
      <c r="K45" s="89">
        <v>0</v>
      </c>
      <c r="L45" s="89">
        <v>0</v>
      </c>
      <c r="M45" s="89">
        <v>0</v>
      </c>
      <c r="N45" s="89">
        <v>0</v>
      </c>
      <c r="O45" s="89">
        <v>0</v>
      </c>
      <c r="P45" s="90">
        <v>0</v>
      </c>
      <c r="Q45" s="91">
        <f t="shared" si="2"/>
        <v>14745</v>
      </c>
      <c r="S45" s="1">
        <f t="shared" si="0"/>
        <v>14745</v>
      </c>
      <c r="T45" s="1">
        <f t="shared" si="0"/>
        <v>0</v>
      </c>
      <c r="U45" s="1">
        <f t="shared" si="1"/>
        <v>14745</v>
      </c>
    </row>
    <row r="46" spans="1:21" x14ac:dyDescent="0.2">
      <c r="A46" s="17" t="s">
        <v>45</v>
      </c>
      <c r="B46" s="30"/>
      <c r="C46" s="88">
        <v>521951</v>
      </c>
      <c r="D46" s="88">
        <v>107457</v>
      </c>
      <c r="E46" s="89">
        <v>0</v>
      </c>
      <c r="F46" s="89">
        <v>0</v>
      </c>
      <c r="G46" s="89">
        <v>934082</v>
      </c>
      <c r="H46" s="89">
        <v>354655</v>
      </c>
      <c r="I46" s="89">
        <v>0</v>
      </c>
      <c r="J46" s="89">
        <v>0</v>
      </c>
      <c r="K46" s="89">
        <v>0</v>
      </c>
      <c r="L46" s="89">
        <v>0</v>
      </c>
      <c r="M46" s="89">
        <v>955965</v>
      </c>
      <c r="N46" s="89">
        <v>0</v>
      </c>
      <c r="O46" s="89">
        <v>335110</v>
      </c>
      <c r="P46" s="90">
        <v>51825</v>
      </c>
      <c r="Q46" s="91">
        <f t="shared" si="2"/>
        <v>3261045</v>
      </c>
      <c r="S46" s="1">
        <f t="shared" si="0"/>
        <v>2747108</v>
      </c>
      <c r="T46" s="1">
        <f t="shared" si="0"/>
        <v>513937</v>
      </c>
      <c r="U46" s="1">
        <f t="shared" si="1"/>
        <v>3261045</v>
      </c>
    </row>
    <row r="47" spans="1:21" x14ac:dyDescent="0.2">
      <c r="A47" s="17" t="s">
        <v>46</v>
      </c>
      <c r="B47" s="30"/>
      <c r="C47" s="88">
        <v>3097217</v>
      </c>
      <c r="D47" s="88">
        <v>7111356</v>
      </c>
      <c r="E47" s="89">
        <v>0</v>
      </c>
      <c r="F47" s="89">
        <v>0</v>
      </c>
      <c r="G47" s="89">
        <v>37147975</v>
      </c>
      <c r="H47" s="89">
        <v>49077005</v>
      </c>
      <c r="I47" s="89">
        <v>0</v>
      </c>
      <c r="J47" s="89">
        <v>0</v>
      </c>
      <c r="K47" s="89">
        <v>0</v>
      </c>
      <c r="L47" s="89">
        <v>0</v>
      </c>
      <c r="M47" s="89">
        <v>4565119</v>
      </c>
      <c r="N47" s="89">
        <v>0</v>
      </c>
      <c r="O47" s="89">
        <v>0</v>
      </c>
      <c r="P47" s="90">
        <v>0</v>
      </c>
      <c r="Q47" s="91">
        <f t="shared" si="2"/>
        <v>100998672</v>
      </c>
      <c r="S47" s="1">
        <f t="shared" si="0"/>
        <v>44810311</v>
      </c>
      <c r="T47" s="1">
        <f t="shared" si="0"/>
        <v>56188361</v>
      </c>
      <c r="U47" s="1">
        <f t="shared" si="1"/>
        <v>100998672</v>
      </c>
    </row>
    <row r="48" spans="1:21" x14ac:dyDescent="0.2">
      <c r="A48" s="17" t="s">
        <v>47</v>
      </c>
      <c r="B48" s="30"/>
      <c r="C48" s="88">
        <v>29467</v>
      </c>
      <c r="D48" s="88">
        <v>0</v>
      </c>
      <c r="E48" s="89">
        <v>7993</v>
      </c>
      <c r="F48" s="89">
        <v>0</v>
      </c>
      <c r="G48" s="89">
        <v>124595</v>
      </c>
      <c r="H48" s="89">
        <v>0</v>
      </c>
      <c r="I48" s="89">
        <v>37001</v>
      </c>
      <c r="J48" s="89">
        <v>0</v>
      </c>
      <c r="K48" s="89">
        <v>0</v>
      </c>
      <c r="L48" s="89">
        <v>0</v>
      </c>
      <c r="M48" s="89">
        <v>110708</v>
      </c>
      <c r="N48" s="89">
        <v>0</v>
      </c>
      <c r="O48" s="89">
        <v>2919</v>
      </c>
      <c r="P48" s="90">
        <v>0</v>
      </c>
      <c r="Q48" s="91">
        <f t="shared" si="2"/>
        <v>312683</v>
      </c>
      <c r="S48" s="1">
        <f t="shared" si="0"/>
        <v>312683</v>
      </c>
      <c r="T48" s="1">
        <f t="shared" si="0"/>
        <v>0</v>
      </c>
      <c r="U48" s="1">
        <f t="shared" si="1"/>
        <v>312683</v>
      </c>
    </row>
    <row r="49" spans="1:21" x14ac:dyDescent="0.2">
      <c r="A49" s="17" t="s">
        <v>48</v>
      </c>
      <c r="B49" s="30"/>
      <c r="C49" s="88">
        <v>285268</v>
      </c>
      <c r="D49" s="88">
        <v>53223</v>
      </c>
      <c r="E49" s="89">
        <v>88139</v>
      </c>
      <c r="F49" s="89">
        <v>8010</v>
      </c>
      <c r="G49" s="89">
        <v>887695</v>
      </c>
      <c r="H49" s="89">
        <v>205732</v>
      </c>
      <c r="I49" s="89">
        <v>0</v>
      </c>
      <c r="J49" s="89">
        <v>0</v>
      </c>
      <c r="K49" s="89">
        <v>0</v>
      </c>
      <c r="L49" s="89">
        <v>0</v>
      </c>
      <c r="M49" s="89">
        <v>452046</v>
      </c>
      <c r="N49" s="89">
        <v>0</v>
      </c>
      <c r="O49" s="89">
        <v>249276</v>
      </c>
      <c r="P49" s="90">
        <v>45786</v>
      </c>
      <c r="Q49" s="91">
        <f t="shared" si="2"/>
        <v>2275175</v>
      </c>
      <c r="S49" s="1">
        <f t="shared" si="0"/>
        <v>1962424</v>
      </c>
      <c r="T49" s="1">
        <f t="shared" si="0"/>
        <v>312751</v>
      </c>
      <c r="U49" s="1">
        <f t="shared" si="1"/>
        <v>2275175</v>
      </c>
    </row>
    <row r="50" spans="1:21" x14ac:dyDescent="0.2">
      <c r="A50" s="17" t="s">
        <v>49</v>
      </c>
      <c r="B50" s="30"/>
      <c r="C50" s="88">
        <v>0</v>
      </c>
      <c r="D50" s="88">
        <v>0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89">
        <v>0</v>
      </c>
      <c r="K50" s="89">
        <v>0</v>
      </c>
      <c r="L50" s="89">
        <v>0</v>
      </c>
      <c r="M50" s="89">
        <v>0</v>
      </c>
      <c r="N50" s="89">
        <v>0</v>
      </c>
      <c r="O50" s="89">
        <v>0</v>
      </c>
      <c r="P50" s="90">
        <v>0</v>
      </c>
      <c r="Q50" s="91">
        <f t="shared" si="2"/>
        <v>0</v>
      </c>
      <c r="S50" s="1">
        <f t="shared" si="0"/>
        <v>0</v>
      </c>
      <c r="T50" s="1">
        <f t="shared" si="0"/>
        <v>0</v>
      </c>
      <c r="U50" s="1">
        <f t="shared" si="1"/>
        <v>0</v>
      </c>
    </row>
    <row r="51" spans="1:21" x14ac:dyDescent="0.2">
      <c r="A51" s="17" t="s">
        <v>3</v>
      </c>
      <c r="B51" s="30"/>
      <c r="C51" s="88">
        <v>0</v>
      </c>
      <c r="D51" s="88">
        <v>0</v>
      </c>
      <c r="E51" s="89">
        <v>0</v>
      </c>
      <c r="F51" s="89">
        <v>0</v>
      </c>
      <c r="G51" s="89">
        <v>0</v>
      </c>
      <c r="H51" s="89">
        <v>0</v>
      </c>
      <c r="I51" s="89">
        <v>0</v>
      </c>
      <c r="J51" s="89">
        <v>0</v>
      </c>
      <c r="K51" s="89">
        <v>0</v>
      </c>
      <c r="L51" s="89">
        <v>0</v>
      </c>
      <c r="M51" s="89">
        <v>0</v>
      </c>
      <c r="N51" s="89">
        <v>0</v>
      </c>
      <c r="O51" s="89">
        <v>0</v>
      </c>
      <c r="P51" s="90">
        <v>0</v>
      </c>
      <c r="Q51" s="91">
        <f t="shared" si="2"/>
        <v>0</v>
      </c>
      <c r="S51" s="1">
        <f t="shared" si="0"/>
        <v>0</v>
      </c>
      <c r="T51" s="1">
        <f t="shared" si="0"/>
        <v>0</v>
      </c>
      <c r="U51" s="1">
        <f t="shared" si="1"/>
        <v>0</v>
      </c>
    </row>
    <row r="52" spans="1:21" x14ac:dyDescent="0.2">
      <c r="A52" s="17" t="s">
        <v>50</v>
      </c>
      <c r="B52" s="30"/>
      <c r="C52" s="88">
        <v>3947715</v>
      </c>
      <c r="D52" s="88">
        <v>1105908</v>
      </c>
      <c r="E52" s="89">
        <v>56876620</v>
      </c>
      <c r="F52" s="89">
        <v>26027550</v>
      </c>
      <c r="G52" s="89">
        <v>14036306</v>
      </c>
      <c r="H52" s="89">
        <v>9012242</v>
      </c>
      <c r="I52" s="89">
        <v>0</v>
      </c>
      <c r="J52" s="89">
        <v>0</v>
      </c>
      <c r="K52" s="89">
        <v>60312717</v>
      </c>
      <c r="L52" s="89">
        <v>0</v>
      </c>
      <c r="M52" s="89">
        <v>6865438</v>
      </c>
      <c r="N52" s="89">
        <v>0</v>
      </c>
      <c r="O52" s="89">
        <v>0</v>
      </c>
      <c r="P52" s="90">
        <v>0</v>
      </c>
      <c r="Q52" s="91">
        <f t="shared" si="2"/>
        <v>178184496</v>
      </c>
      <c r="S52" s="1">
        <f t="shared" si="0"/>
        <v>142038796</v>
      </c>
      <c r="T52" s="1">
        <f t="shared" si="0"/>
        <v>36145700</v>
      </c>
      <c r="U52" s="1">
        <f t="shared" si="1"/>
        <v>178184496</v>
      </c>
    </row>
    <row r="53" spans="1:21" x14ac:dyDescent="0.2">
      <c r="A53" s="17" t="s">
        <v>51</v>
      </c>
      <c r="B53" s="30"/>
      <c r="C53" s="88">
        <v>637591</v>
      </c>
      <c r="D53" s="88">
        <v>957563</v>
      </c>
      <c r="E53" s="89">
        <v>0</v>
      </c>
      <c r="F53" s="89">
        <v>0</v>
      </c>
      <c r="G53" s="89">
        <v>4473618</v>
      </c>
      <c r="H53" s="89">
        <v>0</v>
      </c>
      <c r="I53" s="89">
        <v>0</v>
      </c>
      <c r="J53" s="89">
        <v>0</v>
      </c>
      <c r="K53" s="89">
        <v>0</v>
      </c>
      <c r="L53" s="89">
        <v>0</v>
      </c>
      <c r="M53" s="89">
        <v>3111457</v>
      </c>
      <c r="N53" s="89">
        <v>0</v>
      </c>
      <c r="O53" s="89">
        <v>0</v>
      </c>
      <c r="P53" s="90">
        <v>0</v>
      </c>
      <c r="Q53" s="91">
        <f t="shared" si="2"/>
        <v>9180229</v>
      </c>
      <c r="S53" s="1">
        <f t="shared" si="0"/>
        <v>8222666</v>
      </c>
      <c r="T53" s="1">
        <f t="shared" si="0"/>
        <v>957563</v>
      </c>
      <c r="U53" s="1">
        <f t="shared" si="1"/>
        <v>9180229</v>
      </c>
    </row>
    <row r="54" spans="1:21" x14ac:dyDescent="0.2">
      <c r="A54" s="17" t="s">
        <v>4</v>
      </c>
      <c r="B54" s="30"/>
      <c r="C54" s="88">
        <v>262769</v>
      </c>
      <c r="D54" s="88">
        <v>29561</v>
      </c>
      <c r="E54" s="89">
        <v>1052234</v>
      </c>
      <c r="F54" s="89">
        <v>346282</v>
      </c>
      <c r="G54" s="89">
        <v>22800977</v>
      </c>
      <c r="H54" s="89">
        <v>7000434</v>
      </c>
      <c r="I54" s="89">
        <v>0</v>
      </c>
      <c r="J54" s="89">
        <v>0</v>
      </c>
      <c r="K54" s="89">
        <v>7780763</v>
      </c>
      <c r="L54" s="89">
        <v>0</v>
      </c>
      <c r="M54" s="89">
        <v>3270993</v>
      </c>
      <c r="N54" s="89">
        <v>4495</v>
      </c>
      <c r="O54" s="89">
        <v>91428</v>
      </c>
      <c r="P54" s="90">
        <v>2562217</v>
      </c>
      <c r="Q54" s="91">
        <f t="shared" si="2"/>
        <v>45202153</v>
      </c>
      <c r="S54" s="1">
        <f t="shared" si="0"/>
        <v>35259164</v>
      </c>
      <c r="T54" s="1">
        <f t="shared" si="0"/>
        <v>9942989</v>
      </c>
      <c r="U54" s="1">
        <f t="shared" si="1"/>
        <v>45202153</v>
      </c>
    </row>
    <row r="55" spans="1:21" x14ac:dyDescent="0.2">
      <c r="A55" s="17" t="s">
        <v>52</v>
      </c>
      <c r="B55" s="30"/>
      <c r="C55" s="88">
        <v>0</v>
      </c>
      <c r="D55" s="88">
        <v>0</v>
      </c>
      <c r="E55" s="89">
        <v>0</v>
      </c>
      <c r="F55" s="89">
        <v>0</v>
      </c>
      <c r="G55" s="89">
        <v>14053542</v>
      </c>
      <c r="H55" s="89">
        <v>1889105</v>
      </c>
      <c r="I55" s="89">
        <v>0</v>
      </c>
      <c r="J55" s="89">
        <v>0</v>
      </c>
      <c r="K55" s="89">
        <v>0</v>
      </c>
      <c r="L55" s="89">
        <v>0</v>
      </c>
      <c r="M55" s="89">
        <v>0</v>
      </c>
      <c r="N55" s="89">
        <v>0</v>
      </c>
      <c r="O55" s="89">
        <v>0</v>
      </c>
      <c r="P55" s="90">
        <v>0</v>
      </c>
      <c r="Q55" s="91">
        <f t="shared" si="2"/>
        <v>15942647</v>
      </c>
      <c r="S55" s="1">
        <f t="shared" si="0"/>
        <v>14053542</v>
      </c>
      <c r="T55" s="1">
        <f t="shared" si="0"/>
        <v>1889105</v>
      </c>
      <c r="U55" s="1">
        <f t="shared" si="1"/>
        <v>15942647</v>
      </c>
    </row>
    <row r="56" spans="1:21" x14ac:dyDescent="0.2">
      <c r="A56" s="17" t="s">
        <v>53</v>
      </c>
      <c r="B56" s="30"/>
      <c r="C56" s="88">
        <v>0</v>
      </c>
      <c r="D56" s="88">
        <v>0</v>
      </c>
      <c r="E56" s="89">
        <v>0</v>
      </c>
      <c r="F56" s="89">
        <v>0</v>
      </c>
      <c r="G56" s="89">
        <v>1191475</v>
      </c>
      <c r="H56" s="89">
        <v>948942</v>
      </c>
      <c r="I56" s="89">
        <v>0</v>
      </c>
      <c r="J56" s="89">
        <v>0</v>
      </c>
      <c r="K56" s="89">
        <v>0</v>
      </c>
      <c r="L56" s="89">
        <v>0</v>
      </c>
      <c r="M56" s="89">
        <v>0</v>
      </c>
      <c r="N56" s="89">
        <v>0</v>
      </c>
      <c r="O56" s="89">
        <v>0</v>
      </c>
      <c r="P56" s="90">
        <v>0</v>
      </c>
      <c r="Q56" s="91">
        <f t="shared" si="2"/>
        <v>2140417</v>
      </c>
      <c r="S56" s="1">
        <f t="shared" si="0"/>
        <v>1191475</v>
      </c>
      <c r="T56" s="1">
        <f t="shared" si="0"/>
        <v>948942</v>
      </c>
      <c r="U56" s="1">
        <f t="shared" si="1"/>
        <v>2140417</v>
      </c>
    </row>
    <row r="57" spans="1:21" x14ac:dyDescent="0.2">
      <c r="A57" s="17" t="s">
        <v>54</v>
      </c>
      <c r="B57" s="30"/>
      <c r="C57" s="88">
        <v>241226</v>
      </c>
      <c r="D57" s="88">
        <v>0</v>
      </c>
      <c r="E57" s="89">
        <v>0</v>
      </c>
      <c r="F57" s="89">
        <v>0</v>
      </c>
      <c r="G57" s="89">
        <v>2135678</v>
      </c>
      <c r="H57" s="89">
        <v>0</v>
      </c>
      <c r="I57" s="89">
        <v>0</v>
      </c>
      <c r="J57" s="89">
        <v>0</v>
      </c>
      <c r="K57" s="89">
        <v>0</v>
      </c>
      <c r="L57" s="89">
        <v>0</v>
      </c>
      <c r="M57" s="89">
        <v>90590</v>
      </c>
      <c r="N57" s="89">
        <v>0</v>
      </c>
      <c r="O57" s="89">
        <v>0</v>
      </c>
      <c r="P57" s="90">
        <v>0</v>
      </c>
      <c r="Q57" s="91">
        <f t="shared" si="2"/>
        <v>2467494</v>
      </c>
      <c r="S57" s="1">
        <f t="shared" si="0"/>
        <v>2467494</v>
      </c>
      <c r="T57" s="1">
        <f t="shared" si="0"/>
        <v>0</v>
      </c>
      <c r="U57" s="1">
        <f t="shared" si="1"/>
        <v>2467494</v>
      </c>
    </row>
    <row r="58" spans="1:21" x14ac:dyDescent="0.2">
      <c r="A58" s="17" t="s">
        <v>55</v>
      </c>
      <c r="B58" s="30"/>
      <c r="C58" s="88">
        <v>0</v>
      </c>
      <c r="D58" s="88">
        <v>0</v>
      </c>
      <c r="E58" s="89">
        <v>0</v>
      </c>
      <c r="F58" s="89">
        <v>0</v>
      </c>
      <c r="G58" s="89">
        <v>0</v>
      </c>
      <c r="H58" s="89">
        <v>0</v>
      </c>
      <c r="I58" s="89">
        <v>34141</v>
      </c>
      <c r="J58" s="89">
        <v>0</v>
      </c>
      <c r="K58" s="89">
        <v>0</v>
      </c>
      <c r="L58" s="89">
        <v>0</v>
      </c>
      <c r="M58" s="89">
        <v>2522</v>
      </c>
      <c r="N58" s="89">
        <v>0</v>
      </c>
      <c r="O58" s="89">
        <v>0</v>
      </c>
      <c r="P58" s="90">
        <v>0</v>
      </c>
      <c r="Q58" s="91">
        <f t="shared" si="2"/>
        <v>36663</v>
      </c>
      <c r="S58" s="1">
        <f t="shared" si="0"/>
        <v>36663</v>
      </c>
      <c r="T58" s="1">
        <f t="shared" si="0"/>
        <v>0</v>
      </c>
      <c r="U58" s="1">
        <f t="shared" si="1"/>
        <v>36663</v>
      </c>
    </row>
    <row r="59" spans="1:21" x14ac:dyDescent="0.2">
      <c r="A59" s="17" t="s">
        <v>102</v>
      </c>
      <c r="B59" s="30"/>
      <c r="C59" s="88">
        <v>2714697</v>
      </c>
      <c r="D59" s="88">
        <v>0</v>
      </c>
      <c r="E59" s="89">
        <v>346553</v>
      </c>
      <c r="F59" s="89">
        <v>0</v>
      </c>
      <c r="G59" s="89">
        <v>5418330</v>
      </c>
      <c r="H59" s="89">
        <v>0</v>
      </c>
      <c r="I59" s="89">
        <v>0</v>
      </c>
      <c r="J59" s="89">
        <v>0</v>
      </c>
      <c r="K59" s="89">
        <v>0</v>
      </c>
      <c r="L59" s="89">
        <v>0</v>
      </c>
      <c r="M59" s="89">
        <v>888793</v>
      </c>
      <c r="N59" s="89">
        <v>0</v>
      </c>
      <c r="O59" s="89">
        <v>2251350</v>
      </c>
      <c r="P59" s="90">
        <v>0</v>
      </c>
      <c r="Q59" s="91">
        <f t="shared" si="2"/>
        <v>11619723</v>
      </c>
      <c r="S59" s="1">
        <f t="shared" si="0"/>
        <v>11619723</v>
      </c>
      <c r="T59" s="1">
        <f t="shared" si="0"/>
        <v>0</v>
      </c>
      <c r="U59" s="1">
        <f t="shared" si="1"/>
        <v>11619723</v>
      </c>
    </row>
    <row r="60" spans="1:21" x14ac:dyDescent="0.2">
      <c r="A60" s="17" t="s">
        <v>103</v>
      </c>
      <c r="B60" s="30"/>
      <c r="C60" s="88">
        <v>277235</v>
      </c>
      <c r="D60" s="88">
        <v>25806</v>
      </c>
      <c r="E60" s="89">
        <v>52139</v>
      </c>
      <c r="F60" s="89">
        <v>40853</v>
      </c>
      <c r="G60" s="89">
        <v>2781551</v>
      </c>
      <c r="H60" s="89">
        <v>1796471</v>
      </c>
      <c r="I60" s="89">
        <v>0</v>
      </c>
      <c r="J60" s="89">
        <v>0</v>
      </c>
      <c r="K60" s="89">
        <v>0</v>
      </c>
      <c r="L60" s="89">
        <v>0</v>
      </c>
      <c r="M60" s="89">
        <v>1613424</v>
      </c>
      <c r="N60" s="89">
        <v>44663</v>
      </c>
      <c r="O60" s="89">
        <v>313604</v>
      </c>
      <c r="P60" s="90">
        <v>249302</v>
      </c>
      <c r="Q60" s="91">
        <f t="shared" si="2"/>
        <v>7195048</v>
      </c>
      <c r="S60" s="1">
        <f t="shared" si="0"/>
        <v>5037953</v>
      </c>
      <c r="T60" s="1">
        <f t="shared" si="0"/>
        <v>2157095</v>
      </c>
      <c r="U60" s="1">
        <f t="shared" si="1"/>
        <v>7195048</v>
      </c>
    </row>
    <row r="61" spans="1:21" x14ac:dyDescent="0.2">
      <c r="A61" s="17" t="s">
        <v>56</v>
      </c>
      <c r="B61" s="30"/>
      <c r="C61" s="88">
        <v>0</v>
      </c>
      <c r="D61" s="88">
        <v>0</v>
      </c>
      <c r="E61" s="89">
        <v>0</v>
      </c>
      <c r="F61" s="89">
        <v>0</v>
      </c>
      <c r="G61" s="89">
        <v>39050</v>
      </c>
      <c r="H61" s="89">
        <v>0</v>
      </c>
      <c r="I61" s="89">
        <v>0</v>
      </c>
      <c r="J61" s="89">
        <v>0</v>
      </c>
      <c r="K61" s="89">
        <v>0</v>
      </c>
      <c r="L61" s="89">
        <v>0</v>
      </c>
      <c r="M61" s="89">
        <v>0</v>
      </c>
      <c r="N61" s="89">
        <v>0</v>
      </c>
      <c r="O61" s="89">
        <v>0</v>
      </c>
      <c r="P61" s="90">
        <v>0</v>
      </c>
      <c r="Q61" s="91">
        <f t="shared" si="2"/>
        <v>39050</v>
      </c>
      <c r="S61" s="1">
        <f t="shared" si="0"/>
        <v>39050</v>
      </c>
      <c r="T61" s="1">
        <f t="shared" si="0"/>
        <v>0</v>
      </c>
      <c r="U61" s="1">
        <f t="shared" si="1"/>
        <v>39050</v>
      </c>
    </row>
    <row r="62" spans="1:21" x14ac:dyDescent="0.2">
      <c r="A62" s="17" t="s">
        <v>6</v>
      </c>
      <c r="B62" s="30"/>
      <c r="C62" s="88">
        <v>2838499</v>
      </c>
      <c r="D62" s="88">
        <v>1173233</v>
      </c>
      <c r="E62" s="89">
        <v>11021746</v>
      </c>
      <c r="F62" s="89">
        <v>3340466</v>
      </c>
      <c r="G62" s="89">
        <v>3827101</v>
      </c>
      <c r="H62" s="89">
        <v>2660040</v>
      </c>
      <c r="I62" s="89">
        <v>0</v>
      </c>
      <c r="J62" s="89">
        <v>0</v>
      </c>
      <c r="K62" s="89">
        <v>0</v>
      </c>
      <c r="L62" s="89">
        <v>0</v>
      </c>
      <c r="M62" s="89">
        <v>5043017</v>
      </c>
      <c r="N62" s="89">
        <v>0</v>
      </c>
      <c r="O62" s="89">
        <v>528857</v>
      </c>
      <c r="P62" s="90">
        <v>143674</v>
      </c>
      <c r="Q62" s="91">
        <f t="shared" si="2"/>
        <v>30576633</v>
      </c>
      <c r="S62" s="1">
        <f t="shared" si="0"/>
        <v>23259220</v>
      </c>
      <c r="T62" s="1">
        <f t="shared" si="0"/>
        <v>7317413</v>
      </c>
      <c r="U62" s="1">
        <f t="shared" si="1"/>
        <v>30576633</v>
      </c>
    </row>
    <row r="63" spans="1:21" x14ac:dyDescent="0.2">
      <c r="A63" s="17" t="s">
        <v>5</v>
      </c>
      <c r="B63" s="30"/>
      <c r="C63" s="88">
        <v>345239</v>
      </c>
      <c r="D63" s="88">
        <v>107706</v>
      </c>
      <c r="E63" s="89">
        <v>0</v>
      </c>
      <c r="F63" s="89">
        <v>0</v>
      </c>
      <c r="G63" s="89">
        <v>816001</v>
      </c>
      <c r="H63" s="89">
        <v>2241108</v>
      </c>
      <c r="I63" s="89">
        <v>0</v>
      </c>
      <c r="J63" s="89">
        <v>0</v>
      </c>
      <c r="K63" s="89">
        <v>0</v>
      </c>
      <c r="L63" s="89">
        <v>0</v>
      </c>
      <c r="M63" s="89">
        <v>64514</v>
      </c>
      <c r="N63" s="89">
        <v>47696</v>
      </c>
      <c r="O63" s="89">
        <v>0</v>
      </c>
      <c r="P63" s="90">
        <v>0</v>
      </c>
      <c r="Q63" s="91">
        <f t="shared" si="2"/>
        <v>3622264</v>
      </c>
      <c r="S63" s="1">
        <f t="shared" si="0"/>
        <v>1225754</v>
      </c>
      <c r="T63" s="1">
        <f t="shared" si="0"/>
        <v>2396510</v>
      </c>
      <c r="U63" s="1">
        <f t="shared" si="1"/>
        <v>3622264</v>
      </c>
    </row>
    <row r="64" spans="1:21" x14ac:dyDescent="0.2">
      <c r="A64" s="17" t="s">
        <v>57</v>
      </c>
      <c r="B64" s="30"/>
      <c r="C64" s="88">
        <v>0</v>
      </c>
      <c r="D64" s="88">
        <v>0</v>
      </c>
      <c r="E64" s="89">
        <v>0</v>
      </c>
      <c r="F64" s="89">
        <v>0</v>
      </c>
      <c r="G64" s="89">
        <v>2559979</v>
      </c>
      <c r="H64" s="89">
        <v>0</v>
      </c>
      <c r="I64" s="89">
        <v>0</v>
      </c>
      <c r="J64" s="89">
        <v>0</v>
      </c>
      <c r="K64" s="89">
        <v>0</v>
      </c>
      <c r="L64" s="89">
        <v>0</v>
      </c>
      <c r="M64" s="89">
        <v>0</v>
      </c>
      <c r="N64" s="89">
        <v>0</v>
      </c>
      <c r="O64" s="89">
        <v>0</v>
      </c>
      <c r="P64" s="90">
        <v>0</v>
      </c>
      <c r="Q64" s="91">
        <f t="shared" si="2"/>
        <v>2559979</v>
      </c>
      <c r="S64" s="1">
        <f t="shared" si="0"/>
        <v>2559979</v>
      </c>
      <c r="T64" s="1">
        <f t="shared" si="0"/>
        <v>0</v>
      </c>
      <c r="U64" s="1">
        <f t="shared" si="1"/>
        <v>2559979</v>
      </c>
    </row>
    <row r="65" spans="1:21" x14ac:dyDescent="0.2">
      <c r="A65" s="17" t="s">
        <v>58</v>
      </c>
      <c r="B65" s="30"/>
      <c r="C65" s="88">
        <v>0</v>
      </c>
      <c r="D65" s="88">
        <v>0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89">
        <v>0</v>
      </c>
      <c r="K65" s="89">
        <v>0</v>
      </c>
      <c r="L65" s="89">
        <v>0</v>
      </c>
      <c r="M65" s="89">
        <v>0</v>
      </c>
      <c r="N65" s="89">
        <v>0</v>
      </c>
      <c r="O65" s="89">
        <v>0</v>
      </c>
      <c r="P65" s="90">
        <v>0</v>
      </c>
      <c r="Q65" s="91">
        <f t="shared" si="2"/>
        <v>0</v>
      </c>
      <c r="S65" s="1">
        <f t="shared" si="0"/>
        <v>0</v>
      </c>
      <c r="T65" s="1">
        <f t="shared" si="0"/>
        <v>0</v>
      </c>
      <c r="U65" s="1">
        <f t="shared" si="1"/>
        <v>0</v>
      </c>
    </row>
    <row r="66" spans="1:21" x14ac:dyDescent="0.2">
      <c r="A66" s="17" t="s">
        <v>59</v>
      </c>
      <c r="B66" s="30"/>
      <c r="C66" s="88">
        <v>0</v>
      </c>
      <c r="D66" s="88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89">
        <v>0</v>
      </c>
      <c r="K66" s="89">
        <v>0</v>
      </c>
      <c r="L66" s="89">
        <v>0</v>
      </c>
      <c r="M66" s="89">
        <v>0</v>
      </c>
      <c r="N66" s="89">
        <v>0</v>
      </c>
      <c r="O66" s="89">
        <v>0</v>
      </c>
      <c r="P66" s="90">
        <v>0</v>
      </c>
      <c r="Q66" s="91">
        <f t="shared" si="2"/>
        <v>0</v>
      </c>
      <c r="S66" s="1">
        <f t="shared" si="0"/>
        <v>0</v>
      </c>
      <c r="T66" s="1">
        <f t="shared" si="0"/>
        <v>0</v>
      </c>
      <c r="U66" s="1">
        <f t="shared" si="1"/>
        <v>0</v>
      </c>
    </row>
    <row r="67" spans="1:21" x14ac:dyDescent="0.2">
      <c r="A67" s="17" t="s">
        <v>60</v>
      </c>
      <c r="B67" s="30"/>
      <c r="C67" s="88">
        <v>0</v>
      </c>
      <c r="D67" s="88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89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90">
        <v>0</v>
      </c>
      <c r="Q67" s="91">
        <f t="shared" si="2"/>
        <v>0</v>
      </c>
      <c r="S67" s="1">
        <f t="shared" si="0"/>
        <v>0</v>
      </c>
      <c r="T67" s="1">
        <f t="shared" si="0"/>
        <v>0</v>
      </c>
      <c r="U67" s="1">
        <f t="shared" si="1"/>
        <v>0</v>
      </c>
    </row>
    <row r="68" spans="1:21" x14ac:dyDescent="0.2">
      <c r="A68" s="17" t="s">
        <v>61</v>
      </c>
      <c r="B68" s="30"/>
      <c r="C68" s="88">
        <v>78917</v>
      </c>
      <c r="D68" s="88">
        <v>283</v>
      </c>
      <c r="E68" s="89">
        <v>0</v>
      </c>
      <c r="F68" s="89">
        <v>0</v>
      </c>
      <c r="G68" s="89">
        <v>2047452</v>
      </c>
      <c r="H68" s="89">
        <v>1617484</v>
      </c>
      <c r="I68" s="89">
        <v>0</v>
      </c>
      <c r="J68" s="89">
        <v>0</v>
      </c>
      <c r="K68" s="89">
        <v>0</v>
      </c>
      <c r="L68" s="89">
        <v>0</v>
      </c>
      <c r="M68" s="89">
        <v>155576</v>
      </c>
      <c r="N68" s="89">
        <v>0</v>
      </c>
      <c r="O68" s="89">
        <v>0</v>
      </c>
      <c r="P68" s="90">
        <v>0</v>
      </c>
      <c r="Q68" s="91">
        <f t="shared" si="2"/>
        <v>3899712</v>
      </c>
      <c r="S68" s="1">
        <f t="shared" si="0"/>
        <v>2281945</v>
      </c>
      <c r="T68" s="1">
        <f t="shared" si="0"/>
        <v>1617767</v>
      </c>
      <c r="U68" s="1">
        <f t="shared" si="1"/>
        <v>3899712</v>
      </c>
    </row>
    <row r="69" spans="1:21" x14ac:dyDescent="0.2">
      <c r="A69" s="17" t="s">
        <v>62</v>
      </c>
      <c r="B69" s="30"/>
      <c r="C69" s="88">
        <v>0</v>
      </c>
      <c r="D69" s="88">
        <v>0</v>
      </c>
      <c r="E69" s="89">
        <v>0</v>
      </c>
      <c r="F69" s="89">
        <v>0</v>
      </c>
      <c r="G69" s="89">
        <v>0</v>
      </c>
      <c r="H69" s="89">
        <v>0</v>
      </c>
      <c r="I69" s="89">
        <v>0</v>
      </c>
      <c r="J69" s="89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90">
        <v>0</v>
      </c>
      <c r="Q69" s="91">
        <f t="shared" si="2"/>
        <v>0</v>
      </c>
      <c r="S69" s="1">
        <f t="shared" si="0"/>
        <v>0</v>
      </c>
      <c r="T69" s="1">
        <f t="shared" si="0"/>
        <v>0</v>
      </c>
      <c r="U69" s="1">
        <f t="shared" si="1"/>
        <v>0</v>
      </c>
    </row>
    <row r="70" spans="1:21" x14ac:dyDescent="0.2">
      <c r="A70" s="17" t="s">
        <v>63</v>
      </c>
      <c r="B70" s="30"/>
      <c r="C70" s="88">
        <v>50</v>
      </c>
      <c r="D70" s="88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89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90">
        <v>0</v>
      </c>
      <c r="Q70" s="91">
        <f t="shared" si="2"/>
        <v>50</v>
      </c>
      <c r="S70" s="1">
        <f>SUM(C70,E70,G70,I70,K70,M70,O70)</f>
        <v>50</v>
      </c>
      <c r="T70" s="1">
        <f>SUM(D70,F70,H70,J70,L70,N70,P70)</f>
        <v>0</v>
      </c>
      <c r="U70" s="1">
        <f>SUM(S70:T70)</f>
        <v>50</v>
      </c>
    </row>
    <row r="71" spans="1:21" x14ac:dyDescent="0.2">
      <c r="A71" s="17" t="s">
        <v>64</v>
      </c>
      <c r="B71" s="30"/>
      <c r="C71" s="88">
        <v>0</v>
      </c>
      <c r="D71" s="88">
        <v>0</v>
      </c>
      <c r="E71" s="89">
        <v>0</v>
      </c>
      <c r="F71" s="89">
        <v>0</v>
      </c>
      <c r="G71" s="89">
        <v>0</v>
      </c>
      <c r="H71" s="89">
        <v>0</v>
      </c>
      <c r="I71" s="89">
        <v>0</v>
      </c>
      <c r="J71" s="89">
        <v>0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90">
        <v>0</v>
      </c>
      <c r="Q71" s="91">
        <f>SUM(C71:P71)</f>
        <v>0</v>
      </c>
      <c r="S71" s="1">
        <f>SUM(C71,E71,G71,I71,K71,M71,O71)</f>
        <v>0</v>
      </c>
      <c r="T71" s="1">
        <f>SUM(D71,F71,H71,J71,L71,N71,P71)</f>
        <v>0</v>
      </c>
      <c r="U71" s="1">
        <f>SUM(S71:T71)</f>
        <v>0</v>
      </c>
    </row>
    <row r="72" spans="1:21" x14ac:dyDescent="0.2">
      <c r="A72" s="60" t="s">
        <v>93</v>
      </c>
      <c r="B72" s="61"/>
      <c r="C72" s="62">
        <f t="shared" ref="C72:Q72" si="3">SUM(C5:C71)</f>
        <v>24134406</v>
      </c>
      <c r="D72" s="63">
        <f t="shared" si="3"/>
        <v>11973451</v>
      </c>
      <c r="E72" s="63">
        <f t="shared" si="3"/>
        <v>99846997</v>
      </c>
      <c r="F72" s="63">
        <f t="shared" si="3"/>
        <v>30907139</v>
      </c>
      <c r="G72" s="63">
        <f t="shared" si="3"/>
        <v>159442282</v>
      </c>
      <c r="H72" s="63">
        <f t="shared" si="3"/>
        <v>93794152</v>
      </c>
      <c r="I72" s="63">
        <f t="shared" si="3"/>
        <v>71142</v>
      </c>
      <c r="J72" s="63">
        <f t="shared" si="3"/>
        <v>0</v>
      </c>
      <c r="K72" s="63">
        <f t="shared" si="3"/>
        <v>76478688</v>
      </c>
      <c r="L72" s="63">
        <f t="shared" si="3"/>
        <v>0</v>
      </c>
      <c r="M72" s="63">
        <f>SUM(M5:M71)</f>
        <v>49277140</v>
      </c>
      <c r="N72" s="63">
        <f>SUM(N5:N71)</f>
        <v>466740</v>
      </c>
      <c r="O72" s="63">
        <f>SUM(O5:O71)</f>
        <v>7150556</v>
      </c>
      <c r="P72" s="63">
        <f>SUM(P5:P71)</f>
        <v>3749860</v>
      </c>
      <c r="Q72" s="64">
        <f t="shared" si="3"/>
        <v>557292553</v>
      </c>
      <c r="S72" s="1">
        <f>SUM(S5:S71)</f>
        <v>416401211</v>
      </c>
      <c r="T72" s="1">
        <f>SUM(T5:T71)</f>
        <v>140891342</v>
      </c>
      <c r="U72" s="1">
        <f>SUM(U5:U71)</f>
        <v>557292553</v>
      </c>
    </row>
    <row r="73" spans="1:21" x14ac:dyDescent="0.2">
      <c r="A73" s="60" t="s">
        <v>79</v>
      </c>
      <c r="B73" s="61"/>
      <c r="C73" s="74">
        <f>(C72/$Q72)</f>
        <v>4.3306528806244429E-2</v>
      </c>
      <c r="D73" s="74">
        <f>(D72/$Q72)</f>
        <v>2.1485036782825987E-2</v>
      </c>
      <c r="E73" s="75">
        <f t="shared" ref="E73:Q73" si="4">(E72/$Q72)</f>
        <v>0.17916441994874457</v>
      </c>
      <c r="F73" s="75">
        <f t="shared" si="4"/>
        <v>5.5459450935817549E-2</v>
      </c>
      <c r="G73" s="75">
        <f t="shared" si="4"/>
        <v>0.28610158370445693</v>
      </c>
      <c r="H73" s="75">
        <f t="shared" si="4"/>
        <v>0.16830325740957819</v>
      </c>
      <c r="I73" s="75">
        <f t="shared" si="4"/>
        <v>1.2765646986852882E-4</v>
      </c>
      <c r="J73" s="75">
        <f t="shared" si="4"/>
        <v>0</v>
      </c>
      <c r="K73" s="75">
        <f t="shared" si="4"/>
        <v>0.13723256768514544</v>
      </c>
      <c r="L73" s="75">
        <f t="shared" si="4"/>
        <v>0</v>
      </c>
      <c r="M73" s="75">
        <f t="shared" si="4"/>
        <v>8.8422390959170052E-2</v>
      </c>
      <c r="N73" s="75">
        <f t="shared" si="4"/>
        <v>8.3751343434872703E-4</v>
      </c>
      <c r="O73" s="75">
        <f t="shared" si="4"/>
        <v>1.2830883817677715E-2</v>
      </c>
      <c r="P73" s="75">
        <f t="shared" si="4"/>
        <v>6.7287100461218613E-3</v>
      </c>
      <c r="Q73" s="76">
        <f t="shared" si="4"/>
        <v>1</v>
      </c>
    </row>
    <row r="74" spans="1:21" x14ac:dyDescent="0.2">
      <c r="A74" s="77" t="s">
        <v>95</v>
      </c>
      <c r="B74" s="68"/>
      <c r="C74" s="69">
        <f>COUNTIF(C5:C71,"&gt;0")</f>
        <v>28</v>
      </c>
      <c r="D74" s="69">
        <f t="shared" ref="D74:Q74" si="5">COUNTIF(D5:D71,"&gt;0")</f>
        <v>19</v>
      </c>
      <c r="E74" s="69">
        <f t="shared" si="5"/>
        <v>11</v>
      </c>
      <c r="F74" s="69">
        <f t="shared" si="5"/>
        <v>8</v>
      </c>
      <c r="G74" s="69">
        <f t="shared" si="5"/>
        <v>31</v>
      </c>
      <c r="H74" s="69">
        <f t="shared" si="5"/>
        <v>20</v>
      </c>
      <c r="I74" s="69">
        <f t="shared" si="5"/>
        <v>2</v>
      </c>
      <c r="J74" s="69">
        <f t="shared" si="5"/>
        <v>0</v>
      </c>
      <c r="K74" s="69">
        <f t="shared" si="5"/>
        <v>4</v>
      </c>
      <c r="L74" s="69">
        <f t="shared" si="5"/>
        <v>0</v>
      </c>
      <c r="M74" s="69">
        <f t="shared" si="5"/>
        <v>28</v>
      </c>
      <c r="N74" s="69">
        <f t="shared" si="5"/>
        <v>7</v>
      </c>
      <c r="O74" s="69">
        <f t="shared" si="5"/>
        <v>13</v>
      </c>
      <c r="P74" s="69">
        <f t="shared" si="5"/>
        <v>9</v>
      </c>
      <c r="Q74" s="78">
        <f t="shared" si="5"/>
        <v>39</v>
      </c>
    </row>
    <row r="75" spans="1:21" x14ac:dyDescent="0.2">
      <c r="A75" s="36"/>
      <c r="B75" s="37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9"/>
    </row>
    <row r="76" spans="1:21" ht="13.5" thickBot="1" x14ac:dyDescent="0.25">
      <c r="A76" s="20" t="s">
        <v>80</v>
      </c>
      <c r="B76" s="21"/>
      <c r="C76" s="21"/>
      <c r="D76" s="21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3"/>
    </row>
    <row r="77" spans="1:21" x14ac:dyDescent="0.2"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</sheetData>
  <mergeCells count="7">
    <mergeCell ref="O3:P3"/>
    <mergeCell ref="C3:D3"/>
    <mergeCell ref="E3:F3"/>
    <mergeCell ref="G3:H3"/>
    <mergeCell ref="I3:J3"/>
    <mergeCell ref="K3:L3"/>
    <mergeCell ref="M3:N3"/>
  </mergeCells>
  <printOptions horizontalCentered="1"/>
  <pageMargins left="0.5" right="0.5" top="0.5" bottom="0.5" header="0.3" footer="0.3"/>
  <pageSetup paperSize="5" scale="73" fitToHeight="0" orientation="landscape" r:id="rId1"/>
  <headerFooter>
    <oddFooter>&amp;L&amp;12Office of Economic and Demographic Research&amp;R&amp;12Page &amp;P of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workbookViewId="0"/>
  </sheetViews>
  <sheetFormatPr defaultRowHeight="12.75" x14ac:dyDescent="0.2"/>
  <cols>
    <col min="1" max="1" width="20.7109375" customWidth="1"/>
    <col min="2" max="2" width="1.7109375" customWidth="1"/>
    <col min="3" max="10" width="14.7109375" customWidth="1"/>
  </cols>
  <sheetData>
    <row r="1" spans="1:10" ht="23.25" x14ac:dyDescent="0.35">
      <c r="A1" s="4" t="s">
        <v>66</v>
      </c>
      <c r="B1" s="5"/>
      <c r="C1" s="6"/>
      <c r="D1" s="7"/>
      <c r="E1" s="7"/>
      <c r="F1" s="7"/>
      <c r="G1" s="7"/>
      <c r="H1" s="7"/>
      <c r="I1" s="7"/>
      <c r="J1" s="8"/>
    </row>
    <row r="2" spans="1:10" ht="18.75" thickBot="1" x14ac:dyDescent="0.3">
      <c r="A2" s="9" t="s">
        <v>85</v>
      </c>
      <c r="B2" s="10"/>
      <c r="C2" s="11"/>
      <c r="D2" s="12"/>
      <c r="E2" s="12"/>
      <c r="F2" s="12"/>
      <c r="G2" s="12"/>
      <c r="H2" s="12"/>
      <c r="I2" s="12"/>
      <c r="J2" s="13"/>
    </row>
    <row r="3" spans="1:10" x14ac:dyDescent="0.2">
      <c r="A3" s="38"/>
      <c r="B3" s="44"/>
      <c r="C3" s="51"/>
      <c r="D3" s="40" t="s">
        <v>68</v>
      </c>
      <c r="E3" s="40"/>
      <c r="F3" s="40" t="s">
        <v>71</v>
      </c>
      <c r="G3" s="40" t="s">
        <v>72</v>
      </c>
      <c r="H3" s="40" t="s">
        <v>74</v>
      </c>
      <c r="I3" s="40"/>
      <c r="J3" s="52" t="s">
        <v>78</v>
      </c>
    </row>
    <row r="4" spans="1:10" ht="13.5" thickBot="1" x14ac:dyDescent="0.25">
      <c r="A4" s="39" t="s">
        <v>7</v>
      </c>
      <c r="B4" s="45"/>
      <c r="C4" s="53" t="s">
        <v>67</v>
      </c>
      <c r="D4" s="42" t="s">
        <v>69</v>
      </c>
      <c r="E4" s="42" t="s">
        <v>70</v>
      </c>
      <c r="F4" s="42" t="s">
        <v>69</v>
      </c>
      <c r="G4" s="42" t="s">
        <v>73</v>
      </c>
      <c r="H4" s="42" t="s">
        <v>75</v>
      </c>
      <c r="I4" s="42" t="s">
        <v>76</v>
      </c>
      <c r="J4" s="54" t="s">
        <v>77</v>
      </c>
    </row>
    <row r="5" spans="1:10" x14ac:dyDescent="0.2">
      <c r="A5" s="16" t="s">
        <v>0</v>
      </c>
      <c r="B5" s="29"/>
      <c r="C5" s="3">
        <v>20630</v>
      </c>
      <c r="D5" s="25">
        <v>0</v>
      </c>
      <c r="E5" s="26">
        <v>5577</v>
      </c>
      <c r="F5" s="26">
        <v>0</v>
      </c>
      <c r="G5" s="25">
        <v>0</v>
      </c>
      <c r="H5" s="25">
        <v>0</v>
      </c>
      <c r="I5" s="25">
        <v>0</v>
      </c>
      <c r="J5" s="50">
        <f>SUM(C5:I5)</f>
        <v>26207</v>
      </c>
    </row>
    <row r="6" spans="1:10" x14ac:dyDescent="0.2">
      <c r="A6" s="17" t="s">
        <v>8</v>
      </c>
      <c r="B6" s="30"/>
      <c r="C6" s="94">
        <v>90531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5">
        <f>SUM(C6:I6)</f>
        <v>90531</v>
      </c>
    </row>
    <row r="7" spans="1:10" x14ac:dyDescent="0.2">
      <c r="A7" s="17" t="s">
        <v>9</v>
      </c>
      <c r="B7" s="30"/>
      <c r="C7" s="94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5">
        <f t="shared" ref="J7:J70" si="0">SUM(C7:I7)</f>
        <v>0</v>
      </c>
    </row>
    <row r="8" spans="1:10" x14ac:dyDescent="0.2">
      <c r="A8" s="17" t="s">
        <v>10</v>
      </c>
      <c r="B8" s="30"/>
      <c r="C8" s="94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5">
        <f t="shared" si="0"/>
        <v>0</v>
      </c>
    </row>
    <row r="9" spans="1:10" x14ac:dyDescent="0.2">
      <c r="A9" s="17" t="s">
        <v>11</v>
      </c>
      <c r="B9" s="30"/>
      <c r="C9" s="94">
        <v>0</v>
      </c>
      <c r="D9" s="89">
        <v>0</v>
      </c>
      <c r="E9" s="89">
        <v>2075515</v>
      </c>
      <c r="F9" s="89">
        <v>0</v>
      </c>
      <c r="G9" s="89">
        <v>0</v>
      </c>
      <c r="H9" s="89">
        <v>0</v>
      </c>
      <c r="I9" s="89">
        <v>0</v>
      </c>
      <c r="J9" s="95">
        <f t="shared" si="0"/>
        <v>2075515</v>
      </c>
    </row>
    <row r="10" spans="1:10" x14ac:dyDescent="0.2">
      <c r="A10" s="17" t="s">
        <v>12</v>
      </c>
      <c r="B10" s="30"/>
      <c r="C10" s="94">
        <v>0</v>
      </c>
      <c r="D10" s="89">
        <v>0</v>
      </c>
      <c r="E10" s="89">
        <v>2392000</v>
      </c>
      <c r="F10" s="89">
        <v>0</v>
      </c>
      <c r="G10" s="89">
        <v>0</v>
      </c>
      <c r="H10" s="89">
        <v>2077000</v>
      </c>
      <c r="I10" s="89">
        <v>0</v>
      </c>
      <c r="J10" s="95">
        <f t="shared" si="0"/>
        <v>4469000</v>
      </c>
    </row>
    <row r="11" spans="1:10" x14ac:dyDescent="0.2">
      <c r="A11" s="17" t="s">
        <v>13</v>
      </c>
      <c r="B11" s="30"/>
      <c r="C11" s="94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5">
        <f t="shared" si="0"/>
        <v>0</v>
      </c>
    </row>
    <row r="12" spans="1:10" x14ac:dyDescent="0.2">
      <c r="A12" s="17" t="s">
        <v>14</v>
      </c>
      <c r="B12" s="30"/>
      <c r="C12" s="94">
        <v>2414472</v>
      </c>
      <c r="D12" s="89">
        <v>0</v>
      </c>
      <c r="E12" s="89">
        <v>725865</v>
      </c>
      <c r="F12" s="89">
        <v>0</v>
      </c>
      <c r="G12" s="89">
        <v>0</v>
      </c>
      <c r="H12" s="89">
        <v>477582</v>
      </c>
      <c r="I12" s="89">
        <v>24970</v>
      </c>
      <c r="J12" s="95">
        <f t="shared" si="0"/>
        <v>3642889</v>
      </c>
    </row>
    <row r="13" spans="1:10" x14ac:dyDescent="0.2">
      <c r="A13" s="17" t="s">
        <v>15</v>
      </c>
      <c r="B13" s="30"/>
      <c r="C13" s="94">
        <v>198858</v>
      </c>
      <c r="D13" s="89">
        <v>0</v>
      </c>
      <c r="E13" s="89">
        <v>1645611</v>
      </c>
      <c r="F13" s="89">
        <v>279427</v>
      </c>
      <c r="G13" s="89">
        <v>0</v>
      </c>
      <c r="H13" s="89">
        <v>348966</v>
      </c>
      <c r="I13" s="89">
        <v>0</v>
      </c>
      <c r="J13" s="95">
        <f t="shared" si="0"/>
        <v>2472862</v>
      </c>
    </row>
    <row r="14" spans="1:10" x14ac:dyDescent="0.2">
      <c r="A14" s="17" t="s">
        <v>16</v>
      </c>
      <c r="B14" s="30"/>
      <c r="C14" s="94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5">
        <f t="shared" si="0"/>
        <v>0</v>
      </c>
    </row>
    <row r="15" spans="1:10" x14ac:dyDescent="0.2">
      <c r="A15" s="17" t="s">
        <v>17</v>
      </c>
      <c r="B15" s="30"/>
      <c r="C15" s="94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8420579</v>
      </c>
      <c r="J15" s="95">
        <f t="shared" si="0"/>
        <v>8420579</v>
      </c>
    </row>
    <row r="16" spans="1:10" x14ac:dyDescent="0.2">
      <c r="A16" s="17" t="s">
        <v>18</v>
      </c>
      <c r="B16" s="30"/>
      <c r="C16" s="94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5">
        <f t="shared" si="0"/>
        <v>0</v>
      </c>
    </row>
    <row r="17" spans="1:10" x14ac:dyDescent="0.2">
      <c r="A17" s="96" t="s">
        <v>109</v>
      </c>
      <c r="B17" s="30"/>
      <c r="C17" s="94">
        <v>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95">
        <f t="shared" si="0"/>
        <v>0</v>
      </c>
    </row>
    <row r="18" spans="1:10" x14ac:dyDescent="0.2">
      <c r="A18" s="17" t="s">
        <v>19</v>
      </c>
      <c r="B18" s="30"/>
      <c r="C18" s="94">
        <v>912</v>
      </c>
      <c r="D18" s="89">
        <v>0</v>
      </c>
      <c r="E18" s="89">
        <v>60350</v>
      </c>
      <c r="F18" s="89">
        <v>0</v>
      </c>
      <c r="G18" s="89">
        <v>0</v>
      </c>
      <c r="H18" s="89">
        <v>0</v>
      </c>
      <c r="I18" s="89">
        <v>0</v>
      </c>
      <c r="J18" s="95">
        <f t="shared" si="0"/>
        <v>61262</v>
      </c>
    </row>
    <row r="19" spans="1:10" x14ac:dyDescent="0.2">
      <c r="A19" s="17" t="s">
        <v>20</v>
      </c>
      <c r="B19" s="30" t="s">
        <v>65</v>
      </c>
      <c r="C19" s="94"/>
      <c r="D19" s="89"/>
      <c r="E19" s="92"/>
      <c r="F19" s="89"/>
      <c r="G19" s="89"/>
      <c r="H19" s="89"/>
      <c r="I19" s="89">
        <v>0</v>
      </c>
      <c r="J19" s="95">
        <f t="shared" si="0"/>
        <v>0</v>
      </c>
    </row>
    <row r="20" spans="1:10" x14ac:dyDescent="0.2">
      <c r="A20" s="17" t="s">
        <v>22</v>
      </c>
      <c r="B20" s="30"/>
      <c r="C20" s="94">
        <v>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95">
        <f t="shared" si="0"/>
        <v>0</v>
      </c>
    </row>
    <row r="21" spans="1:10" x14ac:dyDescent="0.2">
      <c r="A21" s="17" t="s">
        <v>21</v>
      </c>
      <c r="B21" s="30"/>
      <c r="C21" s="94">
        <v>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39441</v>
      </c>
      <c r="J21" s="95">
        <f t="shared" si="0"/>
        <v>39441</v>
      </c>
    </row>
    <row r="22" spans="1:10" x14ac:dyDescent="0.2">
      <c r="A22" s="17" t="s">
        <v>23</v>
      </c>
      <c r="B22" s="30"/>
      <c r="C22" s="94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95">
        <f t="shared" si="0"/>
        <v>0</v>
      </c>
    </row>
    <row r="23" spans="1:10" x14ac:dyDescent="0.2">
      <c r="A23" s="17" t="s">
        <v>24</v>
      </c>
      <c r="B23" s="30"/>
      <c r="C23" s="94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95">
        <f t="shared" si="0"/>
        <v>0</v>
      </c>
    </row>
    <row r="24" spans="1:10" x14ac:dyDescent="0.2">
      <c r="A24" s="17" t="s">
        <v>25</v>
      </c>
      <c r="B24" s="30"/>
      <c r="C24" s="94">
        <v>0</v>
      </c>
      <c r="D24" s="89">
        <v>0</v>
      </c>
      <c r="E24" s="89">
        <v>79900</v>
      </c>
      <c r="F24" s="89">
        <v>0</v>
      </c>
      <c r="G24" s="89">
        <v>0</v>
      </c>
      <c r="H24" s="89">
        <v>0</v>
      </c>
      <c r="I24" s="89">
        <v>0</v>
      </c>
      <c r="J24" s="95">
        <f t="shared" si="0"/>
        <v>79900</v>
      </c>
    </row>
    <row r="25" spans="1:10" x14ac:dyDescent="0.2">
      <c r="A25" s="17" t="s">
        <v>26</v>
      </c>
      <c r="B25" s="30"/>
      <c r="C25" s="94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95">
        <f t="shared" si="0"/>
        <v>0</v>
      </c>
    </row>
    <row r="26" spans="1:10" x14ac:dyDescent="0.2">
      <c r="A26" s="17" t="s">
        <v>27</v>
      </c>
      <c r="B26" s="30"/>
      <c r="C26" s="94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95">
        <f t="shared" si="0"/>
        <v>0</v>
      </c>
    </row>
    <row r="27" spans="1:10" x14ac:dyDescent="0.2">
      <c r="A27" s="17" t="s">
        <v>28</v>
      </c>
      <c r="B27" s="30"/>
      <c r="C27" s="94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95">
        <f t="shared" si="0"/>
        <v>0</v>
      </c>
    </row>
    <row r="28" spans="1:10" x14ac:dyDescent="0.2">
      <c r="A28" s="17" t="s">
        <v>29</v>
      </c>
      <c r="B28" s="30"/>
      <c r="C28" s="94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95">
        <f t="shared" si="0"/>
        <v>0</v>
      </c>
    </row>
    <row r="29" spans="1:10" x14ac:dyDescent="0.2">
      <c r="A29" s="17" t="s">
        <v>30</v>
      </c>
      <c r="B29" s="30"/>
      <c r="C29" s="94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95">
        <f t="shared" si="0"/>
        <v>0</v>
      </c>
    </row>
    <row r="30" spans="1:10" x14ac:dyDescent="0.2">
      <c r="A30" s="17" t="s">
        <v>31</v>
      </c>
      <c r="B30" s="30"/>
      <c r="C30" s="94">
        <v>232690</v>
      </c>
      <c r="D30" s="89">
        <v>0</v>
      </c>
      <c r="E30" s="89">
        <v>1960595</v>
      </c>
      <c r="F30" s="89">
        <v>0</v>
      </c>
      <c r="G30" s="89">
        <v>0</v>
      </c>
      <c r="H30" s="89">
        <v>271884</v>
      </c>
      <c r="I30" s="89">
        <v>232922</v>
      </c>
      <c r="J30" s="95">
        <f t="shared" si="0"/>
        <v>2698091</v>
      </c>
    </row>
    <row r="31" spans="1:10" x14ac:dyDescent="0.2">
      <c r="A31" s="17" t="s">
        <v>32</v>
      </c>
      <c r="B31" s="30"/>
      <c r="C31" s="94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95">
        <f t="shared" si="0"/>
        <v>0</v>
      </c>
    </row>
    <row r="32" spans="1:10" x14ac:dyDescent="0.2">
      <c r="A32" s="17" t="s">
        <v>33</v>
      </c>
      <c r="B32" s="30"/>
      <c r="C32" s="94">
        <v>416241</v>
      </c>
      <c r="D32" s="89">
        <v>1565735</v>
      </c>
      <c r="E32" s="89">
        <v>11813545</v>
      </c>
      <c r="F32" s="89">
        <v>0</v>
      </c>
      <c r="G32" s="89">
        <v>0</v>
      </c>
      <c r="H32" s="89">
        <v>2084721</v>
      </c>
      <c r="I32" s="89">
        <v>0</v>
      </c>
      <c r="J32" s="95">
        <f t="shared" si="0"/>
        <v>15880242</v>
      </c>
    </row>
    <row r="33" spans="1:10" x14ac:dyDescent="0.2">
      <c r="A33" s="17" t="s">
        <v>34</v>
      </c>
      <c r="B33" s="30"/>
      <c r="C33" s="94">
        <v>0</v>
      </c>
      <c r="D33" s="89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95">
        <f t="shared" si="0"/>
        <v>0</v>
      </c>
    </row>
    <row r="34" spans="1:10" x14ac:dyDescent="0.2">
      <c r="A34" s="17" t="s">
        <v>35</v>
      </c>
      <c r="B34" s="30"/>
      <c r="C34" s="94">
        <v>0</v>
      </c>
      <c r="D34" s="89">
        <v>0</v>
      </c>
      <c r="E34" s="89">
        <v>2156564</v>
      </c>
      <c r="F34" s="89">
        <v>0</v>
      </c>
      <c r="G34" s="89">
        <v>0</v>
      </c>
      <c r="H34" s="89">
        <v>0</v>
      </c>
      <c r="I34" s="89">
        <v>0</v>
      </c>
      <c r="J34" s="95">
        <f t="shared" si="0"/>
        <v>2156564</v>
      </c>
    </row>
    <row r="35" spans="1:10" x14ac:dyDescent="0.2">
      <c r="A35" s="17" t="s">
        <v>36</v>
      </c>
      <c r="B35" s="30"/>
      <c r="C35" s="94">
        <v>0</v>
      </c>
      <c r="D35" s="89">
        <v>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95">
        <f t="shared" si="0"/>
        <v>0</v>
      </c>
    </row>
    <row r="36" spans="1:10" x14ac:dyDescent="0.2">
      <c r="A36" s="17" t="s">
        <v>37</v>
      </c>
      <c r="B36" s="30"/>
      <c r="C36" s="94">
        <v>0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95">
        <f t="shared" si="0"/>
        <v>0</v>
      </c>
    </row>
    <row r="37" spans="1:10" x14ac:dyDescent="0.2">
      <c r="A37" s="17" t="s">
        <v>38</v>
      </c>
      <c r="B37" s="30"/>
      <c r="C37" s="94">
        <v>0</v>
      </c>
      <c r="D37" s="89">
        <v>33816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95">
        <f t="shared" si="0"/>
        <v>33816</v>
      </c>
    </row>
    <row r="38" spans="1:10" x14ac:dyDescent="0.2">
      <c r="A38" s="17" t="s">
        <v>39</v>
      </c>
      <c r="B38" s="30"/>
      <c r="C38" s="94">
        <v>0</v>
      </c>
      <c r="D38" s="89">
        <v>0</v>
      </c>
      <c r="E38" s="89">
        <v>0</v>
      </c>
      <c r="F38" s="89">
        <v>0</v>
      </c>
      <c r="G38" s="89">
        <v>0</v>
      </c>
      <c r="H38" s="89">
        <v>0</v>
      </c>
      <c r="I38" s="89">
        <v>0</v>
      </c>
      <c r="J38" s="95">
        <f t="shared" si="0"/>
        <v>0</v>
      </c>
    </row>
    <row r="39" spans="1:10" x14ac:dyDescent="0.2">
      <c r="A39" s="17" t="s">
        <v>1</v>
      </c>
      <c r="B39" s="30"/>
      <c r="C39" s="94">
        <v>1508924</v>
      </c>
      <c r="D39" s="89">
        <v>0</v>
      </c>
      <c r="E39" s="89">
        <v>6613308</v>
      </c>
      <c r="F39" s="89">
        <v>0</v>
      </c>
      <c r="G39" s="89">
        <v>0</v>
      </c>
      <c r="H39" s="89">
        <v>3078422</v>
      </c>
      <c r="I39" s="89">
        <v>0</v>
      </c>
      <c r="J39" s="95">
        <f t="shared" si="0"/>
        <v>11200654</v>
      </c>
    </row>
    <row r="40" spans="1:10" x14ac:dyDescent="0.2">
      <c r="A40" s="17" t="s">
        <v>40</v>
      </c>
      <c r="B40" s="30"/>
      <c r="C40" s="94">
        <v>0</v>
      </c>
      <c r="D40" s="89">
        <v>0</v>
      </c>
      <c r="E40" s="89">
        <v>0</v>
      </c>
      <c r="F40" s="89">
        <v>0</v>
      </c>
      <c r="G40" s="89">
        <v>0</v>
      </c>
      <c r="H40" s="89">
        <v>0</v>
      </c>
      <c r="I40" s="89">
        <v>0</v>
      </c>
      <c r="J40" s="95">
        <f t="shared" si="0"/>
        <v>0</v>
      </c>
    </row>
    <row r="41" spans="1:10" x14ac:dyDescent="0.2">
      <c r="A41" s="17" t="s">
        <v>41</v>
      </c>
      <c r="B41" s="30"/>
      <c r="C41" s="94">
        <v>0</v>
      </c>
      <c r="D41" s="89">
        <v>0</v>
      </c>
      <c r="E41" s="89">
        <v>0</v>
      </c>
      <c r="F41" s="89">
        <v>0</v>
      </c>
      <c r="G41" s="89">
        <v>0</v>
      </c>
      <c r="H41" s="89">
        <v>0</v>
      </c>
      <c r="I41" s="89">
        <v>0</v>
      </c>
      <c r="J41" s="95">
        <f t="shared" si="0"/>
        <v>0</v>
      </c>
    </row>
    <row r="42" spans="1:10" x14ac:dyDescent="0.2">
      <c r="A42" s="17" t="s">
        <v>42</v>
      </c>
      <c r="B42" s="30"/>
      <c r="C42" s="94">
        <v>0</v>
      </c>
      <c r="D42" s="89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95">
        <f t="shared" si="0"/>
        <v>0</v>
      </c>
    </row>
    <row r="43" spans="1:10" x14ac:dyDescent="0.2">
      <c r="A43" s="17" t="s">
        <v>2</v>
      </c>
      <c r="B43" s="30"/>
      <c r="C43" s="94">
        <v>0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95">
        <f t="shared" si="0"/>
        <v>0</v>
      </c>
    </row>
    <row r="44" spans="1:10" x14ac:dyDescent="0.2">
      <c r="A44" s="17" t="s">
        <v>43</v>
      </c>
      <c r="B44" s="30"/>
      <c r="C44" s="94">
        <v>250289</v>
      </c>
      <c r="D44" s="89">
        <v>0</v>
      </c>
      <c r="E44" s="89">
        <v>3738629</v>
      </c>
      <c r="F44" s="89">
        <v>0</v>
      </c>
      <c r="G44" s="89">
        <v>0</v>
      </c>
      <c r="H44" s="89">
        <v>641799</v>
      </c>
      <c r="I44" s="89">
        <v>0</v>
      </c>
      <c r="J44" s="95">
        <f t="shared" si="0"/>
        <v>4630717</v>
      </c>
    </row>
    <row r="45" spans="1:10" x14ac:dyDescent="0.2">
      <c r="A45" s="17" t="s">
        <v>44</v>
      </c>
      <c r="B45" s="30"/>
      <c r="C45" s="94">
        <v>0</v>
      </c>
      <c r="D45" s="89">
        <v>0</v>
      </c>
      <c r="E45" s="89">
        <v>4648115</v>
      </c>
      <c r="F45" s="89">
        <v>0</v>
      </c>
      <c r="G45" s="89">
        <v>0</v>
      </c>
      <c r="H45" s="89">
        <v>0</v>
      </c>
      <c r="I45" s="89">
        <v>0</v>
      </c>
      <c r="J45" s="95">
        <f t="shared" si="0"/>
        <v>4648115</v>
      </c>
    </row>
    <row r="46" spans="1:10" x14ac:dyDescent="0.2">
      <c r="A46" s="17" t="s">
        <v>45</v>
      </c>
      <c r="B46" s="30"/>
      <c r="C46" s="94">
        <v>307985</v>
      </c>
      <c r="D46" s="89">
        <v>0</v>
      </c>
      <c r="E46" s="89">
        <v>1493969</v>
      </c>
      <c r="F46" s="89">
        <v>0</v>
      </c>
      <c r="G46" s="89">
        <v>0</v>
      </c>
      <c r="H46" s="89">
        <v>1321141</v>
      </c>
      <c r="I46" s="89">
        <v>508382</v>
      </c>
      <c r="J46" s="95">
        <f t="shared" si="0"/>
        <v>3631477</v>
      </c>
    </row>
    <row r="47" spans="1:10" x14ac:dyDescent="0.2">
      <c r="A47" s="17" t="s">
        <v>46</v>
      </c>
      <c r="B47" s="30"/>
      <c r="C47" s="94">
        <v>1780896</v>
      </c>
      <c r="D47" s="89">
        <v>0</v>
      </c>
      <c r="E47" s="89">
        <v>11671446</v>
      </c>
      <c r="F47" s="89">
        <v>0</v>
      </c>
      <c r="G47" s="89">
        <v>0</v>
      </c>
      <c r="H47" s="89">
        <v>4102168</v>
      </c>
      <c r="I47" s="89">
        <v>0</v>
      </c>
      <c r="J47" s="95">
        <f t="shared" si="0"/>
        <v>17554510</v>
      </c>
    </row>
    <row r="48" spans="1:10" x14ac:dyDescent="0.2">
      <c r="A48" s="17" t="s">
        <v>47</v>
      </c>
      <c r="B48" s="30"/>
      <c r="C48" s="94">
        <v>111824</v>
      </c>
      <c r="D48" s="89">
        <v>26789</v>
      </c>
      <c r="E48" s="89">
        <v>326395</v>
      </c>
      <c r="F48" s="89">
        <v>0</v>
      </c>
      <c r="G48" s="89">
        <v>0</v>
      </c>
      <c r="H48" s="89">
        <v>170320</v>
      </c>
      <c r="I48" s="89">
        <v>102184</v>
      </c>
      <c r="J48" s="95">
        <f t="shared" si="0"/>
        <v>737512</v>
      </c>
    </row>
    <row r="49" spans="1:10" x14ac:dyDescent="0.2">
      <c r="A49" s="17" t="s">
        <v>48</v>
      </c>
      <c r="B49" s="30"/>
      <c r="C49" s="94">
        <v>64289</v>
      </c>
      <c r="D49" s="89">
        <v>0</v>
      </c>
      <c r="E49" s="89">
        <v>605995</v>
      </c>
      <c r="F49" s="89">
        <v>0</v>
      </c>
      <c r="G49" s="89">
        <v>0</v>
      </c>
      <c r="H49" s="89">
        <v>0</v>
      </c>
      <c r="I49" s="89">
        <v>48682</v>
      </c>
      <c r="J49" s="95">
        <f t="shared" si="0"/>
        <v>718966</v>
      </c>
    </row>
    <row r="50" spans="1:10" x14ac:dyDescent="0.2">
      <c r="A50" s="17" t="s">
        <v>49</v>
      </c>
      <c r="B50" s="30"/>
      <c r="C50" s="94">
        <v>88114</v>
      </c>
      <c r="D50" s="89">
        <v>0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95">
        <f t="shared" si="0"/>
        <v>88114</v>
      </c>
    </row>
    <row r="51" spans="1:10" x14ac:dyDescent="0.2">
      <c r="A51" s="17" t="s">
        <v>3</v>
      </c>
      <c r="B51" s="30"/>
      <c r="C51" s="94">
        <v>0</v>
      </c>
      <c r="D51" s="89">
        <v>0</v>
      </c>
      <c r="E51" s="89">
        <v>0</v>
      </c>
      <c r="F51" s="89">
        <v>0</v>
      </c>
      <c r="G51" s="89">
        <v>0</v>
      </c>
      <c r="H51" s="89">
        <v>0</v>
      </c>
      <c r="I51" s="89">
        <v>0</v>
      </c>
      <c r="J51" s="95">
        <f t="shared" si="0"/>
        <v>0</v>
      </c>
    </row>
    <row r="52" spans="1:10" x14ac:dyDescent="0.2">
      <c r="A52" s="17" t="s">
        <v>50</v>
      </c>
      <c r="B52" s="30"/>
      <c r="C52" s="94">
        <v>3689398</v>
      </c>
      <c r="D52" s="89">
        <v>0</v>
      </c>
      <c r="E52" s="89">
        <v>20066280</v>
      </c>
      <c r="F52" s="89">
        <v>0</v>
      </c>
      <c r="G52" s="89">
        <v>11344714</v>
      </c>
      <c r="H52" s="89">
        <v>0</v>
      </c>
      <c r="I52" s="89">
        <v>0</v>
      </c>
      <c r="J52" s="95">
        <f t="shared" si="0"/>
        <v>35100392</v>
      </c>
    </row>
    <row r="53" spans="1:10" x14ac:dyDescent="0.2">
      <c r="A53" s="17" t="s">
        <v>51</v>
      </c>
      <c r="B53" s="30"/>
      <c r="C53" s="94">
        <v>6600</v>
      </c>
      <c r="D53" s="89">
        <v>5000</v>
      </c>
      <c r="E53" s="89">
        <v>4381939</v>
      </c>
      <c r="F53" s="89">
        <v>0</v>
      </c>
      <c r="G53" s="89">
        <v>0</v>
      </c>
      <c r="H53" s="89">
        <v>1000</v>
      </c>
      <c r="I53" s="89">
        <v>0</v>
      </c>
      <c r="J53" s="95">
        <f t="shared" si="0"/>
        <v>4394539</v>
      </c>
    </row>
    <row r="54" spans="1:10" x14ac:dyDescent="0.2">
      <c r="A54" s="17" t="s">
        <v>4</v>
      </c>
      <c r="B54" s="30"/>
      <c r="C54" s="94">
        <v>1419503</v>
      </c>
      <c r="D54" s="89">
        <v>26663334</v>
      </c>
      <c r="E54" s="89">
        <v>338800</v>
      </c>
      <c r="F54" s="89">
        <v>0</v>
      </c>
      <c r="G54" s="89">
        <v>0</v>
      </c>
      <c r="H54" s="89">
        <v>7292185</v>
      </c>
      <c r="I54" s="89">
        <v>3911841</v>
      </c>
      <c r="J54" s="95">
        <f t="shared" si="0"/>
        <v>39625663</v>
      </c>
    </row>
    <row r="55" spans="1:10" x14ac:dyDescent="0.2">
      <c r="A55" s="17" t="s">
        <v>52</v>
      </c>
      <c r="B55" s="30"/>
      <c r="C55" s="94">
        <v>1925</v>
      </c>
      <c r="D55" s="89">
        <v>0</v>
      </c>
      <c r="E55" s="89">
        <v>7570966</v>
      </c>
      <c r="F55" s="89">
        <v>0</v>
      </c>
      <c r="G55" s="89">
        <v>0</v>
      </c>
      <c r="H55" s="89">
        <v>386585</v>
      </c>
      <c r="I55" s="89">
        <v>0</v>
      </c>
      <c r="J55" s="95">
        <f t="shared" si="0"/>
        <v>7959476</v>
      </c>
    </row>
    <row r="56" spans="1:10" x14ac:dyDescent="0.2">
      <c r="A56" s="17" t="s">
        <v>53</v>
      </c>
      <c r="B56" s="30"/>
      <c r="C56" s="94">
        <v>0</v>
      </c>
      <c r="D56" s="89">
        <v>0</v>
      </c>
      <c r="E56" s="89">
        <v>4425783</v>
      </c>
      <c r="F56" s="89">
        <v>0</v>
      </c>
      <c r="G56" s="89">
        <v>0</v>
      </c>
      <c r="H56" s="89">
        <v>0</v>
      </c>
      <c r="I56" s="89">
        <v>0</v>
      </c>
      <c r="J56" s="95">
        <f t="shared" si="0"/>
        <v>4425783</v>
      </c>
    </row>
    <row r="57" spans="1:10" x14ac:dyDescent="0.2">
      <c r="A57" s="17" t="s">
        <v>54</v>
      </c>
      <c r="B57" s="30"/>
      <c r="C57" s="94">
        <v>931618</v>
      </c>
      <c r="D57" s="89">
        <v>0</v>
      </c>
      <c r="E57" s="89">
        <v>734637</v>
      </c>
      <c r="F57" s="89">
        <v>0</v>
      </c>
      <c r="G57" s="89">
        <v>0</v>
      </c>
      <c r="H57" s="89">
        <v>21161</v>
      </c>
      <c r="I57" s="89">
        <v>0</v>
      </c>
      <c r="J57" s="95">
        <f t="shared" si="0"/>
        <v>1687416</v>
      </c>
    </row>
    <row r="58" spans="1:10" x14ac:dyDescent="0.2">
      <c r="A58" s="17" t="s">
        <v>55</v>
      </c>
      <c r="B58" s="30"/>
      <c r="C58" s="94">
        <v>0</v>
      </c>
      <c r="D58" s="89">
        <v>0</v>
      </c>
      <c r="E58" s="89">
        <v>0</v>
      </c>
      <c r="F58" s="89">
        <v>0</v>
      </c>
      <c r="G58" s="89">
        <v>0</v>
      </c>
      <c r="H58" s="89">
        <v>0</v>
      </c>
      <c r="I58" s="89">
        <v>0</v>
      </c>
      <c r="J58" s="95">
        <f t="shared" si="0"/>
        <v>0</v>
      </c>
    </row>
    <row r="59" spans="1:10" x14ac:dyDescent="0.2">
      <c r="A59" s="17" t="s">
        <v>102</v>
      </c>
      <c r="B59" s="30"/>
      <c r="C59" s="94">
        <v>465015</v>
      </c>
      <c r="D59" s="89">
        <v>0</v>
      </c>
      <c r="E59" s="89">
        <v>2341955</v>
      </c>
      <c r="F59" s="89">
        <v>0</v>
      </c>
      <c r="G59" s="89">
        <v>0</v>
      </c>
      <c r="H59" s="89">
        <v>361403</v>
      </c>
      <c r="I59" s="89">
        <v>609843</v>
      </c>
      <c r="J59" s="95">
        <f t="shared" si="0"/>
        <v>3778216</v>
      </c>
    </row>
    <row r="60" spans="1:10" x14ac:dyDescent="0.2">
      <c r="A60" s="17" t="s">
        <v>103</v>
      </c>
      <c r="B60" s="30"/>
      <c r="C60" s="94">
        <v>0</v>
      </c>
      <c r="D60" s="89">
        <v>0</v>
      </c>
      <c r="E60" s="89">
        <v>0</v>
      </c>
      <c r="F60" s="89">
        <v>0</v>
      </c>
      <c r="G60" s="89">
        <v>0</v>
      </c>
      <c r="H60" s="89">
        <v>0</v>
      </c>
      <c r="I60" s="89">
        <v>2034127</v>
      </c>
      <c r="J60" s="95">
        <f t="shared" si="0"/>
        <v>2034127</v>
      </c>
    </row>
    <row r="61" spans="1:10" x14ac:dyDescent="0.2">
      <c r="A61" s="17" t="s">
        <v>56</v>
      </c>
      <c r="B61" s="30"/>
      <c r="C61" s="94">
        <v>0</v>
      </c>
      <c r="D61" s="89">
        <v>0</v>
      </c>
      <c r="E61" s="89">
        <v>0</v>
      </c>
      <c r="F61" s="89">
        <v>0</v>
      </c>
      <c r="G61" s="89">
        <v>0</v>
      </c>
      <c r="H61" s="89">
        <v>0</v>
      </c>
      <c r="I61" s="89">
        <v>0</v>
      </c>
      <c r="J61" s="95">
        <f t="shared" si="0"/>
        <v>0</v>
      </c>
    </row>
    <row r="62" spans="1:10" x14ac:dyDescent="0.2">
      <c r="A62" s="17" t="s">
        <v>6</v>
      </c>
      <c r="B62" s="30"/>
      <c r="C62" s="94">
        <v>388676</v>
      </c>
      <c r="D62" s="89">
        <v>0</v>
      </c>
      <c r="E62" s="89">
        <v>6856676</v>
      </c>
      <c r="F62" s="89">
        <v>0</v>
      </c>
      <c r="G62" s="89">
        <v>0</v>
      </c>
      <c r="H62" s="89">
        <v>1819309</v>
      </c>
      <c r="I62" s="89">
        <v>0</v>
      </c>
      <c r="J62" s="95">
        <f t="shared" si="0"/>
        <v>9064661</v>
      </c>
    </row>
    <row r="63" spans="1:10" x14ac:dyDescent="0.2">
      <c r="A63" s="17" t="s">
        <v>5</v>
      </c>
      <c r="B63" s="30"/>
      <c r="C63" s="94">
        <v>412350</v>
      </c>
      <c r="D63" s="89">
        <v>8040960</v>
      </c>
      <c r="E63" s="89">
        <v>8171383</v>
      </c>
      <c r="F63" s="89">
        <v>0</v>
      </c>
      <c r="G63" s="89">
        <v>0</v>
      </c>
      <c r="H63" s="89">
        <v>160960</v>
      </c>
      <c r="I63" s="89">
        <v>0</v>
      </c>
      <c r="J63" s="95">
        <f t="shared" si="0"/>
        <v>16785653</v>
      </c>
    </row>
    <row r="64" spans="1:10" x14ac:dyDescent="0.2">
      <c r="A64" s="17" t="s">
        <v>57</v>
      </c>
      <c r="B64" s="30"/>
      <c r="C64" s="94">
        <v>0</v>
      </c>
      <c r="D64" s="89">
        <v>0</v>
      </c>
      <c r="E64" s="89">
        <v>0</v>
      </c>
      <c r="F64" s="89">
        <v>0</v>
      </c>
      <c r="G64" s="89">
        <v>0</v>
      </c>
      <c r="H64" s="89">
        <v>0</v>
      </c>
      <c r="I64" s="89">
        <v>0</v>
      </c>
      <c r="J64" s="95">
        <f t="shared" si="0"/>
        <v>0</v>
      </c>
    </row>
    <row r="65" spans="1:10" x14ac:dyDescent="0.2">
      <c r="A65" s="17" t="s">
        <v>58</v>
      </c>
      <c r="B65" s="30"/>
      <c r="C65" s="94">
        <v>0</v>
      </c>
      <c r="D65" s="89">
        <v>0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95">
        <f t="shared" si="0"/>
        <v>0</v>
      </c>
    </row>
    <row r="66" spans="1:10" x14ac:dyDescent="0.2">
      <c r="A66" s="17" t="s">
        <v>59</v>
      </c>
      <c r="B66" s="30"/>
      <c r="C66" s="94">
        <v>0</v>
      </c>
      <c r="D66" s="89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95">
        <f t="shared" si="0"/>
        <v>0</v>
      </c>
    </row>
    <row r="67" spans="1:10" x14ac:dyDescent="0.2">
      <c r="A67" s="17" t="s">
        <v>60</v>
      </c>
      <c r="B67" s="30"/>
      <c r="C67" s="94">
        <v>0</v>
      </c>
      <c r="D67" s="89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95">
        <f t="shared" si="0"/>
        <v>0</v>
      </c>
    </row>
    <row r="68" spans="1:10" x14ac:dyDescent="0.2">
      <c r="A68" s="17" t="s">
        <v>61</v>
      </c>
      <c r="B68" s="30"/>
      <c r="C68" s="94">
        <v>227427</v>
      </c>
      <c r="D68" s="89">
        <v>0</v>
      </c>
      <c r="E68" s="89">
        <v>2944010</v>
      </c>
      <c r="F68" s="89">
        <v>0</v>
      </c>
      <c r="G68" s="89">
        <v>0</v>
      </c>
      <c r="H68" s="89">
        <v>336951</v>
      </c>
      <c r="I68" s="89">
        <v>0</v>
      </c>
      <c r="J68" s="95">
        <f t="shared" si="0"/>
        <v>3508388</v>
      </c>
    </row>
    <row r="69" spans="1:10" x14ac:dyDescent="0.2">
      <c r="A69" s="17" t="s">
        <v>62</v>
      </c>
      <c r="B69" s="30"/>
      <c r="C69" s="94">
        <v>308635</v>
      </c>
      <c r="D69" s="89">
        <v>189402</v>
      </c>
      <c r="E69" s="89">
        <v>0</v>
      </c>
      <c r="F69" s="89">
        <v>0</v>
      </c>
      <c r="G69" s="89">
        <v>0</v>
      </c>
      <c r="H69" s="89">
        <v>48453</v>
      </c>
      <c r="I69" s="89">
        <v>0</v>
      </c>
      <c r="J69" s="95">
        <f t="shared" si="0"/>
        <v>546490</v>
      </c>
    </row>
    <row r="70" spans="1:10" x14ac:dyDescent="0.2">
      <c r="A70" s="17" t="s">
        <v>63</v>
      </c>
      <c r="B70" s="30"/>
      <c r="C70" s="94">
        <v>89985</v>
      </c>
      <c r="D70" s="89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95">
        <f t="shared" si="0"/>
        <v>89985</v>
      </c>
    </row>
    <row r="71" spans="1:10" x14ac:dyDescent="0.2">
      <c r="A71" s="17" t="s">
        <v>64</v>
      </c>
      <c r="B71" s="30"/>
      <c r="C71" s="94">
        <v>0</v>
      </c>
      <c r="D71" s="89">
        <v>0</v>
      </c>
      <c r="E71" s="89">
        <v>0</v>
      </c>
      <c r="F71" s="89">
        <v>0</v>
      </c>
      <c r="G71" s="89">
        <v>0</v>
      </c>
      <c r="H71" s="89">
        <v>0</v>
      </c>
      <c r="I71" s="89">
        <v>0</v>
      </c>
      <c r="J71" s="95">
        <f>SUM(C71:I71)</f>
        <v>0</v>
      </c>
    </row>
    <row r="72" spans="1:10" x14ac:dyDescent="0.2">
      <c r="A72" s="60" t="s">
        <v>93</v>
      </c>
      <c r="B72" s="61"/>
      <c r="C72" s="65">
        <f t="shared" ref="C72:J72" si="1">SUM(C5:C71)</f>
        <v>15427787</v>
      </c>
      <c r="D72" s="63">
        <f t="shared" si="1"/>
        <v>36525036</v>
      </c>
      <c r="E72" s="63">
        <f t="shared" si="1"/>
        <v>109845808</v>
      </c>
      <c r="F72" s="63">
        <f t="shared" si="1"/>
        <v>279427</v>
      </c>
      <c r="G72" s="63">
        <f t="shared" si="1"/>
        <v>11344714</v>
      </c>
      <c r="H72" s="63">
        <f>SUM(H5:H71)</f>
        <v>25002010</v>
      </c>
      <c r="I72" s="63">
        <f>SUM(I5:I71)</f>
        <v>15932971</v>
      </c>
      <c r="J72" s="66">
        <f t="shared" si="1"/>
        <v>214357753</v>
      </c>
    </row>
    <row r="73" spans="1:10" x14ac:dyDescent="0.2">
      <c r="A73" s="60" t="s">
        <v>79</v>
      </c>
      <c r="B73" s="61"/>
      <c r="C73" s="79">
        <f>(C72/$J72)</f>
        <v>7.1972143690086171E-2</v>
      </c>
      <c r="D73" s="75">
        <f t="shared" ref="D73:J73" si="2">(D72/$J72)</f>
        <v>0.17039288520625612</v>
      </c>
      <c r="E73" s="75">
        <f t="shared" si="2"/>
        <v>0.51244149774232794</v>
      </c>
      <c r="F73" s="75">
        <f t="shared" si="2"/>
        <v>1.3035544368670444E-3</v>
      </c>
      <c r="G73" s="75">
        <f t="shared" si="2"/>
        <v>5.2924206571618615E-2</v>
      </c>
      <c r="H73" s="75">
        <f t="shared" si="2"/>
        <v>0.11663683561751088</v>
      </c>
      <c r="I73" s="75">
        <f t="shared" si="2"/>
        <v>7.4328876735333199E-2</v>
      </c>
      <c r="J73" s="80">
        <f t="shared" si="2"/>
        <v>1</v>
      </c>
    </row>
    <row r="74" spans="1:10" x14ac:dyDescent="0.2">
      <c r="A74" s="77" t="s">
        <v>95</v>
      </c>
      <c r="B74" s="68"/>
      <c r="C74" s="81">
        <f>COUNTIF(C5:C71,"&gt;0")</f>
        <v>25</v>
      </c>
      <c r="D74" s="71">
        <f t="shared" ref="D74:J74" si="3">COUNTIF(D5:D71,"&gt;0")</f>
        <v>7</v>
      </c>
      <c r="E74" s="71">
        <f t="shared" si="3"/>
        <v>27</v>
      </c>
      <c r="F74" s="71">
        <f t="shared" si="3"/>
        <v>1</v>
      </c>
      <c r="G74" s="71">
        <f t="shared" si="3"/>
        <v>1</v>
      </c>
      <c r="H74" s="71">
        <f t="shared" si="3"/>
        <v>19</v>
      </c>
      <c r="I74" s="71">
        <f t="shared" si="3"/>
        <v>10</v>
      </c>
      <c r="J74" s="73">
        <f t="shared" si="3"/>
        <v>35</v>
      </c>
    </row>
    <row r="75" spans="1:10" x14ac:dyDescent="0.2">
      <c r="A75" s="36"/>
      <c r="B75" s="37"/>
      <c r="C75" s="15"/>
      <c r="D75" s="18"/>
      <c r="E75" s="18"/>
      <c r="F75" s="18"/>
      <c r="G75" s="18"/>
      <c r="H75" s="18"/>
      <c r="I75" s="18"/>
      <c r="J75" s="19"/>
    </row>
    <row r="76" spans="1:10" ht="13.5" thickBot="1" x14ac:dyDescent="0.25">
      <c r="A76" s="20" t="s">
        <v>80</v>
      </c>
      <c r="B76" s="21"/>
      <c r="C76" s="21"/>
      <c r="D76" s="22"/>
      <c r="E76" s="22"/>
      <c r="F76" s="22"/>
      <c r="G76" s="22"/>
      <c r="H76" s="22"/>
      <c r="I76" s="22"/>
      <c r="J76" s="23"/>
    </row>
    <row r="77" spans="1:10" x14ac:dyDescent="0.2">
      <c r="D77" s="1"/>
      <c r="E77" s="1"/>
      <c r="F77" s="1"/>
      <c r="G77" s="1"/>
      <c r="H77" s="1"/>
      <c r="I77" s="1"/>
      <c r="J77" s="1"/>
    </row>
  </sheetData>
  <phoneticPr fontId="7" type="noConversion"/>
  <printOptions horizontalCentered="1"/>
  <pageMargins left="0.5" right="0.5" top="0.5" bottom="0.5" header="0.3" footer="0.3"/>
  <pageSetup scale="92" fitToHeight="0" orientation="landscape" r:id="rId1"/>
  <headerFooter>
    <oddFooter>&amp;LOffice of Economic and Demographic Research&amp;RPage 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workbookViewId="0"/>
  </sheetViews>
  <sheetFormatPr defaultRowHeight="12.75" x14ac:dyDescent="0.2"/>
  <cols>
    <col min="1" max="1" width="20.7109375" customWidth="1"/>
    <col min="2" max="2" width="1.7109375" customWidth="1"/>
    <col min="3" max="10" width="14.7109375" customWidth="1"/>
  </cols>
  <sheetData>
    <row r="1" spans="1:10" ht="23.25" x14ac:dyDescent="0.35">
      <c r="A1" s="4" t="s">
        <v>66</v>
      </c>
      <c r="B1" s="5"/>
      <c r="C1" s="6"/>
      <c r="D1" s="7"/>
      <c r="E1" s="7"/>
      <c r="F1" s="7"/>
      <c r="G1" s="7"/>
      <c r="H1" s="7"/>
      <c r="I1" s="7"/>
      <c r="J1" s="8"/>
    </row>
    <row r="2" spans="1:10" ht="18.75" thickBot="1" x14ac:dyDescent="0.3">
      <c r="A2" s="9" t="s">
        <v>86</v>
      </c>
      <c r="B2" s="10"/>
      <c r="C2" s="11"/>
      <c r="D2" s="12"/>
      <c r="E2" s="12"/>
      <c r="F2" s="12"/>
      <c r="G2" s="12"/>
      <c r="H2" s="12"/>
      <c r="I2" s="12"/>
      <c r="J2" s="13"/>
    </row>
    <row r="3" spans="1:10" x14ac:dyDescent="0.2">
      <c r="A3" s="38"/>
      <c r="B3" s="44"/>
      <c r="C3" s="51"/>
      <c r="D3" s="40" t="s">
        <v>68</v>
      </c>
      <c r="E3" s="40"/>
      <c r="F3" s="40" t="s">
        <v>71</v>
      </c>
      <c r="G3" s="40" t="s">
        <v>72</v>
      </c>
      <c r="H3" s="40" t="s">
        <v>74</v>
      </c>
      <c r="I3" s="40"/>
      <c r="J3" s="52" t="s">
        <v>78</v>
      </c>
    </row>
    <row r="4" spans="1:10" ht="13.5" thickBot="1" x14ac:dyDescent="0.25">
      <c r="A4" s="39" t="s">
        <v>7</v>
      </c>
      <c r="B4" s="45"/>
      <c r="C4" s="53" t="s">
        <v>67</v>
      </c>
      <c r="D4" s="42" t="s">
        <v>69</v>
      </c>
      <c r="E4" s="42" t="s">
        <v>70</v>
      </c>
      <c r="F4" s="42" t="s">
        <v>69</v>
      </c>
      <c r="G4" s="42" t="s">
        <v>73</v>
      </c>
      <c r="H4" s="42" t="s">
        <v>75</v>
      </c>
      <c r="I4" s="42" t="s">
        <v>76</v>
      </c>
      <c r="J4" s="54" t="s">
        <v>77</v>
      </c>
    </row>
    <row r="5" spans="1:10" x14ac:dyDescent="0.2">
      <c r="A5" s="16" t="s">
        <v>0</v>
      </c>
      <c r="B5" s="29"/>
      <c r="C5" s="3">
        <v>0</v>
      </c>
      <c r="D5" s="25">
        <v>0</v>
      </c>
      <c r="E5" s="26">
        <v>70416</v>
      </c>
      <c r="F5" s="26">
        <v>0</v>
      </c>
      <c r="G5" s="25">
        <v>0</v>
      </c>
      <c r="H5" s="25">
        <v>0</v>
      </c>
      <c r="I5" s="25">
        <v>0</v>
      </c>
      <c r="J5" s="50">
        <f>SUM(C5:I5)</f>
        <v>70416</v>
      </c>
    </row>
    <row r="6" spans="1:10" x14ac:dyDescent="0.2">
      <c r="A6" s="17" t="s">
        <v>8</v>
      </c>
      <c r="B6" s="30"/>
      <c r="C6" s="94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5">
        <f>SUM(C6:I6)</f>
        <v>0</v>
      </c>
    </row>
    <row r="7" spans="1:10" x14ac:dyDescent="0.2">
      <c r="A7" s="17" t="s">
        <v>9</v>
      </c>
      <c r="B7" s="30"/>
      <c r="C7" s="94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5">
        <f t="shared" ref="J7:J70" si="0">SUM(C7:I7)</f>
        <v>0</v>
      </c>
    </row>
    <row r="8" spans="1:10" x14ac:dyDescent="0.2">
      <c r="A8" s="17" t="s">
        <v>10</v>
      </c>
      <c r="B8" s="30"/>
      <c r="C8" s="94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5">
        <f t="shared" si="0"/>
        <v>0</v>
      </c>
    </row>
    <row r="9" spans="1:10" x14ac:dyDescent="0.2">
      <c r="A9" s="17" t="s">
        <v>11</v>
      </c>
      <c r="B9" s="30"/>
      <c r="C9" s="94">
        <v>0</v>
      </c>
      <c r="D9" s="89">
        <v>0</v>
      </c>
      <c r="E9" s="89">
        <v>1680714</v>
      </c>
      <c r="F9" s="89">
        <v>0</v>
      </c>
      <c r="G9" s="89">
        <v>0</v>
      </c>
      <c r="H9" s="89">
        <v>0</v>
      </c>
      <c r="I9" s="89">
        <v>0</v>
      </c>
      <c r="J9" s="95">
        <f t="shared" si="0"/>
        <v>1680714</v>
      </c>
    </row>
    <row r="10" spans="1:10" x14ac:dyDescent="0.2">
      <c r="A10" s="17" t="s">
        <v>12</v>
      </c>
      <c r="B10" s="30"/>
      <c r="C10" s="94">
        <v>0</v>
      </c>
      <c r="D10" s="89">
        <v>0</v>
      </c>
      <c r="E10" s="89">
        <v>2569000</v>
      </c>
      <c r="F10" s="89">
        <v>0</v>
      </c>
      <c r="G10" s="89">
        <v>0</v>
      </c>
      <c r="H10" s="89">
        <v>0</v>
      </c>
      <c r="I10" s="89">
        <v>0</v>
      </c>
      <c r="J10" s="95">
        <f t="shared" si="0"/>
        <v>2569000</v>
      </c>
    </row>
    <row r="11" spans="1:10" x14ac:dyDescent="0.2">
      <c r="A11" s="17" t="s">
        <v>13</v>
      </c>
      <c r="B11" s="30"/>
      <c r="C11" s="94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5">
        <f t="shared" si="0"/>
        <v>0</v>
      </c>
    </row>
    <row r="12" spans="1:10" x14ac:dyDescent="0.2">
      <c r="A12" s="17" t="s">
        <v>14</v>
      </c>
      <c r="B12" s="30"/>
      <c r="C12" s="94">
        <v>590854</v>
      </c>
      <c r="D12" s="89">
        <v>0</v>
      </c>
      <c r="E12" s="89">
        <v>1045458</v>
      </c>
      <c r="F12" s="89">
        <v>0</v>
      </c>
      <c r="G12" s="89">
        <v>0</v>
      </c>
      <c r="H12" s="89">
        <v>1177552</v>
      </c>
      <c r="I12" s="89">
        <v>23784</v>
      </c>
      <c r="J12" s="95">
        <f t="shared" si="0"/>
        <v>2837648</v>
      </c>
    </row>
    <row r="13" spans="1:10" x14ac:dyDescent="0.2">
      <c r="A13" s="17" t="s">
        <v>15</v>
      </c>
      <c r="B13" s="30"/>
      <c r="C13" s="94">
        <v>164721</v>
      </c>
      <c r="D13" s="89">
        <v>0</v>
      </c>
      <c r="E13" s="89">
        <v>1365906</v>
      </c>
      <c r="F13" s="89">
        <v>245818</v>
      </c>
      <c r="G13" s="89">
        <v>0</v>
      </c>
      <c r="H13" s="89">
        <v>312977</v>
      </c>
      <c r="I13" s="89">
        <v>0</v>
      </c>
      <c r="J13" s="95">
        <f t="shared" si="0"/>
        <v>2089422</v>
      </c>
    </row>
    <row r="14" spans="1:10" x14ac:dyDescent="0.2">
      <c r="A14" s="17" t="s">
        <v>16</v>
      </c>
      <c r="B14" s="30"/>
      <c r="C14" s="94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5">
        <f t="shared" si="0"/>
        <v>0</v>
      </c>
    </row>
    <row r="15" spans="1:10" x14ac:dyDescent="0.2">
      <c r="A15" s="17" t="s">
        <v>17</v>
      </c>
      <c r="B15" s="30"/>
      <c r="C15" s="94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7754688</v>
      </c>
      <c r="J15" s="95">
        <f t="shared" si="0"/>
        <v>7754688</v>
      </c>
    </row>
    <row r="16" spans="1:10" x14ac:dyDescent="0.2">
      <c r="A16" s="17" t="s">
        <v>18</v>
      </c>
      <c r="B16" s="30"/>
      <c r="C16" s="94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5">
        <f t="shared" si="0"/>
        <v>0</v>
      </c>
    </row>
    <row r="17" spans="1:10" x14ac:dyDescent="0.2">
      <c r="A17" s="96" t="s">
        <v>109</v>
      </c>
      <c r="B17" s="30"/>
      <c r="C17" s="94">
        <v>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95">
        <f t="shared" si="0"/>
        <v>0</v>
      </c>
    </row>
    <row r="18" spans="1:10" x14ac:dyDescent="0.2">
      <c r="A18" s="17" t="s">
        <v>19</v>
      </c>
      <c r="B18" s="30"/>
      <c r="C18" s="94">
        <v>475</v>
      </c>
      <c r="D18" s="89">
        <v>0</v>
      </c>
      <c r="E18" s="89">
        <v>68750</v>
      </c>
      <c r="F18" s="89">
        <v>0</v>
      </c>
      <c r="G18" s="89">
        <v>0</v>
      </c>
      <c r="H18" s="89">
        <v>0</v>
      </c>
      <c r="I18" s="89">
        <v>0</v>
      </c>
      <c r="J18" s="95">
        <f t="shared" si="0"/>
        <v>69225</v>
      </c>
    </row>
    <row r="19" spans="1:10" x14ac:dyDescent="0.2">
      <c r="A19" s="17" t="s">
        <v>20</v>
      </c>
      <c r="B19" s="30" t="s">
        <v>65</v>
      </c>
      <c r="C19" s="94"/>
      <c r="D19" s="89"/>
      <c r="E19" s="89"/>
      <c r="F19" s="89"/>
      <c r="G19" s="89"/>
      <c r="H19" s="89"/>
      <c r="I19" s="89"/>
      <c r="J19" s="95">
        <f t="shared" si="0"/>
        <v>0</v>
      </c>
    </row>
    <row r="20" spans="1:10" x14ac:dyDescent="0.2">
      <c r="A20" s="17" t="s">
        <v>22</v>
      </c>
      <c r="B20" s="30"/>
      <c r="C20" s="94">
        <v>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95">
        <f t="shared" si="0"/>
        <v>0</v>
      </c>
    </row>
    <row r="21" spans="1:10" x14ac:dyDescent="0.2">
      <c r="A21" s="17" t="s">
        <v>21</v>
      </c>
      <c r="B21" s="30"/>
      <c r="C21" s="94">
        <v>0</v>
      </c>
      <c r="D21" s="89">
        <v>0</v>
      </c>
      <c r="E21" s="89">
        <v>1095718</v>
      </c>
      <c r="F21" s="89">
        <v>0</v>
      </c>
      <c r="G21" s="89">
        <v>0</v>
      </c>
      <c r="H21" s="89">
        <v>0</v>
      </c>
      <c r="I21" s="89">
        <v>0</v>
      </c>
      <c r="J21" s="95">
        <f t="shared" si="0"/>
        <v>1095718</v>
      </c>
    </row>
    <row r="22" spans="1:10" x14ac:dyDescent="0.2">
      <c r="A22" s="17" t="s">
        <v>23</v>
      </c>
      <c r="B22" s="30"/>
      <c r="C22" s="94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95">
        <f t="shared" si="0"/>
        <v>0</v>
      </c>
    </row>
    <row r="23" spans="1:10" x14ac:dyDescent="0.2">
      <c r="A23" s="17" t="s">
        <v>24</v>
      </c>
      <c r="B23" s="30"/>
      <c r="C23" s="94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95">
        <f t="shared" si="0"/>
        <v>0</v>
      </c>
    </row>
    <row r="24" spans="1:10" x14ac:dyDescent="0.2">
      <c r="A24" s="17" t="s">
        <v>25</v>
      </c>
      <c r="B24" s="30"/>
      <c r="C24" s="94">
        <v>0</v>
      </c>
      <c r="D24" s="89">
        <v>0</v>
      </c>
      <c r="E24" s="89">
        <v>96798</v>
      </c>
      <c r="F24" s="89">
        <v>0</v>
      </c>
      <c r="G24" s="89">
        <v>0</v>
      </c>
      <c r="H24" s="89">
        <v>0</v>
      </c>
      <c r="I24" s="89">
        <v>0</v>
      </c>
      <c r="J24" s="95">
        <f t="shared" si="0"/>
        <v>96798</v>
      </c>
    </row>
    <row r="25" spans="1:10" x14ac:dyDescent="0.2">
      <c r="A25" s="17" t="s">
        <v>26</v>
      </c>
      <c r="B25" s="30"/>
      <c r="C25" s="94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95">
        <f t="shared" si="0"/>
        <v>0</v>
      </c>
    </row>
    <row r="26" spans="1:10" x14ac:dyDescent="0.2">
      <c r="A26" s="17" t="s">
        <v>27</v>
      </c>
      <c r="B26" s="30"/>
      <c r="C26" s="94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95">
        <f t="shared" si="0"/>
        <v>0</v>
      </c>
    </row>
    <row r="27" spans="1:10" x14ac:dyDescent="0.2">
      <c r="A27" s="17" t="s">
        <v>28</v>
      </c>
      <c r="B27" s="30"/>
      <c r="C27" s="94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95">
        <f t="shared" si="0"/>
        <v>0</v>
      </c>
    </row>
    <row r="28" spans="1:10" x14ac:dyDescent="0.2">
      <c r="A28" s="17" t="s">
        <v>29</v>
      </c>
      <c r="B28" s="30"/>
      <c r="C28" s="94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95">
        <f t="shared" si="0"/>
        <v>0</v>
      </c>
    </row>
    <row r="29" spans="1:10" x14ac:dyDescent="0.2">
      <c r="A29" s="17" t="s">
        <v>30</v>
      </c>
      <c r="B29" s="30"/>
      <c r="C29" s="94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95">
        <f t="shared" si="0"/>
        <v>0</v>
      </c>
    </row>
    <row r="30" spans="1:10" x14ac:dyDescent="0.2">
      <c r="A30" s="17" t="s">
        <v>31</v>
      </c>
      <c r="B30" s="30"/>
      <c r="C30" s="94">
        <v>204588</v>
      </c>
      <c r="D30" s="89">
        <v>0</v>
      </c>
      <c r="E30" s="89">
        <v>1807425</v>
      </c>
      <c r="F30" s="89">
        <v>0</v>
      </c>
      <c r="G30" s="89">
        <v>0</v>
      </c>
      <c r="H30" s="89">
        <v>182457</v>
      </c>
      <c r="I30" s="89">
        <v>147025</v>
      </c>
      <c r="J30" s="95">
        <f t="shared" si="0"/>
        <v>2341495</v>
      </c>
    </row>
    <row r="31" spans="1:10" x14ac:dyDescent="0.2">
      <c r="A31" s="17" t="s">
        <v>32</v>
      </c>
      <c r="B31" s="30"/>
      <c r="C31" s="94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95">
        <f t="shared" si="0"/>
        <v>0</v>
      </c>
    </row>
    <row r="32" spans="1:10" x14ac:dyDescent="0.2">
      <c r="A32" s="17" t="s">
        <v>33</v>
      </c>
      <c r="B32" s="30"/>
      <c r="C32" s="94">
        <v>431375</v>
      </c>
      <c r="D32" s="89">
        <v>1383303</v>
      </c>
      <c r="E32" s="89">
        <v>10708239</v>
      </c>
      <c r="F32" s="89">
        <v>0</v>
      </c>
      <c r="G32" s="89">
        <v>0</v>
      </c>
      <c r="H32" s="89">
        <v>1921367</v>
      </c>
      <c r="I32" s="89">
        <v>0</v>
      </c>
      <c r="J32" s="95">
        <f t="shared" si="0"/>
        <v>14444284</v>
      </c>
    </row>
    <row r="33" spans="1:10" x14ac:dyDescent="0.2">
      <c r="A33" s="17" t="s">
        <v>34</v>
      </c>
      <c r="B33" s="30"/>
      <c r="C33" s="94">
        <v>0</v>
      </c>
      <c r="D33" s="89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95">
        <f t="shared" si="0"/>
        <v>0</v>
      </c>
    </row>
    <row r="34" spans="1:10" x14ac:dyDescent="0.2">
      <c r="A34" s="17" t="s">
        <v>35</v>
      </c>
      <c r="B34" s="30"/>
      <c r="C34" s="94">
        <v>0</v>
      </c>
      <c r="D34" s="89">
        <v>0</v>
      </c>
      <c r="E34" s="89">
        <v>2529141</v>
      </c>
      <c r="F34" s="89">
        <v>0</v>
      </c>
      <c r="G34" s="89">
        <v>0</v>
      </c>
      <c r="H34" s="89">
        <v>0</v>
      </c>
      <c r="I34" s="89">
        <v>0</v>
      </c>
      <c r="J34" s="95">
        <f t="shared" si="0"/>
        <v>2529141</v>
      </c>
    </row>
    <row r="35" spans="1:10" x14ac:dyDescent="0.2">
      <c r="A35" s="17" t="s">
        <v>36</v>
      </c>
      <c r="B35" s="30"/>
      <c r="C35" s="94">
        <v>0</v>
      </c>
      <c r="D35" s="89">
        <v>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95">
        <f t="shared" si="0"/>
        <v>0</v>
      </c>
    </row>
    <row r="36" spans="1:10" x14ac:dyDescent="0.2">
      <c r="A36" s="17" t="s">
        <v>37</v>
      </c>
      <c r="B36" s="30"/>
      <c r="C36" s="94">
        <v>0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95">
        <f t="shared" si="0"/>
        <v>0</v>
      </c>
    </row>
    <row r="37" spans="1:10" x14ac:dyDescent="0.2">
      <c r="A37" s="17" t="s">
        <v>38</v>
      </c>
      <c r="B37" s="30"/>
      <c r="C37" s="94">
        <v>0</v>
      </c>
      <c r="D37" s="89">
        <v>23847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95">
        <f t="shared" si="0"/>
        <v>23847</v>
      </c>
    </row>
    <row r="38" spans="1:10" x14ac:dyDescent="0.2">
      <c r="A38" s="17" t="s">
        <v>39</v>
      </c>
      <c r="B38" s="30"/>
      <c r="C38" s="94">
        <v>0</v>
      </c>
      <c r="D38" s="89">
        <v>0</v>
      </c>
      <c r="E38" s="89">
        <v>0</v>
      </c>
      <c r="F38" s="89">
        <v>0</v>
      </c>
      <c r="G38" s="89">
        <v>0</v>
      </c>
      <c r="H38" s="89">
        <v>0</v>
      </c>
      <c r="I38" s="89">
        <v>0</v>
      </c>
      <c r="J38" s="95">
        <f t="shared" si="0"/>
        <v>0</v>
      </c>
    </row>
    <row r="39" spans="1:10" x14ac:dyDescent="0.2">
      <c r="A39" s="17" t="s">
        <v>1</v>
      </c>
      <c r="B39" s="30"/>
      <c r="C39" s="94">
        <v>1407751</v>
      </c>
      <c r="D39" s="89">
        <v>0</v>
      </c>
      <c r="E39" s="89">
        <v>8203929</v>
      </c>
      <c r="F39" s="89">
        <v>0</v>
      </c>
      <c r="G39" s="89">
        <v>0</v>
      </c>
      <c r="H39" s="89">
        <v>2592597</v>
      </c>
      <c r="I39" s="89">
        <v>0</v>
      </c>
      <c r="J39" s="95">
        <f t="shared" si="0"/>
        <v>12204277</v>
      </c>
    </row>
    <row r="40" spans="1:10" x14ac:dyDescent="0.2">
      <c r="A40" s="17" t="s">
        <v>40</v>
      </c>
      <c r="B40" s="30"/>
      <c r="C40" s="94">
        <v>0</v>
      </c>
      <c r="D40" s="89">
        <v>0</v>
      </c>
      <c r="E40" s="89">
        <v>0</v>
      </c>
      <c r="F40" s="89">
        <v>0</v>
      </c>
      <c r="G40" s="89">
        <v>0</v>
      </c>
      <c r="H40" s="89">
        <v>0</v>
      </c>
      <c r="I40" s="89">
        <v>0</v>
      </c>
      <c r="J40" s="95">
        <f t="shared" si="0"/>
        <v>0</v>
      </c>
    </row>
    <row r="41" spans="1:10" x14ac:dyDescent="0.2">
      <c r="A41" s="17" t="s">
        <v>41</v>
      </c>
      <c r="B41" s="30"/>
      <c r="C41" s="94">
        <v>0</v>
      </c>
      <c r="D41" s="89">
        <v>0</v>
      </c>
      <c r="E41" s="89">
        <v>0</v>
      </c>
      <c r="F41" s="89">
        <v>0</v>
      </c>
      <c r="G41" s="89">
        <v>0</v>
      </c>
      <c r="H41" s="89">
        <v>0</v>
      </c>
      <c r="I41" s="89">
        <v>0</v>
      </c>
      <c r="J41" s="95">
        <f t="shared" si="0"/>
        <v>0</v>
      </c>
    </row>
    <row r="42" spans="1:10" x14ac:dyDescent="0.2">
      <c r="A42" s="17" t="s">
        <v>42</v>
      </c>
      <c r="B42" s="30"/>
      <c r="C42" s="94">
        <v>0</v>
      </c>
      <c r="D42" s="89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95">
        <f t="shared" si="0"/>
        <v>0</v>
      </c>
    </row>
    <row r="43" spans="1:10" x14ac:dyDescent="0.2">
      <c r="A43" s="17" t="s">
        <v>2</v>
      </c>
      <c r="B43" s="30"/>
      <c r="C43" s="94">
        <v>0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95">
        <f t="shared" si="0"/>
        <v>0</v>
      </c>
    </row>
    <row r="44" spans="1:10" x14ac:dyDescent="0.2">
      <c r="A44" s="17" t="s">
        <v>43</v>
      </c>
      <c r="B44" s="30"/>
      <c r="C44" s="94">
        <v>211325</v>
      </c>
      <c r="D44" s="89">
        <v>0</v>
      </c>
      <c r="E44" s="89">
        <v>3751030</v>
      </c>
      <c r="F44" s="89">
        <v>0</v>
      </c>
      <c r="G44" s="89">
        <v>0</v>
      </c>
      <c r="H44" s="89">
        <v>631783</v>
      </c>
      <c r="I44" s="89">
        <v>0</v>
      </c>
      <c r="J44" s="95">
        <f t="shared" si="0"/>
        <v>4594138</v>
      </c>
    </row>
    <row r="45" spans="1:10" x14ac:dyDescent="0.2">
      <c r="A45" s="17" t="s">
        <v>44</v>
      </c>
      <c r="B45" s="30"/>
      <c r="C45" s="94">
        <v>0</v>
      </c>
      <c r="D45" s="89">
        <v>0</v>
      </c>
      <c r="E45" s="89">
        <v>3876569</v>
      </c>
      <c r="F45" s="89">
        <v>0</v>
      </c>
      <c r="G45" s="89">
        <v>0</v>
      </c>
      <c r="H45" s="89">
        <v>0</v>
      </c>
      <c r="I45" s="89">
        <v>0</v>
      </c>
      <c r="J45" s="95">
        <f t="shared" si="0"/>
        <v>3876569</v>
      </c>
    </row>
    <row r="46" spans="1:10" x14ac:dyDescent="0.2">
      <c r="A46" s="17" t="s">
        <v>45</v>
      </c>
      <c r="B46" s="30"/>
      <c r="C46" s="94">
        <v>273071</v>
      </c>
      <c r="D46" s="89">
        <v>0</v>
      </c>
      <c r="E46" s="89">
        <v>1685449</v>
      </c>
      <c r="F46" s="89">
        <v>0</v>
      </c>
      <c r="G46" s="89">
        <v>0</v>
      </c>
      <c r="H46" s="89">
        <v>1322977</v>
      </c>
      <c r="I46" s="89">
        <v>506283</v>
      </c>
      <c r="J46" s="95">
        <f t="shared" si="0"/>
        <v>3787780</v>
      </c>
    </row>
    <row r="47" spans="1:10" x14ac:dyDescent="0.2">
      <c r="A47" s="17" t="s">
        <v>46</v>
      </c>
      <c r="B47" s="30"/>
      <c r="C47" s="94">
        <v>3780044</v>
      </c>
      <c r="D47" s="89">
        <v>0</v>
      </c>
      <c r="E47" s="89">
        <v>7240224</v>
      </c>
      <c r="F47" s="89">
        <v>0</v>
      </c>
      <c r="G47" s="89">
        <v>0</v>
      </c>
      <c r="H47" s="89">
        <v>7889956</v>
      </c>
      <c r="I47" s="89">
        <v>0</v>
      </c>
      <c r="J47" s="95">
        <f t="shared" si="0"/>
        <v>18910224</v>
      </c>
    </row>
    <row r="48" spans="1:10" x14ac:dyDescent="0.2">
      <c r="A48" s="17" t="s">
        <v>47</v>
      </c>
      <c r="B48" s="30"/>
      <c r="C48" s="94">
        <v>0</v>
      </c>
      <c r="D48" s="89">
        <v>0</v>
      </c>
      <c r="E48" s="89">
        <v>0</v>
      </c>
      <c r="F48" s="89">
        <v>0</v>
      </c>
      <c r="G48" s="89">
        <v>0</v>
      </c>
      <c r="H48" s="89">
        <v>0</v>
      </c>
      <c r="I48" s="89">
        <v>0</v>
      </c>
      <c r="J48" s="95">
        <f t="shared" si="0"/>
        <v>0</v>
      </c>
    </row>
    <row r="49" spans="1:10" x14ac:dyDescent="0.2">
      <c r="A49" s="17" t="s">
        <v>48</v>
      </c>
      <c r="B49" s="30"/>
      <c r="C49" s="94">
        <v>65673</v>
      </c>
      <c r="D49" s="89">
        <v>0</v>
      </c>
      <c r="E49" s="89">
        <v>772916</v>
      </c>
      <c r="F49" s="89">
        <v>0</v>
      </c>
      <c r="G49" s="89">
        <v>0</v>
      </c>
      <c r="H49" s="89">
        <v>0</v>
      </c>
      <c r="I49" s="89">
        <v>49459</v>
      </c>
      <c r="J49" s="95">
        <f t="shared" si="0"/>
        <v>888048</v>
      </c>
    </row>
    <row r="50" spans="1:10" x14ac:dyDescent="0.2">
      <c r="A50" s="17" t="s">
        <v>49</v>
      </c>
      <c r="B50" s="30"/>
      <c r="C50" s="94">
        <v>82200</v>
      </c>
      <c r="D50" s="89">
        <v>0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95">
        <f t="shared" si="0"/>
        <v>82200</v>
      </c>
    </row>
    <row r="51" spans="1:10" x14ac:dyDescent="0.2">
      <c r="A51" s="17" t="s">
        <v>3</v>
      </c>
      <c r="B51" s="30"/>
      <c r="C51" s="94">
        <v>0</v>
      </c>
      <c r="D51" s="89">
        <v>0</v>
      </c>
      <c r="E51" s="89">
        <v>0</v>
      </c>
      <c r="F51" s="89">
        <v>0</v>
      </c>
      <c r="G51" s="89">
        <v>0</v>
      </c>
      <c r="H51" s="89">
        <v>0</v>
      </c>
      <c r="I51" s="89">
        <v>0</v>
      </c>
      <c r="J51" s="95">
        <f t="shared" si="0"/>
        <v>0</v>
      </c>
    </row>
    <row r="52" spans="1:10" x14ac:dyDescent="0.2">
      <c r="A52" s="17" t="s">
        <v>50</v>
      </c>
      <c r="B52" s="30"/>
      <c r="C52" s="94">
        <v>3474873</v>
      </c>
      <c r="D52" s="89">
        <v>0</v>
      </c>
      <c r="E52" s="89">
        <v>17344177</v>
      </c>
      <c r="F52" s="89">
        <v>0</v>
      </c>
      <c r="G52" s="89">
        <v>10016822</v>
      </c>
      <c r="H52" s="89">
        <v>0</v>
      </c>
      <c r="I52" s="89">
        <v>0</v>
      </c>
      <c r="J52" s="95">
        <f t="shared" si="0"/>
        <v>30835872</v>
      </c>
    </row>
    <row r="53" spans="1:10" x14ac:dyDescent="0.2">
      <c r="A53" s="17" t="s">
        <v>51</v>
      </c>
      <c r="B53" s="30"/>
      <c r="C53" s="94">
        <v>5050</v>
      </c>
      <c r="D53" s="89">
        <v>0</v>
      </c>
      <c r="E53" s="89">
        <v>3282233</v>
      </c>
      <c r="F53" s="89">
        <v>0</v>
      </c>
      <c r="G53" s="89">
        <v>0</v>
      </c>
      <c r="H53" s="89">
        <v>1000</v>
      </c>
      <c r="I53" s="89">
        <v>0</v>
      </c>
      <c r="J53" s="95">
        <f t="shared" si="0"/>
        <v>3288283</v>
      </c>
    </row>
    <row r="54" spans="1:10" x14ac:dyDescent="0.2">
      <c r="A54" s="17" t="s">
        <v>4</v>
      </c>
      <c r="B54" s="30"/>
      <c r="C54" s="94">
        <v>1424537</v>
      </c>
      <c r="D54" s="89">
        <v>7579995</v>
      </c>
      <c r="E54" s="89">
        <v>17421848</v>
      </c>
      <c r="F54" s="89">
        <v>0</v>
      </c>
      <c r="G54" s="89">
        <v>0</v>
      </c>
      <c r="H54" s="89">
        <v>6131035</v>
      </c>
      <c r="I54" s="89">
        <v>1452035</v>
      </c>
      <c r="J54" s="95">
        <f t="shared" si="0"/>
        <v>34009450</v>
      </c>
    </row>
    <row r="55" spans="1:10" x14ac:dyDescent="0.2">
      <c r="A55" s="17" t="s">
        <v>52</v>
      </c>
      <c r="B55" s="30"/>
      <c r="C55" s="94">
        <v>0</v>
      </c>
      <c r="D55" s="89">
        <v>0</v>
      </c>
      <c r="E55" s="89">
        <v>7099441</v>
      </c>
      <c r="F55" s="89">
        <v>0</v>
      </c>
      <c r="G55" s="89">
        <v>0</v>
      </c>
      <c r="H55" s="89">
        <v>271850</v>
      </c>
      <c r="I55" s="89">
        <v>0</v>
      </c>
      <c r="J55" s="95">
        <f t="shared" si="0"/>
        <v>7371291</v>
      </c>
    </row>
    <row r="56" spans="1:10" x14ac:dyDescent="0.2">
      <c r="A56" s="17" t="s">
        <v>53</v>
      </c>
      <c r="B56" s="30"/>
      <c r="C56" s="94">
        <v>0</v>
      </c>
      <c r="D56" s="89">
        <v>0</v>
      </c>
      <c r="E56" s="89">
        <v>4406533</v>
      </c>
      <c r="F56" s="89">
        <v>0</v>
      </c>
      <c r="G56" s="89">
        <v>0</v>
      </c>
      <c r="H56" s="89">
        <v>0</v>
      </c>
      <c r="I56" s="89">
        <v>0</v>
      </c>
      <c r="J56" s="95">
        <f t="shared" si="0"/>
        <v>4406533</v>
      </c>
    </row>
    <row r="57" spans="1:10" x14ac:dyDescent="0.2">
      <c r="A57" s="17" t="s">
        <v>54</v>
      </c>
      <c r="B57" s="30"/>
      <c r="C57" s="94">
        <v>761888</v>
      </c>
      <c r="D57" s="89">
        <v>0</v>
      </c>
      <c r="E57" s="89">
        <v>630905</v>
      </c>
      <c r="F57" s="89">
        <v>0</v>
      </c>
      <c r="G57" s="89">
        <v>0</v>
      </c>
      <c r="H57" s="89">
        <v>7200</v>
      </c>
      <c r="I57" s="89">
        <v>0</v>
      </c>
      <c r="J57" s="95">
        <f t="shared" si="0"/>
        <v>1399993</v>
      </c>
    </row>
    <row r="58" spans="1:10" x14ac:dyDescent="0.2">
      <c r="A58" s="17" t="s">
        <v>55</v>
      </c>
      <c r="B58" s="30"/>
      <c r="C58" s="94">
        <v>0</v>
      </c>
      <c r="D58" s="89">
        <v>0</v>
      </c>
      <c r="E58" s="89">
        <v>0</v>
      </c>
      <c r="F58" s="89">
        <v>0</v>
      </c>
      <c r="G58" s="89">
        <v>0</v>
      </c>
      <c r="H58" s="89">
        <v>0</v>
      </c>
      <c r="I58" s="89">
        <v>421</v>
      </c>
      <c r="J58" s="95">
        <f t="shared" si="0"/>
        <v>421</v>
      </c>
    </row>
    <row r="59" spans="1:10" x14ac:dyDescent="0.2">
      <c r="A59" s="17" t="s">
        <v>102</v>
      </c>
      <c r="B59" s="30"/>
      <c r="C59" s="94">
        <v>305011</v>
      </c>
      <c r="D59" s="89">
        <v>0</v>
      </c>
      <c r="E59" s="89">
        <v>1892464</v>
      </c>
      <c r="F59" s="89">
        <v>0</v>
      </c>
      <c r="G59" s="89">
        <v>0</v>
      </c>
      <c r="H59" s="89">
        <v>331278</v>
      </c>
      <c r="I59" s="89">
        <v>484117</v>
      </c>
      <c r="J59" s="95">
        <f t="shared" si="0"/>
        <v>3012870</v>
      </c>
    </row>
    <row r="60" spans="1:10" x14ac:dyDescent="0.2">
      <c r="A60" s="17" t="s">
        <v>103</v>
      </c>
      <c r="B60" s="30"/>
      <c r="C60" s="94">
        <v>0</v>
      </c>
      <c r="D60" s="89">
        <v>0</v>
      </c>
      <c r="E60" s="89">
        <v>0</v>
      </c>
      <c r="F60" s="89">
        <v>0</v>
      </c>
      <c r="G60" s="89">
        <v>0</v>
      </c>
      <c r="H60" s="89">
        <v>0</v>
      </c>
      <c r="I60" s="89">
        <v>2087481</v>
      </c>
      <c r="J60" s="95">
        <f t="shared" si="0"/>
        <v>2087481</v>
      </c>
    </row>
    <row r="61" spans="1:10" x14ac:dyDescent="0.2">
      <c r="A61" s="17" t="s">
        <v>56</v>
      </c>
      <c r="B61" s="30"/>
      <c r="C61" s="94">
        <v>0</v>
      </c>
      <c r="D61" s="89">
        <v>0</v>
      </c>
      <c r="E61" s="89">
        <v>0</v>
      </c>
      <c r="F61" s="89">
        <v>0</v>
      </c>
      <c r="G61" s="89">
        <v>0</v>
      </c>
      <c r="H61" s="89">
        <v>0</v>
      </c>
      <c r="I61" s="89">
        <v>0</v>
      </c>
      <c r="J61" s="95">
        <f t="shared" si="0"/>
        <v>0</v>
      </c>
    </row>
    <row r="62" spans="1:10" x14ac:dyDescent="0.2">
      <c r="A62" s="17" t="s">
        <v>6</v>
      </c>
      <c r="B62" s="30"/>
      <c r="C62" s="94">
        <v>368065</v>
      </c>
      <c r="D62" s="89">
        <v>0</v>
      </c>
      <c r="E62" s="89">
        <v>7428933</v>
      </c>
      <c r="F62" s="89">
        <v>0</v>
      </c>
      <c r="G62" s="89">
        <v>0</v>
      </c>
      <c r="H62" s="89">
        <v>1464313</v>
      </c>
      <c r="I62" s="89">
        <v>0</v>
      </c>
      <c r="J62" s="95">
        <f t="shared" si="0"/>
        <v>9261311</v>
      </c>
    </row>
    <row r="63" spans="1:10" x14ac:dyDescent="0.2">
      <c r="A63" s="17" t="s">
        <v>5</v>
      </c>
      <c r="B63" s="30"/>
      <c r="C63" s="94">
        <v>250533</v>
      </c>
      <c r="D63" s="89">
        <v>7934316</v>
      </c>
      <c r="E63" s="89">
        <v>6944068</v>
      </c>
      <c r="F63" s="89">
        <v>0</v>
      </c>
      <c r="G63" s="89">
        <v>0</v>
      </c>
      <c r="H63" s="89">
        <v>163218</v>
      </c>
      <c r="I63" s="89">
        <v>0</v>
      </c>
      <c r="J63" s="95">
        <f t="shared" si="0"/>
        <v>15292135</v>
      </c>
    </row>
    <row r="64" spans="1:10" x14ac:dyDescent="0.2">
      <c r="A64" s="17" t="s">
        <v>57</v>
      </c>
      <c r="B64" s="30"/>
      <c r="C64" s="94">
        <v>0</v>
      </c>
      <c r="D64" s="89">
        <v>0</v>
      </c>
      <c r="E64" s="89">
        <v>0</v>
      </c>
      <c r="F64" s="89">
        <v>0</v>
      </c>
      <c r="G64" s="89">
        <v>0</v>
      </c>
      <c r="H64" s="89">
        <v>0</v>
      </c>
      <c r="I64" s="89">
        <v>0</v>
      </c>
      <c r="J64" s="95">
        <f t="shared" si="0"/>
        <v>0</v>
      </c>
    </row>
    <row r="65" spans="1:10" x14ac:dyDescent="0.2">
      <c r="A65" s="17" t="s">
        <v>58</v>
      </c>
      <c r="B65" s="30"/>
      <c r="C65" s="94">
        <v>0</v>
      </c>
      <c r="D65" s="89">
        <v>0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95">
        <f t="shared" si="0"/>
        <v>0</v>
      </c>
    </row>
    <row r="66" spans="1:10" x14ac:dyDescent="0.2">
      <c r="A66" s="17" t="s">
        <v>59</v>
      </c>
      <c r="B66" s="30"/>
      <c r="C66" s="94">
        <v>0</v>
      </c>
      <c r="D66" s="89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95">
        <f t="shared" si="0"/>
        <v>0</v>
      </c>
    </row>
    <row r="67" spans="1:10" x14ac:dyDescent="0.2">
      <c r="A67" s="17" t="s">
        <v>60</v>
      </c>
      <c r="B67" s="30"/>
      <c r="C67" s="94">
        <v>0</v>
      </c>
      <c r="D67" s="89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95">
        <f t="shared" si="0"/>
        <v>0</v>
      </c>
    </row>
    <row r="68" spans="1:10" x14ac:dyDescent="0.2">
      <c r="A68" s="17" t="s">
        <v>61</v>
      </c>
      <c r="B68" s="30"/>
      <c r="C68" s="94">
        <v>177643</v>
      </c>
      <c r="D68" s="89">
        <v>0</v>
      </c>
      <c r="E68" s="89">
        <v>2477731</v>
      </c>
      <c r="F68" s="89">
        <v>0</v>
      </c>
      <c r="G68" s="89">
        <v>0</v>
      </c>
      <c r="H68" s="89">
        <v>484810</v>
      </c>
      <c r="I68" s="89">
        <v>0</v>
      </c>
      <c r="J68" s="95">
        <f t="shared" si="0"/>
        <v>3140184</v>
      </c>
    </row>
    <row r="69" spans="1:10" x14ac:dyDescent="0.2">
      <c r="A69" s="17" t="s">
        <v>62</v>
      </c>
      <c r="B69" s="30"/>
      <c r="C69" s="94">
        <v>283156</v>
      </c>
      <c r="D69" s="89">
        <v>90749</v>
      </c>
      <c r="E69" s="89">
        <v>0</v>
      </c>
      <c r="F69" s="89">
        <v>0</v>
      </c>
      <c r="G69" s="89">
        <v>0</v>
      </c>
      <c r="H69" s="89">
        <v>0</v>
      </c>
      <c r="I69" s="89">
        <v>0</v>
      </c>
      <c r="J69" s="95">
        <f t="shared" si="0"/>
        <v>373905</v>
      </c>
    </row>
    <row r="70" spans="1:10" x14ac:dyDescent="0.2">
      <c r="A70" s="17" t="s">
        <v>63</v>
      </c>
      <c r="B70" s="30"/>
      <c r="C70" s="94">
        <v>209278</v>
      </c>
      <c r="D70" s="89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95">
        <f t="shared" si="0"/>
        <v>209278</v>
      </c>
    </row>
    <row r="71" spans="1:10" x14ac:dyDescent="0.2">
      <c r="A71" s="17" t="s">
        <v>64</v>
      </c>
      <c r="B71" s="30"/>
      <c r="C71" s="94">
        <v>0</v>
      </c>
      <c r="D71" s="89">
        <v>0</v>
      </c>
      <c r="E71" s="89">
        <v>0</v>
      </c>
      <c r="F71" s="89">
        <v>0</v>
      </c>
      <c r="G71" s="89">
        <v>0</v>
      </c>
      <c r="H71" s="89">
        <v>0</v>
      </c>
      <c r="I71" s="89">
        <v>0</v>
      </c>
      <c r="J71" s="95">
        <f>SUM(C71:I71)</f>
        <v>0</v>
      </c>
    </row>
    <row r="72" spans="1:10" x14ac:dyDescent="0.2">
      <c r="A72" s="60" t="s">
        <v>93</v>
      </c>
      <c r="B72" s="61"/>
      <c r="C72" s="65">
        <f t="shared" ref="C72:J72" si="1">SUM(C5:C71)</f>
        <v>14472111</v>
      </c>
      <c r="D72" s="63">
        <f t="shared" si="1"/>
        <v>17012210</v>
      </c>
      <c r="E72" s="63">
        <f t="shared" si="1"/>
        <v>117496015</v>
      </c>
      <c r="F72" s="63">
        <f t="shared" si="1"/>
        <v>245818</v>
      </c>
      <c r="G72" s="63">
        <f t="shared" si="1"/>
        <v>10016822</v>
      </c>
      <c r="H72" s="63">
        <f>SUM(H5:H71)</f>
        <v>24886370</v>
      </c>
      <c r="I72" s="63">
        <f>SUM(I5:I71)</f>
        <v>12505293</v>
      </c>
      <c r="J72" s="66">
        <f t="shared" si="1"/>
        <v>196634639</v>
      </c>
    </row>
    <row r="73" spans="1:10" x14ac:dyDescent="0.2">
      <c r="A73" s="60" t="s">
        <v>79</v>
      </c>
      <c r="B73" s="61"/>
      <c r="C73" s="79">
        <f>(C72/$J72)</f>
        <v>7.3598990867524611E-2</v>
      </c>
      <c r="D73" s="75">
        <f t="shared" ref="D73:J73" si="2">(D72/$J72)</f>
        <v>8.6516852201203476E-2</v>
      </c>
      <c r="E73" s="75">
        <f t="shared" si="2"/>
        <v>0.59753467444766939</v>
      </c>
      <c r="F73" s="75">
        <f t="shared" si="2"/>
        <v>1.2501256200338131E-3</v>
      </c>
      <c r="G73" s="75">
        <f t="shared" si="2"/>
        <v>5.094128913878699E-2</v>
      </c>
      <c r="H73" s="75">
        <f t="shared" si="2"/>
        <v>0.126561475264793</v>
      </c>
      <c r="I73" s="75">
        <f t="shared" si="2"/>
        <v>6.3596592459988693E-2</v>
      </c>
      <c r="J73" s="80">
        <f t="shared" si="2"/>
        <v>1</v>
      </c>
    </row>
    <row r="74" spans="1:10" x14ac:dyDescent="0.2">
      <c r="A74" s="77" t="s">
        <v>95</v>
      </c>
      <c r="B74" s="68"/>
      <c r="C74" s="81">
        <f>COUNTIF(C5:C71,"&gt;0")</f>
        <v>21</v>
      </c>
      <c r="D74" s="71">
        <f t="shared" ref="D74:J74" si="3">COUNTIF(D5:D71,"&gt;0")</f>
        <v>5</v>
      </c>
      <c r="E74" s="71">
        <f t="shared" si="3"/>
        <v>27</v>
      </c>
      <c r="F74" s="71">
        <f t="shared" si="3"/>
        <v>1</v>
      </c>
      <c r="G74" s="71">
        <f t="shared" si="3"/>
        <v>1</v>
      </c>
      <c r="H74" s="71">
        <f t="shared" si="3"/>
        <v>16</v>
      </c>
      <c r="I74" s="71">
        <f t="shared" si="3"/>
        <v>9</v>
      </c>
      <c r="J74" s="78">
        <f t="shared" si="3"/>
        <v>34</v>
      </c>
    </row>
    <row r="75" spans="1:10" x14ac:dyDescent="0.2">
      <c r="A75" s="36"/>
      <c r="B75" s="37"/>
      <c r="C75" s="15"/>
      <c r="D75" s="18"/>
      <c r="E75" s="18"/>
      <c r="F75" s="18"/>
      <c r="G75" s="18"/>
      <c r="H75" s="18"/>
      <c r="I75" s="18"/>
      <c r="J75" s="19"/>
    </row>
    <row r="76" spans="1:10" ht="13.5" thickBot="1" x14ac:dyDescent="0.25">
      <c r="A76" s="20" t="s">
        <v>80</v>
      </c>
      <c r="B76" s="21"/>
      <c r="C76" s="21"/>
      <c r="D76" s="22"/>
      <c r="E76" s="22"/>
      <c r="F76" s="22"/>
      <c r="G76" s="22"/>
      <c r="H76" s="22"/>
      <c r="I76" s="22"/>
      <c r="J76" s="23"/>
    </row>
    <row r="77" spans="1:10" x14ac:dyDescent="0.2">
      <c r="D77" s="1"/>
      <c r="E77" s="1"/>
      <c r="F77" s="1"/>
      <c r="G77" s="1"/>
      <c r="H77" s="1"/>
      <c r="I77" s="1"/>
      <c r="J77" s="1"/>
    </row>
  </sheetData>
  <phoneticPr fontId="7" type="noConversion"/>
  <printOptions horizontalCentered="1"/>
  <pageMargins left="0.5" right="0.5" top="0.5" bottom="0.5" header="0.3" footer="0.3"/>
  <pageSetup scale="92" fitToHeight="0" orientation="landscape" r:id="rId1"/>
  <headerFooter>
    <oddFooter>&amp;LOffice of Economic and Demographic Research&amp;RPage 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workbookViewId="0"/>
  </sheetViews>
  <sheetFormatPr defaultRowHeight="12.75" x14ac:dyDescent="0.2"/>
  <cols>
    <col min="1" max="1" width="20.7109375" customWidth="1"/>
    <col min="2" max="2" width="1.7109375" customWidth="1"/>
    <col min="3" max="10" width="14.7109375" customWidth="1"/>
  </cols>
  <sheetData>
    <row r="1" spans="1:10" ht="23.25" x14ac:dyDescent="0.35">
      <c r="A1" s="4" t="s">
        <v>66</v>
      </c>
      <c r="B1" s="5"/>
      <c r="C1" s="6"/>
      <c r="D1" s="7"/>
      <c r="E1" s="7"/>
      <c r="F1" s="7"/>
      <c r="G1" s="7"/>
      <c r="H1" s="7"/>
      <c r="I1" s="7"/>
      <c r="J1" s="8"/>
    </row>
    <row r="2" spans="1:10" ht="18.75" thickBot="1" x14ac:dyDescent="0.3">
      <c r="A2" s="9" t="s">
        <v>87</v>
      </c>
      <c r="B2" s="10"/>
      <c r="C2" s="11"/>
      <c r="D2" s="12"/>
      <c r="E2" s="12"/>
      <c r="F2" s="12"/>
      <c r="G2" s="12"/>
      <c r="H2" s="12"/>
      <c r="I2" s="12"/>
      <c r="J2" s="13"/>
    </row>
    <row r="3" spans="1:10" x14ac:dyDescent="0.2">
      <c r="A3" s="38"/>
      <c r="B3" s="44"/>
      <c r="C3" s="51"/>
      <c r="D3" s="40" t="s">
        <v>68</v>
      </c>
      <c r="E3" s="40"/>
      <c r="F3" s="40" t="s">
        <v>71</v>
      </c>
      <c r="G3" s="40" t="s">
        <v>72</v>
      </c>
      <c r="H3" s="40" t="s">
        <v>74</v>
      </c>
      <c r="I3" s="40"/>
      <c r="J3" s="52" t="s">
        <v>78</v>
      </c>
    </row>
    <row r="4" spans="1:10" ht="13.5" thickBot="1" x14ac:dyDescent="0.25">
      <c r="A4" s="39" t="s">
        <v>7</v>
      </c>
      <c r="B4" s="45"/>
      <c r="C4" s="53" t="s">
        <v>67</v>
      </c>
      <c r="D4" s="42" t="s">
        <v>69</v>
      </c>
      <c r="E4" s="42" t="s">
        <v>70</v>
      </c>
      <c r="F4" s="42" t="s">
        <v>69</v>
      </c>
      <c r="G4" s="42" t="s">
        <v>73</v>
      </c>
      <c r="H4" s="42" t="s">
        <v>75</v>
      </c>
      <c r="I4" s="42" t="s">
        <v>76</v>
      </c>
      <c r="J4" s="54" t="s">
        <v>77</v>
      </c>
    </row>
    <row r="5" spans="1:10" x14ac:dyDescent="0.2">
      <c r="A5" s="16" t="s">
        <v>0</v>
      </c>
      <c r="B5" s="29"/>
      <c r="C5" s="3">
        <v>0</v>
      </c>
      <c r="D5" s="25">
        <v>0</v>
      </c>
      <c r="E5" s="26">
        <v>46883</v>
      </c>
      <c r="F5" s="26">
        <v>0</v>
      </c>
      <c r="G5" s="25">
        <v>0</v>
      </c>
      <c r="H5" s="25">
        <v>0</v>
      </c>
      <c r="I5" s="25">
        <v>0</v>
      </c>
      <c r="J5" s="50">
        <f>SUM(C5:I5)</f>
        <v>46883</v>
      </c>
    </row>
    <row r="6" spans="1:10" x14ac:dyDescent="0.2">
      <c r="A6" s="17" t="s">
        <v>8</v>
      </c>
      <c r="B6" s="30"/>
      <c r="C6" s="94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5">
        <f>SUM(C6:I6)</f>
        <v>0</v>
      </c>
    </row>
    <row r="7" spans="1:10" x14ac:dyDescent="0.2">
      <c r="A7" s="17" t="s">
        <v>9</v>
      </c>
      <c r="B7" s="30"/>
      <c r="C7" s="94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5">
        <f t="shared" ref="J7:J70" si="0">SUM(C7:I7)</f>
        <v>0</v>
      </c>
    </row>
    <row r="8" spans="1:10" x14ac:dyDescent="0.2">
      <c r="A8" s="17" t="s">
        <v>10</v>
      </c>
      <c r="B8" s="30"/>
      <c r="C8" s="94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5">
        <f t="shared" si="0"/>
        <v>0</v>
      </c>
    </row>
    <row r="9" spans="1:10" x14ac:dyDescent="0.2">
      <c r="A9" s="17" t="s">
        <v>11</v>
      </c>
      <c r="B9" s="30"/>
      <c r="C9" s="94">
        <v>0</v>
      </c>
      <c r="D9" s="89">
        <v>0</v>
      </c>
      <c r="E9" s="89">
        <v>1669605</v>
      </c>
      <c r="F9" s="89">
        <v>0</v>
      </c>
      <c r="G9" s="89">
        <v>0</v>
      </c>
      <c r="H9" s="89">
        <v>0</v>
      </c>
      <c r="I9" s="89">
        <v>0</v>
      </c>
      <c r="J9" s="95">
        <f t="shared" si="0"/>
        <v>1669605</v>
      </c>
    </row>
    <row r="10" spans="1:10" x14ac:dyDescent="0.2">
      <c r="A10" s="17" t="s">
        <v>12</v>
      </c>
      <c r="B10" s="30"/>
      <c r="C10" s="94">
        <v>0</v>
      </c>
      <c r="D10" s="89">
        <v>0</v>
      </c>
      <c r="E10" s="89">
        <v>1012000</v>
      </c>
      <c r="F10" s="89">
        <v>0</v>
      </c>
      <c r="G10" s="89">
        <v>0</v>
      </c>
      <c r="H10" s="89">
        <v>0</v>
      </c>
      <c r="I10" s="89">
        <v>0</v>
      </c>
      <c r="J10" s="95">
        <f t="shared" si="0"/>
        <v>1012000</v>
      </c>
    </row>
    <row r="11" spans="1:10" x14ac:dyDescent="0.2">
      <c r="A11" s="17" t="s">
        <v>13</v>
      </c>
      <c r="B11" s="30"/>
      <c r="C11" s="94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5">
        <f t="shared" si="0"/>
        <v>0</v>
      </c>
    </row>
    <row r="12" spans="1:10" x14ac:dyDescent="0.2">
      <c r="A12" s="17" t="s">
        <v>14</v>
      </c>
      <c r="B12" s="30"/>
      <c r="C12" s="94">
        <v>87970</v>
      </c>
      <c r="D12" s="89">
        <v>0</v>
      </c>
      <c r="E12" s="89">
        <v>4025656</v>
      </c>
      <c r="F12" s="89">
        <v>0</v>
      </c>
      <c r="G12" s="89">
        <v>0</v>
      </c>
      <c r="H12" s="89">
        <v>1565326</v>
      </c>
      <c r="I12" s="89">
        <v>600000</v>
      </c>
      <c r="J12" s="95">
        <f t="shared" si="0"/>
        <v>6278952</v>
      </c>
    </row>
    <row r="13" spans="1:10" x14ac:dyDescent="0.2">
      <c r="A13" s="17" t="s">
        <v>15</v>
      </c>
      <c r="B13" s="30"/>
      <c r="C13" s="94">
        <v>171218</v>
      </c>
      <c r="D13" s="89">
        <v>0</v>
      </c>
      <c r="E13" s="89">
        <v>1463362</v>
      </c>
      <c r="F13" s="89">
        <v>242268</v>
      </c>
      <c r="G13" s="89">
        <v>0</v>
      </c>
      <c r="H13" s="89">
        <v>289875</v>
      </c>
      <c r="I13" s="89">
        <v>0</v>
      </c>
      <c r="J13" s="95">
        <f t="shared" si="0"/>
        <v>2166723</v>
      </c>
    </row>
    <row r="14" spans="1:10" x14ac:dyDescent="0.2">
      <c r="A14" s="17" t="s">
        <v>16</v>
      </c>
      <c r="B14" s="30"/>
      <c r="C14" s="94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5">
        <f t="shared" si="0"/>
        <v>0</v>
      </c>
    </row>
    <row r="15" spans="1:10" x14ac:dyDescent="0.2">
      <c r="A15" s="17" t="s">
        <v>17</v>
      </c>
      <c r="B15" s="30"/>
      <c r="C15" s="94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15499584</v>
      </c>
      <c r="J15" s="95">
        <f t="shared" si="0"/>
        <v>15499584</v>
      </c>
    </row>
    <row r="16" spans="1:10" x14ac:dyDescent="0.2">
      <c r="A16" s="17" t="s">
        <v>18</v>
      </c>
      <c r="B16" s="30"/>
      <c r="C16" s="94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5">
        <f t="shared" si="0"/>
        <v>0</v>
      </c>
    </row>
    <row r="17" spans="1:10" x14ac:dyDescent="0.2">
      <c r="A17" s="96" t="s">
        <v>109</v>
      </c>
      <c r="B17" s="30"/>
      <c r="C17" s="94">
        <v>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95">
        <f t="shared" si="0"/>
        <v>0</v>
      </c>
    </row>
    <row r="18" spans="1:10" x14ac:dyDescent="0.2">
      <c r="A18" s="17" t="s">
        <v>19</v>
      </c>
      <c r="B18" s="30"/>
      <c r="C18" s="94">
        <v>1401</v>
      </c>
      <c r="D18" s="89">
        <v>0</v>
      </c>
      <c r="E18" s="89">
        <v>85150</v>
      </c>
      <c r="F18" s="89">
        <v>0</v>
      </c>
      <c r="G18" s="89">
        <v>0</v>
      </c>
      <c r="H18" s="89">
        <v>0</v>
      </c>
      <c r="I18" s="89">
        <v>0</v>
      </c>
      <c r="J18" s="95">
        <f t="shared" si="0"/>
        <v>86551</v>
      </c>
    </row>
    <row r="19" spans="1:10" x14ac:dyDescent="0.2">
      <c r="A19" s="17" t="s">
        <v>20</v>
      </c>
      <c r="B19" s="30" t="s">
        <v>65</v>
      </c>
      <c r="C19" s="94"/>
      <c r="D19" s="89"/>
      <c r="E19" s="89"/>
      <c r="F19" s="89"/>
      <c r="G19" s="89"/>
      <c r="H19" s="89"/>
      <c r="I19" s="89"/>
      <c r="J19" s="95">
        <f t="shared" si="0"/>
        <v>0</v>
      </c>
    </row>
    <row r="20" spans="1:10" x14ac:dyDescent="0.2">
      <c r="A20" s="17" t="s">
        <v>22</v>
      </c>
      <c r="B20" s="30"/>
      <c r="C20" s="94">
        <v>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95">
        <f t="shared" si="0"/>
        <v>0</v>
      </c>
    </row>
    <row r="21" spans="1:10" x14ac:dyDescent="0.2">
      <c r="A21" s="17" t="s">
        <v>21</v>
      </c>
      <c r="B21" s="30"/>
      <c r="C21" s="94">
        <v>0</v>
      </c>
      <c r="D21" s="89">
        <v>0</v>
      </c>
      <c r="E21" s="89">
        <v>810727</v>
      </c>
      <c r="F21" s="89">
        <v>0</v>
      </c>
      <c r="G21" s="89">
        <v>0</v>
      </c>
      <c r="H21" s="89">
        <v>0</v>
      </c>
      <c r="I21" s="89">
        <v>0</v>
      </c>
      <c r="J21" s="95">
        <f t="shared" si="0"/>
        <v>810727</v>
      </c>
    </row>
    <row r="22" spans="1:10" x14ac:dyDescent="0.2">
      <c r="A22" s="17" t="s">
        <v>23</v>
      </c>
      <c r="B22" s="30"/>
      <c r="C22" s="94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95">
        <f t="shared" si="0"/>
        <v>0</v>
      </c>
    </row>
    <row r="23" spans="1:10" x14ac:dyDescent="0.2">
      <c r="A23" s="17" t="s">
        <v>24</v>
      </c>
      <c r="B23" s="30"/>
      <c r="C23" s="94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95">
        <f t="shared" si="0"/>
        <v>0</v>
      </c>
    </row>
    <row r="24" spans="1:10" x14ac:dyDescent="0.2">
      <c r="A24" s="17" t="s">
        <v>25</v>
      </c>
      <c r="B24" s="30"/>
      <c r="C24" s="94">
        <v>0</v>
      </c>
      <c r="D24" s="89">
        <v>0</v>
      </c>
      <c r="E24" s="89">
        <v>113600</v>
      </c>
      <c r="F24" s="89">
        <v>0</v>
      </c>
      <c r="G24" s="89">
        <v>0</v>
      </c>
      <c r="H24" s="89">
        <v>0</v>
      </c>
      <c r="I24" s="89">
        <v>0</v>
      </c>
      <c r="J24" s="95">
        <f t="shared" si="0"/>
        <v>113600</v>
      </c>
    </row>
    <row r="25" spans="1:10" x14ac:dyDescent="0.2">
      <c r="A25" s="17" t="s">
        <v>26</v>
      </c>
      <c r="B25" s="30"/>
      <c r="C25" s="94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95">
        <f t="shared" si="0"/>
        <v>0</v>
      </c>
    </row>
    <row r="26" spans="1:10" x14ac:dyDescent="0.2">
      <c r="A26" s="17" t="s">
        <v>27</v>
      </c>
      <c r="B26" s="30"/>
      <c r="C26" s="94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95">
        <f t="shared" si="0"/>
        <v>0</v>
      </c>
    </row>
    <row r="27" spans="1:10" x14ac:dyDescent="0.2">
      <c r="A27" s="17" t="s">
        <v>28</v>
      </c>
      <c r="B27" s="30"/>
      <c r="C27" s="94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95">
        <f t="shared" si="0"/>
        <v>0</v>
      </c>
    </row>
    <row r="28" spans="1:10" x14ac:dyDescent="0.2">
      <c r="A28" s="17" t="s">
        <v>29</v>
      </c>
      <c r="B28" s="30"/>
      <c r="C28" s="94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95">
        <f t="shared" si="0"/>
        <v>0</v>
      </c>
    </row>
    <row r="29" spans="1:10" x14ac:dyDescent="0.2">
      <c r="A29" s="17" t="s">
        <v>30</v>
      </c>
      <c r="B29" s="30"/>
      <c r="C29" s="94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95">
        <f t="shared" si="0"/>
        <v>0</v>
      </c>
    </row>
    <row r="30" spans="1:10" x14ac:dyDescent="0.2">
      <c r="A30" s="17" t="s">
        <v>31</v>
      </c>
      <c r="B30" s="30"/>
      <c r="C30" s="94">
        <v>251571</v>
      </c>
      <c r="D30" s="89">
        <v>0</v>
      </c>
      <c r="E30" s="89">
        <v>2390424</v>
      </c>
      <c r="F30" s="89">
        <v>0</v>
      </c>
      <c r="G30" s="89">
        <v>0</v>
      </c>
      <c r="H30" s="89">
        <v>142392</v>
      </c>
      <c r="I30" s="89">
        <v>172849</v>
      </c>
      <c r="J30" s="95">
        <f t="shared" si="0"/>
        <v>2957236</v>
      </c>
    </row>
    <row r="31" spans="1:10" x14ac:dyDescent="0.2">
      <c r="A31" s="17" t="s">
        <v>32</v>
      </c>
      <c r="B31" s="30"/>
      <c r="C31" s="94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95">
        <f t="shared" si="0"/>
        <v>0</v>
      </c>
    </row>
    <row r="32" spans="1:10" x14ac:dyDescent="0.2">
      <c r="A32" s="17" t="s">
        <v>33</v>
      </c>
      <c r="B32" s="30"/>
      <c r="C32" s="94">
        <v>316330</v>
      </c>
      <c r="D32" s="89">
        <v>1188374</v>
      </c>
      <c r="E32" s="89">
        <v>9952460</v>
      </c>
      <c r="F32" s="89">
        <v>0</v>
      </c>
      <c r="G32" s="89">
        <v>0</v>
      </c>
      <c r="H32" s="89">
        <v>1948984</v>
      </c>
      <c r="I32" s="89">
        <v>0</v>
      </c>
      <c r="J32" s="95">
        <f t="shared" si="0"/>
        <v>13406148</v>
      </c>
    </row>
    <row r="33" spans="1:10" x14ac:dyDescent="0.2">
      <c r="A33" s="17" t="s">
        <v>34</v>
      </c>
      <c r="B33" s="30"/>
      <c r="C33" s="94">
        <v>0</v>
      </c>
      <c r="D33" s="89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95">
        <f t="shared" si="0"/>
        <v>0</v>
      </c>
    </row>
    <row r="34" spans="1:10" x14ac:dyDescent="0.2">
      <c r="A34" s="17" t="s">
        <v>35</v>
      </c>
      <c r="B34" s="30"/>
      <c r="C34" s="94">
        <v>0</v>
      </c>
      <c r="D34" s="89">
        <v>0</v>
      </c>
      <c r="E34" s="89">
        <v>1931399</v>
      </c>
      <c r="F34" s="89">
        <v>0</v>
      </c>
      <c r="G34" s="89">
        <v>0</v>
      </c>
      <c r="H34" s="89">
        <v>0</v>
      </c>
      <c r="I34" s="89">
        <v>0</v>
      </c>
      <c r="J34" s="95">
        <f t="shared" si="0"/>
        <v>1931399</v>
      </c>
    </row>
    <row r="35" spans="1:10" x14ac:dyDescent="0.2">
      <c r="A35" s="17" t="s">
        <v>36</v>
      </c>
      <c r="B35" s="30"/>
      <c r="C35" s="94">
        <v>0</v>
      </c>
      <c r="D35" s="89">
        <v>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95">
        <f t="shared" si="0"/>
        <v>0</v>
      </c>
    </row>
    <row r="36" spans="1:10" x14ac:dyDescent="0.2">
      <c r="A36" s="17" t="s">
        <v>37</v>
      </c>
      <c r="B36" s="30"/>
      <c r="C36" s="94">
        <v>0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95">
        <f t="shared" si="0"/>
        <v>0</v>
      </c>
    </row>
    <row r="37" spans="1:10" x14ac:dyDescent="0.2">
      <c r="A37" s="17" t="s">
        <v>38</v>
      </c>
      <c r="B37" s="30"/>
      <c r="C37" s="94">
        <v>0</v>
      </c>
      <c r="D37" s="89">
        <v>7860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95">
        <f t="shared" si="0"/>
        <v>7860</v>
      </c>
    </row>
    <row r="38" spans="1:10" x14ac:dyDescent="0.2">
      <c r="A38" s="17" t="s">
        <v>39</v>
      </c>
      <c r="B38" s="30"/>
      <c r="C38" s="94">
        <v>0</v>
      </c>
      <c r="D38" s="89">
        <v>0</v>
      </c>
      <c r="E38" s="89">
        <v>0</v>
      </c>
      <c r="F38" s="89">
        <v>0</v>
      </c>
      <c r="G38" s="89">
        <v>0</v>
      </c>
      <c r="H38" s="89">
        <v>0</v>
      </c>
      <c r="I38" s="89">
        <v>0</v>
      </c>
      <c r="J38" s="95">
        <f t="shared" si="0"/>
        <v>0</v>
      </c>
    </row>
    <row r="39" spans="1:10" x14ac:dyDescent="0.2">
      <c r="A39" s="17" t="s">
        <v>1</v>
      </c>
      <c r="B39" s="30"/>
      <c r="C39" s="94">
        <v>732505</v>
      </c>
      <c r="D39" s="89">
        <v>0</v>
      </c>
      <c r="E39" s="89">
        <v>6581614</v>
      </c>
      <c r="F39" s="89">
        <v>0</v>
      </c>
      <c r="G39" s="89">
        <v>0</v>
      </c>
      <c r="H39" s="89">
        <v>2434999</v>
      </c>
      <c r="I39" s="89">
        <v>0</v>
      </c>
      <c r="J39" s="95">
        <f t="shared" si="0"/>
        <v>9749118</v>
      </c>
    </row>
    <row r="40" spans="1:10" x14ac:dyDescent="0.2">
      <c r="A40" s="17" t="s">
        <v>40</v>
      </c>
      <c r="B40" s="30"/>
      <c r="C40" s="94">
        <v>0</v>
      </c>
      <c r="D40" s="89">
        <v>0</v>
      </c>
      <c r="E40" s="89">
        <v>24555</v>
      </c>
      <c r="F40" s="89">
        <v>0</v>
      </c>
      <c r="G40" s="89">
        <v>0</v>
      </c>
      <c r="H40" s="89">
        <v>0</v>
      </c>
      <c r="I40" s="89">
        <v>0</v>
      </c>
      <c r="J40" s="95">
        <f t="shared" si="0"/>
        <v>24555</v>
      </c>
    </row>
    <row r="41" spans="1:10" x14ac:dyDescent="0.2">
      <c r="A41" s="17" t="s">
        <v>41</v>
      </c>
      <c r="B41" s="30"/>
      <c r="C41" s="94">
        <v>0</v>
      </c>
      <c r="D41" s="89">
        <v>0</v>
      </c>
      <c r="E41" s="89">
        <v>0</v>
      </c>
      <c r="F41" s="89">
        <v>0</v>
      </c>
      <c r="G41" s="89">
        <v>0</v>
      </c>
      <c r="H41" s="89">
        <v>0</v>
      </c>
      <c r="I41" s="89">
        <v>0</v>
      </c>
      <c r="J41" s="95">
        <f t="shared" si="0"/>
        <v>0</v>
      </c>
    </row>
    <row r="42" spans="1:10" x14ac:dyDescent="0.2">
      <c r="A42" s="17" t="s">
        <v>42</v>
      </c>
      <c r="B42" s="30"/>
      <c r="C42" s="94">
        <v>0</v>
      </c>
      <c r="D42" s="89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95">
        <f t="shared" si="0"/>
        <v>0</v>
      </c>
    </row>
    <row r="43" spans="1:10" x14ac:dyDescent="0.2">
      <c r="A43" s="17" t="s">
        <v>2</v>
      </c>
      <c r="B43" s="30"/>
      <c r="C43" s="94">
        <v>0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95">
        <f t="shared" si="0"/>
        <v>0</v>
      </c>
    </row>
    <row r="44" spans="1:10" x14ac:dyDescent="0.2">
      <c r="A44" s="17" t="s">
        <v>43</v>
      </c>
      <c r="B44" s="30"/>
      <c r="C44" s="94">
        <v>163286</v>
      </c>
      <c r="D44" s="89">
        <v>0</v>
      </c>
      <c r="E44" s="89">
        <v>2531263</v>
      </c>
      <c r="F44" s="89">
        <v>0</v>
      </c>
      <c r="G44" s="89">
        <v>0</v>
      </c>
      <c r="H44" s="89">
        <v>535355</v>
      </c>
      <c r="I44" s="89">
        <v>0</v>
      </c>
      <c r="J44" s="95">
        <f t="shared" si="0"/>
        <v>3229904</v>
      </c>
    </row>
    <row r="45" spans="1:10" x14ac:dyDescent="0.2">
      <c r="A45" s="17" t="s">
        <v>44</v>
      </c>
      <c r="B45" s="30"/>
      <c r="C45" s="94">
        <v>0</v>
      </c>
      <c r="D45" s="89">
        <v>0</v>
      </c>
      <c r="E45" s="89">
        <v>3047584</v>
      </c>
      <c r="F45" s="89">
        <v>0</v>
      </c>
      <c r="G45" s="89">
        <v>0</v>
      </c>
      <c r="H45" s="89">
        <v>0</v>
      </c>
      <c r="I45" s="89">
        <v>0</v>
      </c>
      <c r="J45" s="95">
        <f t="shared" si="0"/>
        <v>3047584</v>
      </c>
    </row>
    <row r="46" spans="1:10" x14ac:dyDescent="0.2">
      <c r="A46" s="17" t="s">
        <v>45</v>
      </c>
      <c r="B46" s="30"/>
      <c r="C46" s="94">
        <v>0</v>
      </c>
      <c r="D46" s="89">
        <v>0</v>
      </c>
      <c r="E46" s="89">
        <v>0</v>
      </c>
      <c r="F46" s="89">
        <v>0</v>
      </c>
      <c r="G46" s="89">
        <v>0</v>
      </c>
      <c r="H46" s="89">
        <v>0</v>
      </c>
      <c r="I46" s="89">
        <v>0</v>
      </c>
      <c r="J46" s="95">
        <f t="shared" si="0"/>
        <v>0</v>
      </c>
    </row>
    <row r="47" spans="1:10" x14ac:dyDescent="0.2">
      <c r="A47" s="17" t="s">
        <v>46</v>
      </c>
      <c r="B47" s="30"/>
      <c r="C47" s="94">
        <v>0</v>
      </c>
      <c r="D47" s="89">
        <v>0</v>
      </c>
      <c r="E47" s="89">
        <v>0</v>
      </c>
      <c r="F47" s="89">
        <v>0</v>
      </c>
      <c r="G47" s="89">
        <v>0</v>
      </c>
      <c r="H47" s="89">
        <v>0</v>
      </c>
      <c r="I47" s="89">
        <v>0</v>
      </c>
      <c r="J47" s="95">
        <f t="shared" si="0"/>
        <v>0</v>
      </c>
    </row>
    <row r="48" spans="1:10" x14ac:dyDescent="0.2">
      <c r="A48" s="17" t="s">
        <v>47</v>
      </c>
      <c r="B48" s="30"/>
      <c r="C48" s="94">
        <v>0</v>
      </c>
      <c r="D48" s="89">
        <v>0</v>
      </c>
      <c r="E48" s="89">
        <v>0</v>
      </c>
      <c r="F48" s="89">
        <v>0</v>
      </c>
      <c r="G48" s="89">
        <v>0</v>
      </c>
      <c r="H48" s="89">
        <v>0</v>
      </c>
      <c r="I48" s="89">
        <v>0</v>
      </c>
      <c r="J48" s="95">
        <f t="shared" si="0"/>
        <v>0</v>
      </c>
    </row>
    <row r="49" spans="1:10" x14ac:dyDescent="0.2">
      <c r="A49" s="17" t="s">
        <v>48</v>
      </c>
      <c r="B49" s="30"/>
      <c r="C49" s="94">
        <v>68425</v>
      </c>
      <c r="D49" s="89">
        <v>0</v>
      </c>
      <c r="E49" s="89">
        <v>716153</v>
      </c>
      <c r="F49" s="89">
        <v>0</v>
      </c>
      <c r="G49" s="89">
        <v>0</v>
      </c>
      <c r="H49" s="89">
        <v>0</v>
      </c>
      <c r="I49" s="89">
        <v>51771</v>
      </c>
      <c r="J49" s="95">
        <f t="shared" si="0"/>
        <v>836349</v>
      </c>
    </row>
    <row r="50" spans="1:10" x14ac:dyDescent="0.2">
      <c r="A50" s="17" t="s">
        <v>49</v>
      </c>
      <c r="B50" s="30"/>
      <c r="C50" s="94">
        <v>92795</v>
      </c>
      <c r="D50" s="89">
        <v>0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95">
        <f t="shared" si="0"/>
        <v>92795</v>
      </c>
    </row>
    <row r="51" spans="1:10" x14ac:dyDescent="0.2">
      <c r="A51" s="17" t="s">
        <v>3</v>
      </c>
      <c r="B51" s="30"/>
      <c r="C51" s="94">
        <v>0</v>
      </c>
      <c r="D51" s="89">
        <v>0</v>
      </c>
      <c r="E51" s="89">
        <v>0</v>
      </c>
      <c r="F51" s="89">
        <v>0</v>
      </c>
      <c r="G51" s="89">
        <v>0</v>
      </c>
      <c r="H51" s="89">
        <v>0</v>
      </c>
      <c r="I51" s="89">
        <v>0</v>
      </c>
      <c r="J51" s="95">
        <f t="shared" si="0"/>
        <v>0</v>
      </c>
    </row>
    <row r="52" spans="1:10" x14ac:dyDescent="0.2">
      <c r="A52" s="17" t="s">
        <v>50</v>
      </c>
      <c r="B52" s="30"/>
      <c r="C52" s="94">
        <v>2507016</v>
      </c>
      <c r="D52" s="89">
        <v>0</v>
      </c>
      <c r="E52" s="89">
        <v>15668291</v>
      </c>
      <c r="F52" s="89">
        <v>0</v>
      </c>
      <c r="G52" s="89">
        <v>8673835</v>
      </c>
      <c r="H52" s="89">
        <v>0</v>
      </c>
      <c r="I52" s="89">
        <v>0</v>
      </c>
      <c r="J52" s="95">
        <f t="shared" si="0"/>
        <v>26849142</v>
      </c>
    </row>
    <row r="53" spans="1:10" x14ac:dyDescent="0.2">
      <c r="A53" s="17" t="s">
        <v>51</v>
      </c>
      <c r="B53" s="30"/>
      <c r="C53" s="94">
        <v>3600</v>
      </c>
      <c r="D53" s="89">
        <v>0</v>
      </c>
      <c r="E53" s="89">
        <v>3711264</v>
      </c>
      <c r="F53" s="89">
        <v>0</v>
      </c>
      <c r="G53" s="89">
        <v>0</v>
      </c>
      <c r="H53" s="89">
        <v>0</v>
      </c>
      <c r="I53" s="89">
        <v>0</v>
      </c>
      <c r="J53" s="95">
        <f t="shared" si="0"/>
        <v>3714864</v>
      </c>
    </row>
    <row r="54" spans="1:10" x14ac:dyDescent="0.2">
      <c r="A54" s="17" t="s">
        <v>4</v>
      </c>
      <c r="B54" s="30"/>
      <c r="C54" s="94">
        <v>0</v>
      </c>
      <c r="D54" s="89">
        <v>21107053</v>
      </c>
      <c r="E54" s="89">
        <v>11566</v>
      </c>
      <c r="F54" s="89">
        <v>0</v>
      </c>
      <c r="G54" s="89">
        <v>0</v>
      </c>
      <c r="H54" s="89">
        <v>0</v>
      </c>
      <c r="I54" s="89">
        <v>7168312</v>
      </c>
      <c r="J54" s="95">
        <f t="shared" si="0"/>
        <v>28286931</v>
      </c>
    </row>
    <row r="55" spans="1:10" x14ac:dyDescent="0.2">
      <c r="A55" s="17" t="s">
        <v>52</v>
      </c>
      <c r="B55" s="30"/>
      <c r="C55" s="94">
        <v>1225</v>
      </c>
      <c r="D55" s="89">
        <v>0</v>
      </c>
      <c r="E55" s="89">
        <v>6444133</v>
      </c>
      <c r="F55" s="89">
        <v>0</v>
      </c>
      <c r="G55" s="89">
        <v>0</v>
      </c>
      <c r="H55" s="89">
        <v>293400</v>
      </c>
      <c r="I55" s="89">
        <v>0</v>
      </c>
      <c r="J55" s="95">
        <f t="shared" si="0"/>
        <v>6738758</v>
      </c>
    </row>
    <row r="56" spans="1:10" x14ac:dyDescent="0.2">
      <c r="A56" s="17" t="s">
        <v>53</v>
      </c>
      <c r="B56" s="30"/>
      <c r="C56" s="94">
        <v>0</v>
      </c>
      <c r="D56" s="89">
        <v>0</v>
      </c>
      <c r="E56" s="89">
        <v>4014979</v>
      </c>
      <c r="F56" s="89">
        <v>0</v>
      </c>
      <c r="G56" s="89">
        <v>0</v>
      </c>
      <c r="H56" s="89">
        <v>0</v>
      </c>
      <c r="I56" s="89">
        <v>0</v>
      </c>
      <c r="J56" s="95">
        <f t="shared" si="0"/>
        <v>4014979</v>
      </c>
    </row>
    <row r="57" spans="1:10" x14ac:dyDescent="0.2">
      <c r="A57" s="17" t="s">
        <v>54</v>
      </c>
      <c r="B57" s="30"/>
      <c r="C57" s="94">
        <v>690621</v>
      </c>
      <c r="D57" s="89">
        <v>0</v>
      </c>
      <c r="E57" s="89">
        <v>499960</v>
      </c>
      <c r="F57" s="89">
        <v>0</v>
      </c>
      <c r="G57" s="89">
        <v>0</v>
      </c>
      <c r="H57" s="89">
        <v>6075</v>
      </c>
      <c r="I57" s="89">
        <v>0</v>
      </c>
      <c r="J57" s="95">
        <f t="shared" si="0"/>
        <v>1196656</v>
      </c>
    </row>
    <row r="58" spans="1:10" x14ac:dyDescent="0.2">
      <c r="A58" s="17" t="s">
        <v>55</v>
      </c>
      <c r="B58" s="30"/>
      <c r="C58" s="94">
        <v>0</v>
      </c>
      <c r="D58" s="89">
        <v>0</v>
      </c>
      <c r="E58" s="89">
        <v>0</v>
      </c>
      <c r="F58" s="89">
        <v>0</v>
      </c>
      <c r="G58" s="89">
        <v>0</v>
      </c>
      <c r="H58" s="89">
        <v>0</v>
      </c>
      <c r="I58" s="89">
        <v>24392</v>
      </c>
      <c r="J58" s="95">
        <f t="shared" si="0"/>
        <v>24392</v>
      </c>
    </row>
    <row r="59" spans="1:10" x14ac:dyDescent="0.2">
      <c r="A59" s="86" t="s">
        <v>102</v>
      </c>
      <c r="B59" s="30"/>
      <c r="C59" s="94">
        <v>294461</v>
      </c>
      <c r="D59" s="89">
        <v>0</v>
      </c>
      <c r="E59" s="89">
        <v>1671671</v>
      </c>
      <c r="F59" s="89">
        <v>0</v>
      </c>
      <c r="G59" s="89">
        <v>0</v>
      </c>
      <c r="H59" s="89">
        <v>364697</v>
      </c>
      <c r="I59" s="89">
        <v>409160</v>
      </c>
      <c r="J59" s="95">
        <f t="shared" si="0"/>
        <v>2739989</v>
      </c>
    </row>
    <row r="60" spans="1:10" x14ac:dyDescent="0.2">
      <c r="A60" s="86" t="s">
        <v>103</v>
      </c>
      <c r="B60" s="30"/>
      <c r="C60" s="94">
        <v>0</v>
      </c>
      <c r="D60" s="89">
        <v>0</v>
      </c>
      <c r="E60" s="89">
        <v>0</v>
      </c>
      <c r="F60" s="89">
        <v>0</v>
      </c>
      <c r="G60" s="89">
        <v>0</v>
      </c>
      <c r="H60" s="89">
        <v>0</v>
      </c>
      <c r="I60" s="89">
        <v>400238</v>
      </c>
      <c r="J60" s="95">
        <f t="shared" si="0"/>
        <v>400238</v>
      </c>
    </row>
    <row r="61" spans="1:10" x14ac:dyDescent="0.2">
      <c r="A61" s="17" t="s">
        <v>56</v>
      </c>
      <c r="B61" s="30"/>
      <c r="C61" s="94">
        <v>0</v>
      </c>
      <c r="D61" s="89">
        <v>0</v>
      </c>
      <c r="E61" s="89">
        <v>0</v>
      </c>
      <c r="F61" s="89">
        <v>0</v>
      </c>
      <c r="G61" s="89">
        <v>0</v>
      </c>
      <c r="H61" s="89">
        <v>0</v>
      </c>
      <c r="I61" s="89">
        <v>0</v>
      </c>
      <c r="J61" s="95">
        <f t="shared" si="0"/>
        <v>0</v>
      </c>
    </row>
    <row r="62" spans="1:10" x14ac:dyDescent="0.2">
      <c r="A62" s="17" t="s">
        <v>6</v>
      </c>
      <c r="B62" s="30"/>
      <c r="C62" s="94">
        <v>350003</v>
      </c>
      <c r="D62" s="89">
        <v>0</v>
      </c>
      <c r="E62" s="89">
        <v>5507826</v>
      </c>
      <c r="F62" s="89">
        <v>0</v>
      </c>
      <c r="G62" s="89">
        <v>0</v>
      </c>
      <c r="H62" s="89">
        <v>1157123</v>
      </c>
      <c r="I62" s="89">
        <v>0</v>
      </c>
      <c r="J62" s="95">
        <f t="shared" si="0"/>
        <v>7014952</v>
      </c>
    </row>
    <row r="63" spans="1:10" x14ac:dyDescent="0.2">
      <c r="A63" s="17" t="s">
        <v>5</v>
      </c>
      <c r="B63" s="30"/>
      <c r="C63" s="94">
        <v>395140</v>
      </c>
      <c r="D63" s="89">
        <v>7639309</v>
      </c>
      <c r="E63" s="89">
        <v>4747407</v>
      </c>
      <c r="F63" s="89">
        <v>0</v>
      </c>
      <c r="G63" s="89">
        <v>0</v>
      </c>
      <c r="H63" s="89">
        <v>124733</v>
      </c>
      <c r="I63" s="89">
        <v>0</v>
      </c>
      <c r="J63" s="95">
        <f t="shared" si="0"/>
        <v>12906589</v>
      </c>
    </row>
    <row r="64" spans="1:10" x14ac:dyDescent="0.2">
      <c r="A64" s="17" t="s">
        <v>57</v>
      </c>
      <c r="B64" s="30"/>
      <c r="C64" s="94">
        <v>0</v>
      </c>
      <c r="D64" s="89">
        <v>0</v>
      </c>
      <c r="E64" s="89">
        <v>2784070</v>
      </c>
      <c r="F64" s="89">
        <v>0</v>
      </c>
      <c r="G64" s="89">
        <v>0</v>
      </c>
      <c r="H64" s="89">
        <v>0</v>
      </c>
      <c r="I64" s="89">
        <v>0</v>
      </c>
      <c r="J64" s="95">
        <f t="shared" si="0"/>
        <v>2784070</v>
      </c>
    </row>
    <row r="65" spans="1:10" x14ac:dyDescent="0.2">
      <c r="A65" s="17" t="s">
        <v>58</v>
      </c>
      <c r="B65" s="30"/>
      <c r="C65" s="94">
        <v>0</v>
      </c>
      <c r="D65" s="89">
        <v>0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95">
        <f t="shared" si="0"/>
        <v>0</v>
      </c>
    </row>
    <row r="66" spans="1:10" x14ac:dyDescent="0.2">
      <c r="A66" s="17" t="s">
        <v>59</v>
      </c>
      <c r="B66" s="30"/>
      <c r="C66" s="94">
        <v>0</v>
      </c>
      <c r="D66" s="89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95">
        <f t="shared" si="0"/>
        <v>0</v>
      </c>
    </row>
    <row r="67" spans="1:10" x14ac:dyDescent="0.2">
      <c r="A67" s="17" t="s">
        <v>60</v>
      </c>
      <c r="B67" s="30"/>
      <c r="C67" s="94">
        <v>0</v>
      </c>
      <c r="D67" s="89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95">
        <f t="shared" si="0"/>
        <v>0</v>
      </c>
    </row>
    <row r="68" spans="1:10" x14ac:dyDescent="0.2">
      <c r="A68" s="17" t="s">
        <v>61</v>
      </c>
      <c r="B68" s="30"/>
      <c r="C68" s="94">
        <v>128227</v>
      </c>
      <c r="D68" s="89">
        <v>0</v>
      </c>
      <c r="E68" s="89">
        <v>0</v>
      </c>
      <c r="F68" s="89">
        <v>0</v>
      </c>
      <c r="G68" s="89">
        <v>0</v>
      </c>
      <c r="H68" s="89">
        <v>362451</v>
      </c>
      <c r="I68" s="89">
        <v>0</v>
      </c>
      <c r="J68" s="95">
        <f t="shared" si="0"/>
        <v>490678</v>
      </c>
    </row>
    <row r="69" spans="1:10" x14ac:dyDescent="0.2">
      <c r="A69" s="17" t="s">
        <v>62</v>
      </c>
      <c r="B69" s="30"/>
      <c r="C69" s="94">
        <v>150913</v>
      </c>
      <c r="D69" s="89">
        <v>96485</v>
      </c>
      <c r="E69" s="89">
        <v>0</v>
      </c>
      <c r="F69" s="89">
        <v>0</v>
      </c>
      <c r="G69" s="89">
        <v>0</v>
      </c>
      <c r="H69" s="89">
        <v>0</v>
      </c>
      <c r="I69" s="89">
        <v>0</v>
      </c>
      <c r="J69" s="95">
        <f t="shared" si="0"/>
        <v>247398</v>
      </c>
    </row>
    <row r="70" spans="1:10" x14ac:dyDescent="0.2">
      <c r="A70" s="17" t="s">
        <v>63</v>
      </c>
      <c r="B70" s="30"/>
      <c r="C70" s="94">
        <v>19789</v>
      </c>
      <c r="D70" s="89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95">
        <f t="shared" si="0"/>
        <v>19789</v>
      </c>
    </row>
    <row r="71" spans="1:10" x14ac:dyDescent="0.2">
      <c r="A71" s="17" t="s">
        <v>64</v>
      </c>
      <c r="B71" s="30"/>
      <c r="C71" s="94">
        <v>0</v>
      </c>
      <c r="D71" s="89">
        <v>0</v>
      </c>
      <c r="E71" s="89">
        <v>0</v>
      </c>
      <c r="F71" s="89">
        <v>0</v>
      </c>
      <c r="G71" s="89">
        <v>0</v>
      </c>
      <c r="H71" s="89">
        <v>0</v>
      </c>
      <c r="I71" s="89">
        <v>0</v>
      </c>
      <c r="J71" s="95">
        <f>SUM(C71:I71)</f>
        <v>0</v>
      </c>
    </row>
    <row r="72" spans="1:10" x14ac:dyDescent="0.2">
      <c r="A72" s="60" t="s">
        <v>93</v>
      </c>
      <c r="B72" s="61"/>
      <c r="C72" s="65">
        <f t="shared" ref="C72:J72" si="1">SUM(C5:C71)</f>
        <v>6426496</v>
      </c>
      <c r="D72" s="63">
        <f t="shared" si="1"/>
        <v>30039081</v>
      </c>
      <c r="E72" s="63">
        <f t="shared" si="1"/>
        <v>81463602</v>
      </c>
      <c r="F72" s="63">
        <f t="shared" si="1"/>
        <v>242268</v>
      </c>
      <c r="G72" s="63">
        <f t="shared" si="1"/>
        <v>8673835</v>
      </c>
      <c r="H72" s="63">
        <f>SUM(H5:H71)</f>
        <v>9225410</v>
      </c>
      <c r="I72" s="63">
        <f>SUM(I5:I71)</f>
        <v>24326306</v>
      </c>
      <c r="J72" s="66">
        <f t="shared" si="1"/>
        <v>160396998</v>
      </c>
    </row>
    <row r="73" spans="1:10" x14ac:dyDescent="0.2">
      <c r="A73" s="60" t="s">
        <v>79</v>
      </c>
      <c r="B73" s="61"/>
      <c r="C73" s="79">
        <f>(C72/$J72)</f>
        <v>4.0066186276129678E-2</v>
      </c>
      <c r="D73" s="75">
        <f t="shared" ref="D73:J73" si="2">(D72/$J72)</f>
        <v>0.18727957115506613</v>
      </c>
      <c r="E73" s="75">
        <f t="shared" si="2"/>
        <v>0.50788732342733744</v>
      </c>
      <c r="F73" s="75">
        <f t="shared" si="2"/>
        <v>1.510427271213642E-3</v>
      </c>
      <c r="G73" s="75">
        <f t="shared" si="2"/>
        <v>5.4077290149781979E-2</v>
      </c>
      <c r="H73" s="75">
        <f t="shared" si="2"/>
        <v>5.7516101392371448E-2</v>
      </c>
      <c r="I73" s="75">
        <f t="shared" si="2"/>
        <v>0.15166310032809965</v>
      </c>
      <c r="J73" s="80">
        <f t="shared" si="2"/>
        <v>1</v>
      </c>
    </row>
    <row r="74" spans="1:10" x14ac:dyDescent="0.2">
      <c r="A74" s="77" t="s">
        <v>95</v>
      </c>
      <c r="B74" s="68"/>
      <c r="C74" s="81">
        <f>COUNTIF(C5:C71,"&gt;0")</f>
        <v>19</v>
      </c>
      <c r="D74" s="71">
        <f t="shared" ref="D74:J74" si="3">COUNTIF(D5:D71,"&gt;0")</f>
        <v>5</v>
      </c>
      <c r="E74" s="71">
        <f t="shared" si="3"/>
        <v>26</v>
      </c>
      <c r="F74" s="71">
        <f t="shared" si="3"/>
        <v>1</v>
      </c>
      <c r="G74" s="71">
        <f t="shared" si="3"/>
        <v>1</v>
      </c>
      <c r="H74" s="71">
        <f t="shared" si="3"/>
        <v>12</v>
      </c>
      <c r="I74" s="71">
        <f t="shared" si="3"/>
        <v>8</v>
      </c>
      <c r="J74" s="78">
        <f t="shared" si="3"/>
        <v>34</v>
      </c>
    </row>
    <row r="75" spans="1:10" x14ac:dyDescent="0.2">
      <c r="A75" s="36"/>
      <c r="B75" s="37"/>
      <c r="C75" s="15"/>
      <c r="D75" s="18"/>
      <c r="E75" s="18"/>
      <c r="F75" s="18"/>
      <c r="G75" s="18"/>
      <c r="H75" s="18"/>
      <c r="I75" s="18"/>
      <c r="J75" s="19"/>
    </row>
    <row r="76" spans="1:10" ht="13.5" thickBot="1" x14ac:dyDescent="0.25">
      <c r="A76" s="20" t="s">
        <v>80</v>
      </c>
      <c r="B76" s="21"/>
      <c r="C76" s="21"/>
      <c r="D76" s="22"/>
      <c r="E76" s="22"/>
      <c r="F76" s="22"/>
      <c r="G76" s="22"/>
      <c r="H76" s="22"/>
      <c r="I76" s="22"/>
      <c r="J76" s="23"/>
    </row>
    <row r="77" spans="1:10" x14ac:dyDescent="0.2">
      <c r="D77" s="1"/>
      <c r="E77" s="1"/>
      <c r="F77" s="1"/>
      <c r="G77" s="1"/>
      <c r="H77" s="1"/>
      <c r="I77" s="1"/>
      <c r="J77" s="1"/>
    </row>
  </sheetData>
  <phoneticPr fontId="7" type="noConversion"/>
  <printOptions horizontalCentered="1"/>
  <pageMargins left="0.5" right="0.5" top="0.5" bottom="0.5" header="0.3" footer="0.3"/>
  <pageSetup scale="92" fitToHeight="0" orientation="landscape" r:id="rId1"/>
  <headerFooter>
    <oddFooter>&amp;LOffice of Economic and Demographic Research&amp;RPage 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workbookViewId="0"/>
  </sheetViews>
  <sheetFormatPr defaultRowHeight="12.75" x14ac:dyDescent="0.2"/>
  <cols>
    <col min="1" max="1" width="20.7109375" customWidth="1"/>
    <col min="2" max="2" width="1.7109375" customWidth="1"/>
    <col min="3" max="10" width="14.7109375" customWidth="1"/>
  </cols>
  <sheetData>
    <row r="1" spans="1:10" ht="23.25" x14ac:dyDescent="0.35">
      <c r="A1" s="4" t="s">
        <v>66</v>
      </c>
      <c r="B1" s="5"/>
      <c r="C1" s="6"/>
      <c r="D1" s="7"/>
      <c r="E1" s="7"/>
      <c r="F1" s="7"/>
      <c r="G1" s="7"/>
      <c r="H1" s="7"/>
      <c r="I1" s="7"/>
      <c r="J1" s="8"/>
    </row>
    <row r="2" spans="1:10" ht="18.75" thickBot="1" x14ac:dyDescent="0.3">
      <c r="A2" s="9" t="s">
        <v>88</v>
      </c>
      <c r="B2" s="10"/>
      <c r="C2" s="11"/>
      <c r="D2" s="12"/>
      <c r="E2" s="12"/>
      <c r="F2" s="12"/>
      <c r="G2" s="12"/>
      <c r="H2" s="12"/>
      <c r="I2" s="12"/>
      <c r="J2" s="13"/>
    </row>
    <row r="3" spans="1:10" x14ac:dyDescent="0.2">
      <c r="A3" s="38"/>
      <c r="B3" s="44"/>
      <c r="C3" s="51"/>
      <c r="D3" s="40" t="s">
        <v>68</v>
      </c>
      <c r="E3" s="40"/>
      <c r="F3" s="40" t="s">
        <v>71</v>
      </c>
      <c r="G3" s="40" t="s">
        <v>72</v>
      </c>
      <c r="H3" s="40" t="s">
        <v>74</v>
      </c>
      <c r="I3" s="40"/>
      <c r="J3" s="52" t="s">
        <v>78</v>
      </c>
    </row>
    <row r="4" spans="1:10" ht="13.5" thickBot="1" x14ac:dyDescent="0.25">
      <c r="A4" s="39" t="s">
        <v>7</v>
      </c>
      <c r="B4" s="45"/>
      <c r="C4" s="53" t="s">
        <v>67</v>
      </c>
      <c r="D4" s="42" t="s">
        <v>69</v>
      </c>
      <c r="E4" s="42" t="s">
        <v>70</v>
      </c>
      <c r="F4" s="42" t="s">
        <v>69</v>
      </c>
      <c r="G4" s="42" t="s">
        <v>73</v>
      </c>
      <c r="H4" s="42" t="s">
        <v>75</v>
      </c>
      <c r="I4" s="42" t="s">
        <v>76</v>
      </c>
      <c r="J4" s="54" t="s">
        <v>77</v>
      </c>
    </row>
    <row r="5" spans="1:10" x14ac:dyDescent="0.2">
      <c r="A5" s="16" t="s">
        <v>0</v>
      </c>
      <c r="B5" s="29"/>
      <c r="C5" s="3">
        <v>0</v>
      </c>
      <c r="D5" s="25">
        <v>0</v>
      </c>
      <c r="E5" s="26">
        <v>1030268</v>
      </c>
      <c r="F5" s="26">
        <v>0</v>
      </c>
      <c r="G5" s="25">
        <v>0</v>
      </c>
      <c r="H5" s="25">
        <v>0</v>
      </c>
      <c r="I5" s="25">
        <v>0</v>
      </c>
      <c r="J5" s="50">
        <f>SUM(C5:I5)</f>
        <v>1030268</v>
      </c>
    </row>
    <row r="6" spans="1:10" x14ac:dyDescent="0.2">
      <c r="A6" s="17" t="s">
        <v>8</v>
      </c>
      <c r="B6" s="30"/>
      <c r="C6" s="94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5">
        <f>SUM(C6:I6)</f>
        <v>0</v>
      </c>
    </row>
    <row r="7" spans="1:10" x14ac:dyDescent="0.2">
      <c r="A7" s="17" t="s">
        <v>9</v>
      </c>
      <c r="B7" s="30"/>
      <c r="C7" s="94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95">
        <f t="shared" ref="J7:J70" si="0">SUM(C7:I7)</f>
        <v>0</v>
      </c>
    </row>
    <row r="8" spans="1:10" x14ac:dyDescent="0.2">
      <c r="A8" s="17" t="s">
        <v>10</v>
      </c>
      <c r="B8" s="30"/>
      <c r="C8" s="94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5">
        <f t="shared" si="0"/>
        <v>0</v>
      </c>
    </row>
    <row r="9" spans="1:10" x14ac:dyDescent="0.2">
      <c r="A9" s="17" t="s">
        <v>11</v>
      </c>
      <c r="B9" s="30"/>
      <c r="C9" s="94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95">
        <f t="shared" si="0"/>
        <v>0</v>
      </c>
    </row>
    <row r="10" spans="1:10" x14ac:dyDescent="0.2">
      <c r="A10" s="17" t="s">
        <v>12</v>
      </c>
      <c r="B10" s="30"/>
      <c r="C10" s="94">
        <v>0</v>
      </c>
      <c r="D10" s="89">
        <v>0</v>
      </c>
      <c r="E10" s="89">
        <v>687000</v>
      </c>
      <c r="F10" s="89">
        <v>0</v>
      </c>
      <c r="G10" s="89">
        <v>0</v>
      </c>
      <c r="H10" s="89">
        <v>0</v>
      </c>
      <c r="I10" s="89">
        <v>0</v>
      </c>
      <c r="J10" s="95">
        <f t="shared" si="0"/>
        <v>687000</v>
      </c>
    </row>
    <row r="11" spans="1:10" x14ac:dyDescent="0.2">
      <c r="A11" s="17" t="s">
        <v>13</v>
      </c>
      <c r="B11" s="30"/>
      <c r="C11" s="94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5">
        <f t="shared" si="0"/>
        <v>0</v>
      </c>
    </row>
    <row r="12" spans="1:10" x14ac:dyDescent="0.2">
      <c r="A12" s="17" t="s">
        <v>14</v>
      </c>
      <c r="B12" s="30"/>
      <c r="C12" s="94">
        <v>613200</v>
      </c>
      <c r="D12" s="89">
        <v>0</v>
      </c>
      <c r="E12" s="89">
        <v>5939907</v>
      </c>
      <c r="F12" s="89">
        <v>0</v>
      </c>
      <c r="G12" s="89">
        <v>0</v>
      </c>
      <c r="H12" s="89">
        <v>740462</v>
      </c>
      <c r="I12" s="89">
        <v>39027</v>
      </c>
      <c r="J12" s="95">
        <f t="shared" si="0"/>
        <v>7332596</v>
      </c>
    </row>
    <row r="13" spans="1:10" x14ac:dyDescent="0.2">
      <c r="A13" s="17" t="s">
        <v>15</v>
      </c>
      <c r="B13" s="30"/>
      <c r="C13" s="94">
        <v>162971</v>
      </c>
      <c r="D13" s="89">
        <v>0</v>
      </c>
      <c r="E13" s="89">
        <v>1586750</v>
      </c>
      <c r="F13" s="89">
        <v>251048</v>
      </c>
      <c r="G13" s="89">
        <v>0</v>
      </c>
      <c r="H13" s="89">
        <v>308580</v>
      </c>
      <c r="I13" s="89">
        <v>0</v>
      </c>
      <c r="J13" s="95">
        <f t="shared" si="0"/>
        <v>2309349</v>
      </c>
    </row>
    <row r="14" spans="1:10" x14ac:dyDescent="0.2">
      <c r="A14" s="17" t="s">
        <v>16</v>
      </c>
      <c r="B14" s="30"/>
      <c r="C14" s="94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5">
        <f t="shared" si="0"/>
        <v>0</v>
      </c>
    </row>
    <row r="15" spans="1:10" x14ac:dyDescent="0.2">
      <c r="A15" s="17" t="s">
        <v>17</v>
      </c>
      <c r="B15" s="30"/>
      <c r="C15" s="94">
        <v>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14089262</v>
      </c>
      <c r="J15" s="95">
        <f t="shared" si="0"/>
        <v>14089262</v>
      </c>
    </row>
    <row r="16" spans="1:10" x14ac:dyDescent="0.2">
      <c r="A16" s="17" t="s">
        <v>18</v>
      </c>
      <c r="B16" s="30"/>
      <c r="C16" s="94">
        <v>1134050</v>
      </c>
      <c r="D16" s="89">
        <v>327815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5">
        <f t="shared" si="0"/>
        <v>1461865</v>
      </c>
    </row>
    <row r="17" spans="1:10" x14ac:dyDescent="0.2">
      <c r="A17" s="96" t="s">
        <v>109</v>
      </c>
      <c r="B17" s="30"/>
      <c r="C17" s="94">
        <v>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95">
        <f t="shared" si="0"/>
        <v>0</v>
      </c>
    </row>
    <row r="18" spans="1:10" x14ac:dyDescent="0.2">
      <c r="A18" s="17" t="s">
        <v>19</v>
      </c>
      <c r="B18" s="30"/>
      <c r="C18" s="94">
        <v>1036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63450</v>
      </c>
      <c r="J18" s="95">
        <f t="shared" si="0"/>
        <v>64486</v>
      </c>
    </row>
    <row r="19" spans="1:10" x14ac:dyDescent="0.2">
      <c r="A19" s="17" t="s">
        <v>20</v>
      </c>
      <c r="B19" s="30" t="s">
        <v>65</v>
      </c>
      <c r="C19" s="94"/>
      <c r="D19" s="89"/>
      <c r="E19" s="89"/>
      <c r="F19" s="89"/>
      <c r="G19" s="89"/>
      <c r="H19" s="89"/>
      <c r="I19" s="89"/>
      <c r="J19" s="95">
        <f t="shared" si="0"/>
        <v>0</v>
      </c>
    </row>
    <row r="20" spans="1:10" x14ac:dyDescent="0.2">
      <c r="A20" s="17" t="s">
        <v>22</v>
      </c>
      <c r="B20" s="30"/>
      <c r="C20" s="94">
        <v>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95">
        <f t="shared" si="0"/>
        <v>0</v>
      </c>
    </row>
    <row r="21" spans="1:10" x14ac:dyDescent="0.2">
      <c r="A21" s="17" t="s">
        <v>21</v>
      </c>
      <c r="B21" s="30"/>
      <c r="C21" s="94">
        <v>0</v>
      </c>
      <c r="D21" s="89">
        <v>80</v>
      </c>
      <c r="E21" s="89">
        <v>1108102</v>
      </c>
      <c r="F21" s="89">
        <v>0</v>
      </c>
      <c r="G21" s="89">
        <v>0</v>
      </c>
      <c r="H21" s="89">
        <v>130324</v>
      </c>
      <c r="I21" s="89">
        <v>0</v>
      </c>
      <c r="J21" s="95">
        <f t="shared" si="0"/>
        <v>1238506</v>
      </c>
    </row>
    <row r="22" spans="1:10" x14ac:dyDescent="0.2">
      <c r="A22" s="17" t="s">
        <v>23</v>
      </c>
      <c r="B22" s="30"/>
      <c r="C22" s="94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95">
        <f t="shared" si="0"/>
        <v>0</v>
      </c>
    </row>
    <row r="23" spans="1:10" x14ac:dyDescent="0.2">
      <c r="A23" s="17" t="s">
        <v>24</v>
      </c>
      <c r="B23" s="30"/>
      <c r="C23" s="94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95">
        <f t="shared" si="0"/>
        <v>0</v>
      </c>
    </row>
    <row r="24" spans="1:10" x14ac:dyDescent="0.2">
      <c r="A24" s="17" t="s">
        <v>25</v>
      </c>
      <c r="B24" s="30"/>
      <c r="C24" s="94">
        <v>0</v>
      </c>
      <c r="D24" s="89">
        <v>0</v>
      </c>
      <c r="E24" s="89">
        <v>96500</v>
      </c>
      <c r="F24" s="89">
        <v>0</v>
      </c>
      <c r="G24" s="89">
        <v>0</v>
      </c>
      <c r="H24" s="89">
        <v>0</v>
      </c>
      <c r="I24" s="89">
        <v>0</v>
      </c>
      <c r="J24" s="95">
        <f t="shared" si="0"/>
        <v>96500</v>
      </c>
    </row>
    <row r="25" spans="1:10" x14ac:dyDescent="0.2">
      <c r="A25" s="17" t="s">
        <v>26</v>
      </c>
      <c r="B25" s="30"/>
      <c r="C25" s="94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95">
        <f t="shared" si="0"/>
        <v>0</v>
      </c>
    </row>
    <row r="26" spans="1:10" x14ac:dyDescent="0.2">
      <c r="A26" s="17" t="s">
        <v>27</v>
      </c>
      <c r="B26" s="30"/>
      <c r="C26" s="94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95">
        <f t="shared" si="0"/>
        <v>0</v>
      </c>
    </row>
    <row r="27" spans="1:10" x14ac:dyDescent="0.2">
      <c r="A27" s="17" t="s">
        <v>28</v>
      </c>
      <c r="B27" s="30"/>
      <c r="C27" s="94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95">
        <f t="shared" si="0"/>
        <v>0</v>
      </c>
    </row>
    <row r="28" spans="1:10" x14ac:dyDescent="0.2">
      <c r="A28" s="17" t="s">
        <v>29</v>
      </c>
      <c r="B28" s="30"/>
      <c r="C28" s="94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95">
        <f t="shared" si="0"/>
        <v>0</v>
      </c>
    </row>
    <row r="29" spans="1:10" x14ac:dyDescent="0.2">
      <c r="A29" s="17" t="s">
        <v>30</v>
      </c>
      <c r="B29" s="30"/>
      <c r="C29" s="94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95">
        <f t="shared" si="0"/>
        <v>0</v>
      </c>
    </row>
    <row r="30" spans="1:10" x14ac:dyDescent="0.2">
      <c r="A30" s="17" t="s">
        <v>31</v>
      </c>
      <c r="B30" s="30"/>
      <c r="C30" s="94">
        <v>215212</v>
      </c>
      <c r="D30" s="89">
        <v>0</v>
      </c>
      <c r="E30" s="89">
        <v>1748499</v>
      </c>
      <c r="F30" s="89">
        <v>0</v>
      </c>
      <c r="G30" s="89">
        <v>0</v>
      </c>
      <c r="H30" s="89">
        <v>141755</v>
      </c>
      <c r="I30" s="89">
        <v>139012</v>
      </c>
      <c r="J30" s="95">
        <f t="shared" si="0"/>
        <v>2244478</v>
      </c>
    </row>
    <row r="31" spans="1:10" x14ac:dyDescent="0.2">
      <c r="A31" s="17" t="s">
        <v>32</v>
      </c>
      <c r="B31" s="30"/>
      <c r="C31" s="94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95">
        <f t="shared" si="0"/>
        <v>0</v>
      </c>
    </row>
    <row r="32" spans="1:10" x14ac:dyDescent="0.2">
      <c r="A32" s="17" t="s">
        <v>33</v>
      </c>
      <c r="B32" s="30"/>
      <c r="C32" s="94">
        <v>265580</v>
      </c>
      <c r="D32" s="89">
        <v>1216937</v>
      </c>
      <c r="E32" s="89">
        <v>8658652</v>
      </c>
      <c r="F32" s="89">
        <v>0</v>
      </c>
      <c r="G32" s="89">
        <v>0</v>
      </c>
      <c r="H32" s="89">
        <v>1694838</v>
      </c>
      <c r="I32" s="89">
        <v>0</v>
      </c>
      <c r="J32" s="95">
        <f t="shared" si="0"/>
        <v>11836007</v>
      </c>
    </row>
    <row r="33" spans="1:10" x14ac:dyDescent="0.2">
      <c r="A33" s="17" t="s">
        <v>34</v>
      </c>
      <c r="B33" s="30"/>
      <c r="C33" s="94">
        <v>0</v>
      </c>
      <c r="D33" s="89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95">
        <f t="shared" si="0"/>
        <v>0</v>
      </c>
    </row>
    <row r="34" spans="1:10" x14ac:dyDescent="0.2">
      <c r="A34" s="17" t="s">
        <v>35</v>
      </c>
      <c r="B34" s="30"/>
      <c r="C34" s="94">
        <v>0</v>
      </c>
      <c r="D34" s="89">
        <v>0</v>
      </c>
      <c r="E34" s="89">
        <v>1728559</v>
      </c>
      <c r="F34" s="89">
        <v>0</v>
      </c>
      <c r="G34" s="89">
        <v>0</v>
      </c>
      <c r="H34" s="89">
        <v>0</v>
      </c>
      <c r="I34" s="89">
        <v>0</v>
      </c>
      <c r="J34" s="95">
        <f t="shared" si="0"/>
        <v>1728559</v>
      </c>
    </row>
    <row r="35" spans="1:10" x14ac:dyDescent="0.2">
      <c r="A35" s="17" t="s">
        <v>36</v>
      </c>
      <c r="B35" s="30"/>
      <c r="C35" s="94">
        <v>0</v>
      </c>
      <c r="D35" s="89">
        <v>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95">
        <f t="shared" si="0"/>
        <v>0</v>
      </c>
    </row>
    <row r="36" spans="1:10" x14ac:dyDescent="0.2">
      <c r="A36" s="17" t="s">
        <v>37</v>
      </c>
      <c r="B36" s="30"/>
      <c r="C36" s="94">
        <v>0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95">
        <f t="shared" si="0"/>
        <v>0</v>
      </c>
    </row>
    <row r="37" spans="1:10" x14ac:dyDescent="0.2">
      <c r="A37" s="17" t="s">
        <v>38</v>
      </c>
      <c r="B37" s="30"/>
      <c r="C37" s="94">
        <v>12660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95">
        <f t="shared" si="0"/>
        <v>12660</v>
      </c>
    </row>
    <row r="38" spans="1:10" x14ac:dyDescent="0.2">
      <c r="A38" s="17" t="s">
        <v>39</v>
      </c>
      <c r="B38" s="30"/>
      <c r="C38" s="94">
        <v>0</v>
      </c>
      <c r="D38" s="89">
        <v>0</v>
      </c>
      <c r="E38" s="89">
        <v>0</v>
      </c>
      <c r="F38" s="89">
        <v>0</v>
      </c>
      <c r="G38" s="89">
        <v>0</v>
      </c>
      <c r="H38" s="89">
        <v>0</v>
      </c>
      <c r="I38" s="89">
        <v>2545302</v>
      </c>
      <c r="J38" s="95">
        <f t="shared" si="0"/>
        <v>2545302</v>
      </c>
    </row>
    <row r="39" spans="1:10" x14ac:dyDescent="0.2">
      <c r="A39" s="17" t="s">
        <v>1</v>
      </c>
      <c r="B39" s="30"/>
      <c r="C39" s="94">
        <v>610658</v>
      </c>
      <c r="D39" s="89">
        <v>0</v>
      </c>
      <c r="E39" s="89">
        <v>5318507</v>
      </c>
      <c r="F39" s="89">
        <v>0</v>
      </c>
      <c r="G39" s="89">
        <v>0</v>
      </c>
      <c r="H39" s="89">
        <v>2436116</v>
      </c>
      <c r="I39" s="89">
        <v>0</v>
      </c>
      <c r="J39" s="95">
        <f t="shared" si="0"/>
        <v>8365281</v>
      </c>
    </row>
    <row r="40" spans="1:10" x14ac:dyDescent="0.2">
      <c r="A40" s="17" t="s">
        <v>40</v>
      </c>
      <c r="B40" s="30"/>
      <c r="C40" s="94">
        <v>0</v>
      </c>
      <c r="D40" s="89">
        <v>0</v>
      </c>
      <c r="E40" s="89">
        <v>715208</v>
      </c>
      <c r="F40" s="89">
        <v>0</v>
      </c>
      <c r="G40" s="89">
        <v>0</v>
      </c>
      <c r="H40" s="89">
        <v>0</v>
      </c>
      <c r="I40" s="89">
        <v>0</v>
      </c>
      <c r="J40" s="95">
        <f t="shared" si="0"/>
        <v>715208</v>
      </c>
    </row>
    <row r="41" spans="1:10" x14ac:dyDescent="0.2">
      <c r="A41" s="17" t="s">
        <v>41</v>
      </c>
      <c r="B41" s="30"/>
      <c r="C41" s="94">
        <v>0</v>
      </c>
      <c r="D41" s="89">
        <v>0</v>
      </c>
      <c r="E41" s="89">
        <v>0</v>
      </c>
      <c r="F41" s="89">
        <v>0</v>
      </c>
      <c r="G41" s="89">
        <v>0</v>
      </c>
      <c r="H41" s="89">
        <v>0</v>
      </c>
      <c r="I41" s="89">
        <v>0</v>
      </c>
      <c r="J41" s="95">
        <f t="shared" si="0"/>
        <v>0</v>
      </c>
    </row>
    <row r="42" spans="1:10" x14ac:dyDescent="0.2">
      <c r="A42" s="17" t="s">
        <v>42</v>
      </c>
      <c r="B42" s="30"/>
      <c r="C42" s="94">
        <v>0</v>
      </c>
      <c r="D42" s="89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95">
        <f t="shared" si="0"/>
        <v>0</v>
      </c>
    </row>
    <row r="43" spans="1:10" x14ac:dyDescent="0.2">
      <c r="A43" s="17" t="s">
        <v>2</v>
      </c>
      <c r="B43" s="30"/>
      <c r="C43" s="94">
        <v>0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95">
        <f t="shared" si="0"/>
        <v>0</v>
      </c>
    </row>
    <row r="44" spans="1:10" x14ac:dyDescent="0.2">
      <c r="A44" s="17" t="s">
        <v>43</v>
      </c>
      <c r="B44" s="30"/>
      <c r="C44" s="94">
        <v>256741</v>
      </c>
      <c r="D44" s="89">
        <v>0</v>
      </c>
      <c r="E44" s="89">
        <v>4018822</v>
      </c>
      <c r="F44" s="89">
        <v>0</v>
      </c>
      <c r="G44" s="89">
        <v>0</v>
      </c>
      <c r="H44" s="89">
        <v>500468</v>
      </c>
      <c r="I44" s="89">
        <v>0</v>
      </c>
      <c r="J44" s="95">
        <f t="shared" si="0"/>
        <v>4776031</v>
      </c>
    </row>
    <row r="45" spans="1:10" x14ac:dyDescent="0.2">
      <c r="A45" s="17" t="s">
        <v>44</v>
      </c>
      <c r="B45" s="30"/>
      <c r="C45" s="94">
        <v>0</v>
      </c>
      <c r="D45" s="89">
        <v>0</v>
      </c>
      <c r="E45" s="89">
        <v>2803106</v>
      </c>
      <c r="F45" s="89">
        <v>0</v>
      </c>
      <c r="G45" s="89">
        <v>0</v>
      </c>
      <c r="H45" s="89">
        <v>0</v>
      </c>
      <c r="I45" s="89">
        <v>0</v>
      </c>
      <c r="J45" s="95">
        <f t="shared" si="0"/>
        <v>2803106</v>
      </c>
    </row>
    <row r="46" spans="1:10" x14ac:dyDescent="0.2">
      <c r="A46" s="17" t="s">
        <v>45</v>
      </c>
      <c r="B46" s="30"/>
      <c r="C46" s="94">
        <v>0</v>
      </c>
      <c r="D46" s="89">
        <v>0</v>
      </c>
      <c r="E46" s="89">
        <v>0</v>
      </c>
      <c r="F46" s="89">
        <v>0</v>
      </c>
      <c r="G46" s="89">
        <v>0</v>
      </c>
      <c r="H46" s="89">
        <v>25239</v>
      </c>
      <c r="I46" s="89">
        <v>0</v>
      </c>
      <c r="J46" s="95">
        <f t="shared" si="0"/>
        <v>25239</v>
      </c>
    </row>
    <row r="47" spans="1:10" x14ac:dyDescent="0.2">
      <c r="A47" s="17" t="s">
        <v>46</v>
      </c>
      <c r="B47" s="30"/>
      <c r="C47" s="94">
        <v>0</v>
      </c>
      <c r="D47" s="89">
        <v>0</v>
      </c>
      <c r="E47" s="89">
        <v>0</v>
      </c>
      <c r="F47" s="89">
        <v>0</v>
      </c>
      <c r="G47" s="89">
        <v>0</v>
      </c>
      <c r="H47" s="89">
        <v>0</v>
      </c>
      <c r="I47" s="89">
        <v>0</v>
      </c>
      <c r="J47" s="95">
        <f t="shared" si="0"/>
        <v>0</v>
      </c>
    </row>
    <row r="48" spans="1:10" x14ac:dyDescent="0.2">
      <c r="A48" s="17" t="s">
        <v>47</v>
      </c>
      <c r="B48" s="30"/>
      <c r="C48" s="94">
        <v>138226</v>
      </c>
      <c r="D48" s="89">
        <v>38574</v>
      </c>
      <c r="E48" s="89">
        <v>486148</v>
      </c>
      <c r="F48" s="89">
        <v>0</v>
      </c>
      <c r="G48" s="89">
        <v>0</v>
      </c>
      <c r="H48" s="89">
        <v>269582</v>
      </c>
      <c r="I48" s="89">
        <v>0</v>
      </c>
      <c r="J48" s="95">
        <f t="shared" si="0"/>
        <v>932530</v>
      </c>
    </row>
    <row r="49" spans="1:10" x14ac:dyDescent="0.2">
      <c r="A49" s="17" t="s">
        <v>48</v>
      </c>
      <c r="B49" s="30"/>
      <c r="C49" s="94">
        <v>53199</v>
      </c>
      <c r="D49" s="89">
        <v>0</v>
      </c>
      <c r="E49" s="89">
        <v>554120</v>
      </c>
      <c r="F49" s="89">
        <v>0</v>
      </c>
      <c r="G49" s="89">
        <v>0</v>
      </c>
      <c r="H49" s="89">
        <v>0</v>
      </c>
      <c r="I49" s="89">
        <v>40247</v>
      </c>
      <c r="J49" s="95">
        <f t="shared" si="0"/>
        <v>647566</v>
      </c>
    </row>
    <row r="50" spans="1:10" x14ac:dyDescent="0.2">
      <c r="A50" s="17" t="s">
        <v>49</v>
      </c>
      <c r="B50" s="30"/>
      <c r="C50" s="94">
        <v>89484</v>
      </c>
      <c r="D50" s="89">
        <v>0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95">
        <f t="shared" si="0"/>
        <v>89484</v>
      </c>
    </row>
    <row r="51" spans="1:10" x14ac:dyDescent="0.2">
      <c r="A51" s="17" t="s">
        <v>3</v>
      </c>
      <c r="B51" s="30"/>
      <c r="C51" s="94">
        <v>0</v>
      </c>
      <c r="D51" s="89">
        <v>0</v>
      </c>
      <c r="E51" s="89">
        <v>0</v>
      </c>
      <c r="F51" s="89">
        <v>0</v>
      </c>
      <c r="G51" s="89">
        <v>0</v>
      </c>
      <c r="H51" s="89">
        <v>0</v>
      </c>
      <c r="I51" s="89">
        <v>0</v>
      </c>
      <c r="J51" s="95">
        <f t="shared" si="0"/>
        <v>0</v>
      </c>
    </row>
    <row r="52" spans="1:10" x14ac:dyDescent="0.2">
      <c r="A52" s="17" t="s">
        <v>50</v>
      </c>
      <c r="B52" s="30"/>
      <c r="C52" s="94">
        <v>2601426</v>
      </c>
      <c r="D52" s="89">
        <v>0</v>
      </c>
      <c r="E52" s="89">
        <v>14317834</v>
      </c>
      <c r="F52" s="89">
        <v>0</v>
      </c>
      <c r="G52" s="89">
        <v>9230217</v>
      </c>
      <c r="H52" s="89">
        <v>0</v>
      </c>
      <c r="I52" s="89">
        <v>0</v>
      </c>
      <c r="J52" s="95">
        <f t="shared" si="0"/>
        <v>26149477</v>
      </c>
    </row>
    <row r="53" spans="1:10" x14ac:dyDescent="0.2">
      <c r="A53" s="17" t="s">
        <v>51</v>
      </c>
      <c r="B53" s="30"/>
      <c r="C53" s="94">
        <v>50</v>
      </c>
      <c r="D53" s="89">
        <v>0</v>
      </c>
      <c r="E53" s="89">
        <v>0</v>
      </c>
      <c r="F53" s="89">
        <v>0</v>
      </c>
      <c r="G53" s="89">
        <v>0</v>
      </c>
      <c r="H53" s="89">
        <v>0</v>
      </c>
      <c r="I53" s="89">
        <v>0</v>
      </c>
      <c r="J53" s="95">
        <f t="shared" si="0"/>
        <v>50</v>
      </c>
    </row>
    <row r="54" spans="1:10" x14ac:dyDescent="0.2">
      <c r="A54" s="17" t="s">
        <v>4</v>
      </c>
      <c r="B54" s="30"/>
      <c r="C54" s="94">
        <v>0</v>
      </c>
      <c r="D54" s="89">
        <v>21202776</v>
      </c>
      <c r="E54" s="89">
        <v>97785</v>
      </c>
      <c r="F54" s="89">
        <v>0</v>
      </c>
      <c r="G54" s="89">
        <v>0</v>
      </c>
      <c r="H54" s="89">
        <v>0</v>
      </c>
      <c r="I54" s="89">
        <v>5368159</v>
      </c>
      <c r="J54" s="95">
        <f t="shared" si="0"/>
        <v>26668720</v>
      </c>
    </row>
    <row r="55" spans="1:10" x14ac:dyDescent="0.2">
      <c r="A55" s="17" t="s">
        <v>52</v>
      </c>
      <c r="B55" s="30"/>
      <c r="C55" s="94">
        <v>3375</v>
      </c>
      <c r="D55" s="89">
        <v>0</v>
      </c>
      <c r="E55" s="89">
        <v>6123934</v>
      </c>
      <c r="F55" s="89">
        <v>0</v>
      </c>
      <c r="G55" s="89">
        <v>0</v>
      </c>
      <c r="H55" s="89">
        <v>264550</v>
      </c>
      <c r="I55" s="89">
        <v>0</v>
      </c>
      <c r="J55" s="95">
        <f t="shared" si="0"/>
        <v>6391859</v>
      </c>
    </row>
    <row r="56" spans="1:10" x14ac:dyDescent="0.2">
      <c r="A56" s="17" t="s">
        <v>53</v>
      </c>
      <c r="B56" s="30"/>
      <c r="C56" s="94">
        <v>0</v>
      </c>
      <c r="D56" s="89">
        <v>0</v>
      </c>
      <c r="E56" s="89">
        <v>4966261</v>
      </c>
      <c r="F56" s="89">
        <v>0</v>
      </c>
      <c r="G56" s="89">
        <v>0</v>
      </c>
      <c r="H56" s="89">
        <v>0</v>
      </c>
      <c r="I56" s="89">
        <v>0</v>
      </c>
      <c r="J56" s="95">
        <f t="shared" si="0"/>
        <v>4966261</v>
      </c>
    </row>
    <row r="57" spans="1:10" x14ac:dyDescent="0.2">
      <c r="A57" s="17" t="s">
        <v>54</v>
      </c>
      <c r="B57" s="30"/>
      <c r="C57" s="94">
        <v>612534</v>
      </c>
      <c r="D57" s="89">
        <v>0</v>
      </c>
      <c r="E57" s="89">
        <v>684879</v>
      </c>
      <c r="F57" s="89">
        <v>0</v>
      </c>
      <c r="G57" s="89">
        <v>0</v>
      </c>
      <c r="H57" s="89">
        <v>5025</v>
      </c>
      <c r="I57" s="89">
        <v>0</v>
      </c>
      <c r="J57" s="95">
        <f t="shared" si="0"/>
        <v>1302438</v>
      </c>
    </row>
    <row r="58" spans="1:10" x14ac:dyDescent="0.2">
      <c r="A58" s="17" t="s">
        <v>55</v>
      </c>
      <c r="B58" s="30"/>
      <c r="C58" s="94">
        <v>0</v>
      </c>
      <c r="D58" s="89">
        <v>0</v>
      </c>
      <c r="E58" s="89">
        <v>0</v>
      </c>
      <c r="F58" s="89">
        <v>0</v>
      </c>
      <c r="G58" s="89">
        <v>0</v>
      </c>
      <c r="H58" s="89">
        <v>0</v>
      </c>
      <c r="I58" s="89">
        <v>0</v>
      </c>
      <c r="J58" s="95">
        <f t="shared" si="0"/>
        <v>0</v>
      </c>
    </row>
    <row r="59" spans="1:10" x14ac:dyDescent="0.2">
      <c r="A59" s="17" t="s">
        <v>102</v>
      </c>
      <c r="B59" s="30"/>
      <c r="C59" s="94">
        <v>0</v>
      </c>
      <c r="D59" s="89">
        <v>0</v>
      </c>
      <c r="E59" s="89">
        <v>0</v>
      </c>
      <c r="F59" s="89">
        <v>0</v>
      </c>
      <c r="G59" s="89">
        <v>0</v>
      </c>
      <c r="H59" s="89">
        <v>0</v>
      </c>
      <c r="I59" s="89">
        <v>0</v>
      </c>
      <c r="J59" s="95">
        <f t="shared" si="0"/>
        <v>0</v>
      </c>
    </row>
    <row r="60" spans="1:10" x14ac:dyDescent="0.2">
      <c r="A60" s="17" t="s">
        <v>103</v>
      </c>
      <c r="B60" s="30"/>
      <c r="C60" s="94">
        <v>0</v>
      </c>
      <c r="D60" s="89">
        <v>0</v>
      </c>
      <c r="E60" s="89">
        <v>0</v>
      </c>
      <c r="F60" s="89">
        <v>0</v>
      </c>
      <c r="G60" s="89">
        <v>0</v>
      </c>
      <c r="H60" s="89">
        <v>0</v>
      </c>
      <c r="I60" s="89">
        <v>1043742</v>
      </c>
      <c r="J60" s="95">
        <f t="shared" si="0"/>
        <v>1043742</v>
      </c>
    </row>
    <row r="61" spans="1:10" x14ac:dyDescent="0.2">
      <c r="A61" s="17" t="s">
        <v>56</v>
      </c>
      <c r="B61" s="30"/>
      <c r="C61" s="94">
        <v>0</v>
      </c>
      <c r="D61" s="89">
        <v>0</v>
      </c>
      <c r="E61" s="89">
        <v>0</v>
      </c>
      <c r="F61" s="89">
        <v>0</v>
      </c>
      <c r="G61" s="89">
        <v>0</v>
      </c>
      <c r="H61" s="89">
        <v>0</v>
      </c>
      <c r="I61" s="89">
        <v>0</v>
      </c>
      <c r="J61" s="95">
        <f t="shared" si="0"/>
        <v>0</v>
      </c>
    </row>
    <row r="62" spans="1:10" x14ac:dyDescent="0.2">
      <c r="A62" s="17" t="s">
        <v>6</v>
      </c>
      <c r="B62" s="30"/>
      <c r="C62" s="94">
        <v>281444</v>
      </c>
      <c r="D62" s="89">
        <v>0</v>
      </c>
      <c r="E62" s="89">
        <v>5548468</v>
      </c>
      <c r="F62" s="89">
        <v>0</v>
      </c>
      <c r="G62" s="89">
        <v>0</v>
      </c>
      <c r="H62" s="89">
        <v>1173204</v>
      </c>
      <c r="I62" s="89">
        <v>0</v>
      </c>
      <c r="J62" s="95">
        <f t="shared" si="0"/>
        <v>7003116</v>
      </c>
    </row>
    <row r="63" spans="1:10" x14ac:dyDescent="0.2">
      <c r="A63" s="17" t="s">
        <v>5</v>
      </c>
      <c r="B63" s="30"/>
      <c r="C63" s="94">
        <v>212780</v>
      </c>
      <c r="D63" s="89">
        <v>7736955</v>
      </c>
      <c r="E63" s="89">
        <v>5386067</v>
      </c>
      <c r="F63" s="89">
        <v>39667</v>
      </c>
      <c r="G63" s="89">
        <v>0</v>
      </c>
      <c r="H63" s="89">
        <v>98301</v>
      </c>
      <c r="I63" s="89">
        <v>955920</v>
      </c>
      <c r="J63" s="95">
        <f t="shared" si="0"/>
        <v>14429690</v>
      </c>
    </row>
    <row r="64" spans="1:10" x14ac:dyDescent="0.2">
      <c r="A64" s="17" t="s">
        <v>57</v>
      </c>
      <c r="B64" s="30"/>
      <c r="C64" s="94">
        <v>0</v>
      </c>
      <c r="D64" s="89">
        <v>0</v>
      </c>
      <c r="E64" s="89">
        <v>0</v>
      </c>
      <c r="F64" s="89">
        <v>0</v>
      </c>
      <c r="G64" s="89">
        <v>0</v>
      </c>
      <c r="H64" s="89">
        <v>0</v>
      </c>
      <c r="I64" s="89">
        <v>0</v>
      </c>
      <c r="J64" s="95">
        <f t="shared" si="0"/>
        <v>0</v>
      </c>
    </row>
    <row r="65" spans="1:10" x14ac:dyDescent="0.2">
      <c r="A65" s="17" t="s">
        <v>58</v>
      </c>
      <c r="B65" s="30"/>
      <c r="C65" s="94">
        <v>0</v>
      </c>
      <c r="D65" s="89">
        <v>0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95">
        <f t="shared" si="0"/>
        <v>0</v>
      </c>
    </row>
    <row r="66" spans="1:10" x14ac:dyDescent="0.2">
      <c r="A66" s="17" t="s">
        <v>59</v>
      </c>
      <c r="B66" s="30"/>
      <c r="C66" s="94">
        <v>0</v>
      </c>
      <c r="D66" s="89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95">
        <f t="shared" si="0"/>
        <v>0</v>
      </c>
    </row>
    <row r="67" spans="1:10" x14ac:dyDescent="0.2">
      <c r="A67" s="17" t="s">
        <v>60</v>
      </c>
      <c r="B67" s="30"/>
      <c r="C67" s="94">
        <v>0</v>
      </c>
      <c r="D67" s="89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95">
        <f t="shared" si="0"/>
        <v>0</v>
      </c>
    </row>
    <row r="68" spans="1:10" x14ac:dyDescent="0.2">
      <c r="A68" s="17" t="s">
        <v>61</v>
      </c>
      <c r="B68" s="30"/>
      <c r="C68" s="94">
        <v>118478</v>
      </c>
      <c r="D68" s="89">
        <v>0</v>
      </c>
      <c r="E68" s="89">
        <v>3918442</v>
      </c>
      <c r="F68" s="89">
        <v>0</v>
      </c>
      <c r="G68" s="89">
        <v>0</v>
      </c>
      <c r="H68" s="89">
        <v>350955</v>
      </c>
      <c r="I68" s="89">
        <v>0</v>
      </c>
      <c r="J68" s="95">
        <f t="shared" si="0"/>
        <v>4387875</v>
      </c>
    </row>
    <row r="69" spans="1:10" x14ac:dyDescent="0.2">
      <c r="A69" s="17" t="s">
        <v>62</v>
      </c>
      <c r="B69" s="30"/>
      <c r="C69" s="94">
        <v>44767</v>
      </c>
      <c r="D69" s="89">
        <v>79125</v>
      </c>
      <c r="E69" s="89">
        <v>79125</v>
      </c>
      <c r="F69" s="89">
        <v>0</v>
      </c>
      <c r="G69" s="89">
        <v>0</v>
      </c>
      <c r="H69" s="89">
        <v>0</v>
      </c>
      <c r="I69" s="89">
        <v>0</v>
      </c>
      <c r="J69" s="95">
        <f t="shared" si="0"/>
        <v>203017</v>
      </c>
    </row>
    <row r="70" spans="1:10" x14ac:dyDescent="0.2">
      <c r="A70" s="17" t="s">
        <v>63</v>
      </c>
      <c r="B70" s="30"/>
      <c r="C70" s="94">
        <v>21466</v>
      </c>
      <c r="D70" s="89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95">
        <f t="shared" si="0"/>
        <v>21466</v>
      </c>
    </row>
    <row r="71" spans="1:10" x14ac:dyDescent="0.2">
      <c r="A71" s="17" t="s">
        <v>64</v>
      </c>
      <c r="B71" s="30"/>
      <c r="C71" s="94">
        <v>0</v>
      </c>
      <c r="D71" s="89">
        <v>0</v>
      </c>
      <c r="E71" s="89">
        <v>0</v>
      </c>
      <c r="F71" s="89">
        <v>0</v>
      </c>
      <c r="G71" s="89">
        <v>0</v>
      </c>
      <c r="H71" s="89">
        <v>0</v>
      </c>
      <c r="I71" s="89">
        <v>0</v>
      </c>
      <c r="J71" s="95">
        <f>SUM(C71:I71)</f>
        <v>0</v>
      </c>
    </row>
    <row r="72" spans="1:10" x14ac:dyDescent="0.2">
      <c r="A72" s="60" t="s">
        <v>93</v>
      </c>
      <c r="B72" s="61"/>
      <c r="C72" s="65">
        <f t="shared" ref="C72:J72" si="1">SUM(C5:C71)</f>
        <v>7449337</v>
      </c>
      <c r="D72" s="63">
        <f t="shared" si="1"/>
        <v>30602262</v>
      </c>
      <c r="E72" s="63">
        <f t="shared" si="1"/>
        <v>77602943</v>
      </c>
      <c r="F72" s="63">
        <f t="shared" si="1"/>
        <v>290715</v>
      </c>
      <c r="G72" s="63">
        <f t="shared" si="1"/>
        <v>9230217</v>
      </c>
      <c r="H72" s="63">
        <f>SUM(H5:H71)</f>
        <v>8139399</v>
      </c>
      <c r="I72" s="63">
        <f>SUM(I5:I71)</f>
        <v>24284121</v>
      </c>
      <c r="J72" s="66">
        <f t="shared" si="1"/>
        <v>157598994</v>
      </c>
    </row>
    <row r="73" spans="1:10" x14ac:dyDescent="0.2">
      <c r="A73" s="60" t="s">
        <v>79</v>
      </c>
      <c r="B73" s="61"/>
      <c r="C73" s="79">
        <f>(C72/$J72)</f>
        <v>4.7267668472553828E-2</v>
      </c>
      <c r="D73" s="75">
        <f t="shared" ref="D73:J73" si="2">(D72/$J72)</f>
        <v>0.19417802882675761</v>
      </c>
      <c r="E73" s="75">
        <f t="shared" si="2"/>
        <v>0.49240760382011067</v>
      </c>
      <c r="F73" s="75">
        <f t="shared" si="2"/>
        <v>1.8446500997335046E-3</v>
      </c>
      <c r="G73" s="75">
        <f t="shared" si="2"/>
        <v>5.8567740603724917E-2</v>
      </c>
      <c r="H73" s="75">
        <f t="shared" si="2"/>
        <v>5.1646262412055749E-2</v>
      </c>
      <c r="I73" s="75">
        <f t="shared" si="2"/>
        <v>0.15408804576506371</v>
      </c>
      <c r="J73" s="80">
        <f t="shared" si="2"/>
        <v>1</v>
      </c>
    </row>
    <row r="74" spans="1:10" x14ac:dyDescent="0.2">
      <c r="A74" s="77" t="s">
        <v>95</v>
      </c>
      <c r="B74" s="68"/>
      <c r="C74" s="81">
        <f>COUNTIF(C5:C71,"&gt;0")</f>
        <v>21</v>
      </c>
      <c r="D74" s="71">
        <f t="shared" ref="D74:J74" si="3">COUNTIF(D5:D71,"&gt;0")</f>
        <v>7</v>
      </c>
      <c r="E74" s="71">
        <f t="shared" si="3"/>
        <v>24</v>
      </c>
      <c r="F74" s="71">
        <f t="shared" si="3"/>
        <v>2</v>
      </c>
      <c r="G74" s="71">
        <f t="shared" si="3"/>
        <v>1</v>
      </c>
      <c r="H74" s="71">
        <f t="shared" si="3"/>
        <v>14</v>
      </c>
      <c r="I74" s="71">
        <f t="shared" si="3"/>
        <v>9</v>
      </c>
      <c r="J74" s="78">
        <f t="shared" si="3"/>
        <v>34</v>
      </c>
    </row>
    <row r="75" spans="1:10" x14ac:dyDescent="0.2">
      <c r="A75" s="36"/>
      <c r="B75" s="37"/>
      <c r="C75" s="15"/>
      <c r="D75" s="18"/>
      <c r="E75" s="18"/>
      <c r="F75" s="18"/>
      <c r="G75" s="18"/>
      <c r="H75" s="18"/>
      <c r="I75" s="18"/>
      <c r="J75" s="19"/>
    </row>
    <row r="76" spans="1:10" ht="13.5" thickBot="1" x14ac:dyDescent="0.25">
      <c r="A76" s="20" t="s">
        <v>80</v>
      </c>
      <c r="B76" s="21"/>
      <c r="C76" s="21"/>
      <c r="D76" s="22"/>
      <c r="E76" s="22"/>
      <c r="F76" s="22"/>
      <c r="G76" s="22"/>
      <c r="H76" s="22"/>
      <c r="I76" s="22"/>
      <c r="J76" s="23"/>
    </row>
    <row r="77" spans="1:10" x14ac:dyDescent="0.2">
      <c r="D77" s="1"/>
      <c r="E77" s="1"/>
      <c r="F77" s="1"/>
      <c r="G77" s="1"/>
      <c r="H77" s="1"/>
      <c r="I77" s="1"/>
      <c r="J77" s="1"/>
    </row>
  </sheetData>
  <phoneticPr fontId="7" type="noConversion"/>
  <printOptions horizontalCentered="1"/>
  <pageMargins left="0.5" right="0.5" top="0.5" bottom="0.5" header="0.3" footer="0.3"/>
  <pageSetup scale="92" fitToHeight="0" orientation="landscape" r:id="rId1"/>
  <headerFooter>
    <oddFooter>&amp;LOffice of Economic and Demographic Research&amp;RPage &amp;P of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workbookViewId="0"/>
  </sheetViews>
  <sheetFormatPr defaultRowHeight="12.75" x14ac:dyDescent="0.2"/>
  <cols>
    <col min="1" max="1" width="20.7109375" customWidth="1"/>
    <col min="2" max="2" width="1.7109375" customWidth="1"/>
    <col min="3" max="10" width="14.7109375" customWidth="1"/>
  </cols>
  <sheetData>
    <row r="1" spans="1:10" ht="23.25" x14ac:dyDescent="0.35">
      <c r="A1" s="4" t="s">
        <v>66</v>
      </c>
      <c r="B1" s="5"/>
      <c r="C1" s="6"/>
      <c r="D1" s="7"/>
      <c r="E1" s="7"/>
      <c r="F1" s="7"/>
      <c r="G1" s="7"/>
      <c r="H1" s="7"/>
      <c r="I1" s="7"/>
      <c r="J1" s="8"/>
    </row>
    <row r="2" spans="1:10" ht="18.75" thickBot="1" x14ac:dyDescent="0.3">
      <c r="A2" s="9" t="s">
        <v>89</v>
      </c>
      <c r="B2" s="10"/>
      <c r="C2" s="11"/>
      <c r="D2" s="12"/>
      <c r="E2" s="12"/>
      <c r="F2" s="12"/>
      <c r="G2" s="12"/>
      <c r="H2" s="12"/>
      <c r="I2" s="12"/>
      <c r="J2" s="13"/>
    </row>
    <row r="3" spans="1:10" x14ac:dyDescent="0.2">
      <c r="A3" s="38"/>
      <c r="B3" s="44"/>
      <c r="C3" s="51"/>
      <c r="D3" s="40" t="s">
        <v>68</v>
      </c>
      <c r="E3" s="40"/>
      <c r="F3" s="40" t="s">
        <v>71</v>
      </c>
      <c r="G3" s="40" t="s">
        <v>72</v>
      </c>
      <c r="H3" s="40" t="s">
        <v>74</v>
      </c>
      <c r="I3" s="40"/>
      <c r="J3" s="52" t="s">
        <v>78</v>
      </c>
    </row>
    <row r="4" spans="1:10" ht="13.5" thickBot="1" x14ac:dyDescent="0.25">
      <c r="A4" s="39" t="s">
        <v>7</v>
      </c>
      <c r="B4" s="45"/>
      <c r="C4" s="53" t="s">
        <v>67</v>
      </c>
      <c r="D4" s="42" t="s">
        <v>69</v>
      </c>
      <c r="E4" s="42" t="s">
        <v>70</v>
      </c>
      <c r="F4" s="42" t="s">
        <v>69</v>
      </c>
      <c r="G4" s="42" t="s">
        <v>73</v>
      </c>
      <c r="H4" s="42" t="s">
        <v>75</v>
      </c>
      <c r="I4" s="42" t="s">
        <v>76</v>
      </c>
      <c r="J4" s="54" t="s">
        <v>77</v>
      </c>
    </row>
    <row r="5" spans="1:10" x14ac:dyDescent="0.2">
      <c r="A5" s="16" t="s">
        <v>0</v>
      </c>
      <c r="B5" s="29"/>
      <c r="C5" s="3">
        <v>0</v>
      </c>
      <c r="D5" s="25">
        <v>1847720</v>
      </c>
      <c r="E5" s="26">
        <v>0</v>
      </c>
      <c r="F5" s="26">
        <v>0</v>
      </c>
      <c r="G5" s="25">
        <v>0</v>
      </c>
      <c r="H5" s="25">
        <v>0</v>
      </c>
      <c r="I5" s="25">
        <v>0</v>
      </c>
      <c r="J5" s="50">
        <f>SUM(C5:I5)</f>
        <v>1847720</v>
      </c>
    </row>
    <row r="6" spans="1:10" x14ac:dyDescent="0.2">
      <c r="A6" s="17" t="s">
        <v>8</v>
      </c>
      <c r="B6" s="30"/>
      <c r="C6" s="94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5">
        <f>SUM(C6:I6)</f>
        <v>0</v>
      </c>
    </row>
    <row r="7" spans="1:10" x14ac:dyDescent="0.2">
      <c r="A7" s="17" t="s">
        <v>9</v>
      </c>
      <c r="B7" s="30"/>
      <c r="C7" s="94">
        <v>0</v>
      </c>
      <c r="D7" s="89">
        <v>0</v>
      </c>
      <c r="E7" s="89">
        <v>9884</v>
      </c>
      <c r="F7" s="89">
        <v>0</v>
      </c>
      <c r="G7" s="89">
        <v>0</v>
      </c>
      <c r="H7" s="89">
        <v>0</v>
      </c>
      <c r="I7" s="89">
        <v>0</v>
      </c>
      <c r="J7" s="95">
        <f t="shared" ref="J7:J70" si="0">SUM(C7:I7)</f>
        <v>9884</v>
      </c>
    </row>
    <row r="8" spans="1:10" x14ac:dyDescent="0.2">
      <c r="A8" s="17" t="s">
        <v>10</v>
      </c>
      <c r="B8" s="30"/>
      <c r="C8" s="94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5">
        <f t="shared" si="0"/>
        <v>0</v>
      </c>
    </row>
    <row r="9" spans="1:10" x14ac:dyDescent="0.2">
      <c r="A9" s="17" t="s">
        <v>11</v>
      </c>
      <c r="B9" s="30"/>
      <c r="C9" s="94">
        <v>4603507</v>
      </c>
      <c r="D9" s="89">
        <v>0</v>
      </c>
      <c r="E9" s="89">
        <v>4141652</v>
      </c>
      <c r="F9" s="89">
        <v>0</v>
      </c>
      <c r="G9" s="89">
        <v>0</v>
      </c>
      <c r="H9" s="89">
        <v>0</v>
      </c>
      <c r="I9" s="89">
        <v>0</v>
      </c>
      <c r="J9" s="95">
        <f t="shared" si="0"/>
        <v>8745159</v>
      </c>
    </row>
    <row r="10" spans="1:10" x14ac:dyDescent="0.2">
      <c r="A10" s="17" t="s">
        <v>12</v>
      </c>
      <c r="B10" s="30"/>
      <c r="C10" s="94">
        <v>0</v>
      </c>
      <c r="D10" s="89">
        <v>0</v>
      </c>
      <c r="E10" s="89">
        <v>1310000</v>
      </c>
      <c r="F10" s="89">
        <v>0</v>
      </c>
      <c r="G10" s="89">
        <v>0</v>
      </c>
      <c r="H10" s="89">
        <v>0</v>
      </c>
      <c r="I10" s="89">
        <v>0</v>
      </c>
      <c r="J10" s="95">
        <f t="shared" si="0"/>
        <v>1310000</v>
      </c>
    </row>
    <row r="11" spans="1:10" x14ac:dyDescent="0.2">
      <c r="A11" s="17" t="s">
        <v>13</v>
      </c>
      <c r="B11" s="30"/>
      <c r="C11" s="94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5">
        <f t="shared" si="0"/>
        <v>0</v>
      </c>
    </row>
    <row r="12" spans="1:10" x14ac:dyDescent="0.2">
      <c r="A12" s="17" t="s">
        <v>14</v>
      </c>
      <c r="B12" s="30"/>
      <c r="C12" s="94">
        <v>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95">
        <f t="shared" si="0"/>
        <v>0</v>
      </c>
    </row>
    <row r="13" spans="1:10" x14ac:dyDescent="0.2">
      <c r="A13" s="17" t="s">
        <v>15</v>
      </c>
      <c r="B13" s="30"/>
      <c r="C13" s="94">
        <v>202560</v>
      </c>
      <c r="D13" s="89">
        <v>0</v>
      </c>
      <c r="E13" s="89">
        <v>1647530</v>
      </c>
      <c r="F13" s="89">
        <v>293224</v>
      </c>
      <c r="G13" s="89">
        <v>0</v>
      </c>
      <c r="H13" s="89">
        <v>362285</v>
      </c>
      <c r="I13" s="89">
        <v>0</v>
      </c>
      <c r="J13" s="95">
        <f t="shared" si="0"/>
        <v>2505599</v>
      </c>
    </row>
    <row r="14" spans="1:10" x14ac:dyDescent="0.2">
      <c r="A14" s="17" t="s">
        <v>16</v>
      </c>
      <c r="B14" s="30"/>
      <c r="C14" s="94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5">
        <f t="shared" si="0"/>
        <v>0</v>
      </c>
    </row>
    <row r="15" spans="1:10" x14ac:dyDescent="0.2">
      <c r="A15" s="17" t="s">
        <v>17</v>
      </c>
      <c r="B15" s="30"/>
      <c r="C15" s="94">
        <v>28158</v>
      </c>
      <c r="D15" s="89">
        <v>0</v>
      </c>
      <c r="E15" s="89">
        <v>3605348</v>
      </c>
      <c r="F15" s="89">
        <v>0</v>
      </c>
      <c r="G15" s="89">
        <v>0</v>
      </c>
      <c r="H15" s="89">
        <v>3282255</v>
      </c>
      <c r="I15" s="89">
        <v>0</v>
      </c>
      <c r="J15" s="95">
        <f t="shared" si="0"/>
        <v>6915761</v>
      </c>
    </row>
    <row r="16" spans="1:10" x14ac:dyDescent="0.2">
      <c r="A16" s="17" t="s">
        <v>18</v>
      </c>
      <c r="B16" s="30"/>
      <c r="C16" s="94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5">
        <f t="shared" si="0"/>
        <v>0</v>
      </c>
    </row>
    <row r="17" spans="1:10" x14ac:dyDescent="0.2">
      <c r="A17" s="96" t="s">
        <v>109</v>
      </c>
      <c r="B17" s="30"/>
      <c r="C17" s="94">
        <v>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95">
        <f t="shared" si="0"/>
        <v>0</v>
      </c>
    </row>
    <row r="18" spans="1:10" x14ac:dyDescent="0.2">
      <c r="A18" s="17" t="s">
        <v>19</v>
      </c>
      <c r="B18" s="30"/>
      <c r="C18" s="94">
        <v>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95">
        <f t="shared" si="0"/>
        <v>0</v>
      </c>
    </row>
    <row r="19" spans="1:10" x14ac:dyDescent="0.2">
      <c r="A19" s="17" t="s">
        <v>20</v>
      </c>
      <c r="B19" s="30" t="s">
        <v>65</v>
      </c>
      <c r="C19" s="94"/>
      <c r="D19" s="89"/>
      <c r="E19" s="89"/>
      <c r="F19" s="89"/>
      <c r="G19" s="89"/>
      <c r="H19" s="89"/>
      <c r="I19" s="89"/>
      <c r="J19" s="95">
        <f t="shared" si="0"/>
        <v>0</v>
      </c>
    </row>
    <row r="20" spans="1:10" x14ac:dyDescent="0.2">
      <c r="A20" s="17" t="s">
        <v>22</v>
      </c>
      <c r="B20" s="30"/>
      <c r="C20" s="94">
        <v>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95">
        <f t="shared" si="0"/>
        <v>0</v>
      </c>
    </row>
    <row r="21" spans="1:10" x14ac:dyDescent="0.2">
      <c r="A21" s="17" t="s">
        <v>21</v>
      </c>
      <c r="B21" s="30"/>
      <c r="C21" s="94">
        <v>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0</v>
      </c>
      <c r="J21" s="95">
        <f t="shared" si="0"/>
        <v>0</v>
      </c>
    </row>
    <row r="22" spans="1:10" x14ac:dyDescent="0.2">
      <c r="A22" s="17" t="s">
        <v>23</v>
      </c>
      <c r="B22" s="30"/>
      <c r="C22" s="94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95">
        <f t="shared" si="0"/>
        <v>0</v>
      </c>
    </row>
    <row r="23" spans="1:10" x14ac:dyDescent="0.2">
      <c r="A23" s="17" t="s">
        <v>24</v>
      </c>
      <c r="B23" s="30"/>
      <c r="C23" s="94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95">
        <f t="shared" si="0"/>
        <v>0</v>
      </c>
    </row>
    <row r="24" spans="1:10" x14ac:dyDescent="0.2">
      <c r="A24" s="17" t="s">
        <v>25</v>
      </c>
      <c r="B24" s="30"/>
      <c r="C24" s="94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95">
        <f t="shared" si="0"/>
        <v>0</v>
      </c>
    </row>
    <row r="25" spans="1:10" x14ac:dyDescent="0.2">
      <c r="A25" s="17" t="s">
        <v>26</v>
      </c>
      <c r="B25" s="30"/>
      <c r="C25" s="94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95">
        <f t="shared" si="0"/>
        <v>0</v>
      </c>
    </row>
    <row r="26" spans="1:10" x14ac:dyDescent="0.2">
      <c r="A26" s="17" t="s">
        <v>27</v>
      </c>
      <c r="B26" s="30"/>
      <c r="C26" s="94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95">
        <f t="shared" si="0"/>
        <v>0</v>
      </c>
    </row>
    <row r="27" spans="1:10" x14ac:dyDescent="0.2">
      <c r="A27" s="17" t="s">
        <v>28</v>
      </c>
      <c r="B27" s="30"/>
      <c r="C27" s="94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95">
        <f t="shared" si="0"/>
        <v>0</v>
      </c>
    </row>
    <row r="28" spans="1:10" x14ac:dyDescent="0.2">
      <c r="A28" s="17" t="s">
        <v>29</v>
      </c>
      <c r="B28" s="30"/>
      <c r="C28" s="94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95">
        <f t="shared" si="0"/>
        <v>0</v>
      </c>
    </row>
    <row r="29" spans="1:10" x14ac:dyDescent="0.2">
      <c r="A29" s="17" t="s">
        <v>30</v>
      </c>
      <c r="B29" s="30"/>
      <c r="C29" s="94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95">
        <f t="shared" si="0"/>
        <v>0</v>
      </c>
    </row>
    <row r="30" spans="1:10" x14ac:dyDescent="0.2">
      <c r="A30" s="17" t="s">
        <v>31</v>
      </c>
      <c r="B30" s="30"/>
      <c r="C30" s="94">
        <v>232404</v>
      </c>
      <c r="D30" s="89">
        <v>0</v>
      </c>
      <c r="E30" s="89">
        <v>1496421</v>
      </c>
      <c r="F30" s="89">
        <v>0</v>
      </c>
      <c r="G30" s="89">
        <v>0</v>
      </c>
      <c r="H30" s="89">
        <v>187422</v>
      </c>
      <c r="I30" s="89">
        <v>146893</v>
      </c>
      <c r="J30" s="95">
        <f t="shared" si="0"/>
        <v>2063140</v>
      </c>
    </row>
    <row r="31" spans="1:10" x14ac:dyDescent="0.2">
      <c r="A31" s="17" t="s">
        <v>32</v>
      </c>
      <c r="B31" s="30"/>
      <c r="C31" s="94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95">
        <f t="shared" si="0"/>
        <v>0</v>
      </c>
    </row>
    <row r="32" spans="1:10" x14ac:dyDescent="0.2">
      <c r="A32" s="17" t="s">
        <v>33</v>
      </c>
      <c r="B32" s="30"/>
      <c r="C32" s="94">
        <v>231224</v>
      </c>
      <c r="D32" s="89">
        <v>1111570</v>
      </c>
      <c r="E32" s="89">
        <v>6171646</v>
      </c>
      <c r="F32" s="89">
        <v>0</v>
      </c>
      <c r="G32" s="89">
        <v>0</v>
      </c>
      <c r="H32" s="89">
        <v>1613514</v>
      </c>
      <c r="I32" s="89">
        <v>0</v>
      </c>
      <c r="J32" s="95">
        <f t="shared" si="0"/>
        <v>9127954</v>
      </c>
    </row>
    <row r="33" spans="1:10" x14ac:dyDescent="0.2">
      <c r="A33" s="17" t="s">
        <v>34</v>
      </c>
      <c r="B33" s="30"/>
      <c r="C33" s="94">
        <v>0</v>
      </c>
      <c r="D33" s="89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95">
        <f t="shared" si="0"/>
        <v>0</v>
      </c>
    </row>
    <row r="34" spans="1:10" x14ac:dyDescent="0.2">
      <c r="A34" s="17" t="s">
        <v>35</v>
      </c>
      <c r="B34" s="30"/>
      <c r="C34" s="94">
        <v>0</v>
      </c>
      <c r="D34" s="89">
        <v>0</v>
      </c>
      <c r="E34" s="89">
        <v>0</v>
      </c>
      <c r="F34" s="89">
        <v>0</v>
      </c>
      <c r="G34" s="89">
        <v>0</v>
      </c>
      <c r="H34" s="89">
        <v>0</v>
      </c>
      <c r="I34" s="89">
        <v>0</v>
      </c>
      <c r="J34" s="95">
        <f t="shared" si="0"/>
        <v>0</v>
      </c>
    </row>
    <row r="35" spans="1:10" x14ac:dyDescent="0.2">
      <c r="A35" s="17" t="s">
        <v>36</v>
      </c>
      <c r="B35" s="30"/>
      <c r="C35" s="94">
        <v>0</v>
      </c>
      <c r="D35" s="89">
        <v>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95">
        <f t="shared" si="0"/>
        <v>0</v>
      </c>
    </row>
    <row r="36" spans="1:10" x14ac:dyDescent="0.2">
      <c r="A36" s="17" t="s">
        <v>37</v>
      </c>
      <c r="B36" s="30"/>
      <c r="C36" s="94">
        <v>0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95">
        <f t="shared" si="0"/>
        <v>0</v>
      </c>
    </row>
    <row r="37" spans="1:10" x14ac:dyDescent="0.2">
      <c r="A37" s="17" t="s">
        <v>38</v>
      </c>
      <c r="B37" s="30"/>
      <c r="C37" s="94">
        <v>17360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95">
        <f t="shared" si="0"/>
        <v>17360</v>
      </c>
    </row>
    <row r="38" spans="1:10" x14ac:dyDescent="0.2">
      <c r="A38" s="17" t="s">
        <v>39</v>
      </c>
      <c r="B38" s="30"/>
      <c r="C38" s="94">
        <v>0</v>
      </c>
      <c r="D38" s="89">
        <v>2053935</v>
      </c>
      <c r="E38" s="89">
        <v>0</v>
      </c>
      <c r="F38" s="89">
        <v>0</v>
      </c>
      <c r="G38" s="89">
        <v>0</v>
      </c>
      <c r="H38" s="89">
        <v>0</v>
      </c>
      <c r="I38" s="89">
        <v>0</v>
      </c>
      <c r="J38" s="95">
        <f t="shared" si="0"/>
        <v>2053935</v>
      </c>
    </row>
    <row r="39" spans="1:10" x14ac:dyDescent="0.2">
      <c r="A39" s="17" t="s">
        <v>1</v>
      </c>
      <c r="B39" s="30"/>
      <c r="C39" s="94">
        <v>681571</v>
      </c>
      <c r="D39" s="89">
        <v>0</v>
      </c>
      <c r="E39" s="89">
        <v>14772069</v>
      </c>
      <c r="F39" s="89">
        <v>0</v>
      </c>
      <c r="G39" s="89">
        <v>0</v>
      </c>
      <c r="H39" s="89">
        <v>2798894</v>
      </c>
      <c r="I39" s="89">
        <v>0</v>
      </c>
      <c r="J39" s="95">
        <f t="shared" si="0"/>
        <v>18252534</v>
      </c>
    </row>
    <row r="40" spans="1:10" x14ac:dyDescent="0.2">
      <c r="A40" s="17" t="s">
        <v>40</v>
      </c>
      <c r="B40" s="30"/>
      <c r="C40" s="94">
        <v>0</v>
      </c>
      <c r="D40" s="89">
        <v>0</v>
      </c>
      <c r="E40" s="89">
        <v>1350196</v>
      </c>
      <c r="F40" s="89">
        <v>0</v>
      </c>
      <c r="G40" s="89">
        <v>0</v>
      </c>
      <c r="H40" s="89">
        <v>0</v>
      </c>
      <c r="I40" s="89">
        <v>0</v>
      </c>
      <c r="J40" s="95">
        <f t="shared" si="0"/>
        <v>1350196</v>
      </c>
    </row>
    <row r="41" spans="1:10" x14ac:dyDescent="0.2">
      <c r="A41" s="17" t="s">
        <v>41</v>
      </c>
      <c r="B41" s="30"/>
      <c r="C41" s="94">
        <v>0</v>
      </c>
      <c r="D41" s="89">
        <v>0</v>
      </c>
      <c r="E41" s="89">
        <v>0</v>
      </c>
      <c r="F41" s="89">
        <v>0</v>
      </c>
      <c r="G41" s="89">
        <v>0</v>
      </c>
      <c r="H41" s="89">
        <v>0</v>
      </c>
      <c r="I41" s="89">
        <v>0</v>
      </c>
      <c r="J41" s="95">
        <f t="shared" si="0"/>
        <v>0</v>
      </c>
    </row>
    <row r="42" spans="1:10" x14ac:dyDescent="0.2">
      <c r="A42" s="17" t="s">
        <v>42</v>
      </c>
      <c r="B42" s="30"/>
      <c r="C42" s="94">
        <v>0</v>
      </c>
      <c r="D42" s="89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95">
        <f t="shared" si="0"/>
        <v>0</v>
      </c>
    </row>
    <row r="43" spans="1:10" x14ac:dyDescent="0.2">
      <c r="A43" s="17" t="s">
        <v>2</v>
      </c>
      <c r="B43" s="30"/>
      <c r="C43" s="94">
        <v>0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95">
        <f t="shared" si="0"/>
        <v>0</v>
      </c>
    </row>
    <row r="44" spans="1:10" x14ac:dyDescent="0.2">
      <c r="A44" s="17" t="s">
        <v>43</v>
      </c>
      <c r="B44" s="30"/>
      <c r="C44" s="94">
        <v>331577</v>
      </c>
      <c r="D44" s="89">
        <v>0</v>
      </c>
      <c r="E44" s="89">
        <v>2932692</v>
      </c>
      <c r="F44" s="89">
        <v>0</v>
      </c>
      <c r="G44" s="89">
        <v>0</v>
      </c>
      <c r="H44" s="89">
        <v>480921</v>
      </c>
      <c r="I44" s="89">
        <v>0</v>
      </c>
      <c r="J44" s="95">
        <f t="shared" si="0"/>
        <v>3745190</v>
      </c>
    </row>
    <row r="45" spans="1:10" x14ac:dyDescent="0.2">
      <c r="A45" s="17" t="s">
        <v>44</v>
      </c>
      <c r="B45" s="30"/>
      <c r="C45" s="94">
        <v>0</v>
      </c>
      <c r="D45" s="89">
        <v>0</v>
      </c>
      <c r="E45" s="89">
        <v>0</v>
      </c>
      <c r="F45" s="89">
        <v>0</v>
      </c>
      <c r="G45" s="89">
        <v>0</v>
      </c>
      <c r="H45" s="89">
        <v>0</v>
      </c>
      <c r="I45" s="89">
        <v>0</v>
      </c>
      <c r="J45" s="95">
        <f t="shared" si="0"/>
        <v>0</v>
      </c>
    </row>
    <row r="46" spans="1:10" x14ac:dyDescent="0.2">
      <c r="A46" s="17" t="s">
        <v>45</v>
      </c>
      <c r="B46" s="30"/>
      <c r="C46" s="94">
        <v>0</v>
      </c>
      <c r="D46" s="89">
        <v>0</v>
      </c>
      <c r="E46" s="89">
        <v>0</v>
      </c>
      <c r="F46" s="89">
        <v>0</v>
      </c>
      <c r="G46" s="89">
        <v>0</v>
      </c>
      <c r="H46" s="89">
        <v>21607</v>
      </c>
      <c r="I46" s="89">
        <v>0</v>
      </c>
      <c r="J46" s="95">
        <f t="shared" si="0"/>
        <v>21607</v>
      </c>
    </row>
    <row r="47" spans="1:10" x14ac:dyDescent="0.2">
      <c r="A47" s="17" t="s">
        <v>46</v>
      </c>
      <c r="B47" s="30"/>
      <c r="C47" s="94">
        <v>0</v>
      </c>
      <c r="D47" s="89">
        <v>0</v>
      </c>
      <c r="E47" s="89">
        <v>0</v>
      </c>
      <c r="F47" s="89">
        <v>0</v>
      </c>
      <c r="G47" s="89">
        <v>0</v>
      </c>
      <c r="H47" s="89">
        <v>0</v>
      </c>
      <c r="I47" s="89">
        <v>0</v>
      </c>
      <c r="J47" s="95">
        <f t="shared" si="0"/>
        <v>0</v>
      </c>
    </row>
    <row r="48" spans="1:10" x14ac:dyDescent="0.2">
      <c r="A48" s="17" t="s">
        <v>47</v>
      </c>
      <c r="B48" s="30"/>
      <c r="C48" s="94">
        <v>0</v>
      </c>
      <c r="D48" s="89">
        <v>0</v>
      </c>
      <c r="E48" s="89">
        <v>0</v>
      </c>
      <c r="F48" s="89">
        <v>0</v>
      </c>
      <c r="G48" s="89">
        <v>0</v>
      </c>
      <c r="H48" s="89">
        <v>0</v>
      </c>
      <c r="I48" s="89">
        <v>0</v>
      </c>
      <c r="J48" s="95">
        <f t="shared" si="0"/>
        <v>0</v>
      </c>
    </row>
    <row r="49" spans="1:10" x14ac:dyDescent="0.2">
      <c r="A49" s="17" t="s">
        <v>48</v>
      </c>
      <c r="B49" s="30"/>
      <c r="C49" s="94">
        <v>41955</v>
      </c>
      <c r="D49" s="89">
        <v>0</v>
      </c>
      <c r="E49" s="89">
        <v>386845</v>
      </c>
      <c r="F49" s="89">
        <v>31719</v>
      </c>
      <c r="G49" s="89">
        <v>0</v>
      </c>
      <c r="H49" s="89">
        <v>0</v>
      </c>
      <c r="I49" s="89">
        <v>0</v>
      </c>
      <c r="J49" s="95">
        <f t="shared" si="0"/>
        <v>460519</v>
      </c>
    </row>
    <row r="50" spans="1:10" x14ac:dyDescent="0.2">
      <c r="A50" s="17" t="s">
        <v>49</v>
      </c>
      <c r="B50" s="30"/>
      <c r="C50" s="94">
        <v>92477</v>
      </c>
      <c r="D50" s="89">
        <v>0</v>
      </c>
      <c r="E50" s="89">
        <v>1007</v>
      </c>
      <c r="F50" s="89">
        <v>0</v>
      </c>
      <c r="G50" s="89">
        <v>0</v>
      </c>
      <c r="H50" s="89">
        <v>0</v>
      </c>
      <c r="I50" s="89">
        <v>0</v>
      </c>
      <c r="J50" s="95">
        <f t="shared" si="0"/>
        <v>93484</v>
      </c>
    </row>
    <row r="51" spans="1:10" x14ac:dyDescent="0.2">
      <c r="A51" s="17" t="s">
        <v>3</v>
      </c>
      <c r="B51" s="30"/>
      <c r="C51" s="94">
        <v>0</v>
      </c>
      <c r="D51" s="89">
        <v>0</v>
      </c>
      <c r="E51" s="89">
        <v>0</v>
      </c>
      <c r="F51" s="89">
        <v>0</v>
      </c>
      <c r="G51" s="89">
        <v>0</v>
      </c>
      <c r="H51" s="89">
        <v>0</v>
      </c>
      <c r="I51" s="89">
        <v>0</v>
      </c>
      <c r="J51" s="95">
        <f t="shared" si="0"/>
        <v>0</v>
      </c>
    </row>
    <row r="52" spans="1:10" x14ac:dyDescent="0.2">
      <c r="A52" s="17" t="s">
        <v>50</v>
      </c>
      <c r="B52" s="30"/>
      <c r="C52" s="94">
        <v>2205731</v>
      </c>
      <c r="D52" s="89">
        <v>0</v>
      </c>
      <c r="E52" s="89">
        <v>11969360</v>
      </c>
      <c r="F52" s="89">
        <v>0</v>
      </c>
      <c r="G52" s="89">
        <v>5886280</v>
      </c>
      <c r="H52" s="89">
        <v>0</v>
      </c>
      <c r="I52" s="89">
        <v>0</v>
      </c>
      <c r="J52" s="95">
        <f t="shared" si="0"/>
        <v>20061371</v>
      </c>
    </row>
    <row r="53" spans="1:10" x14ac:dyDescent="0.2">
      <c r="A53" s="17" t="s">
        <v>51</v>
      </c>
      <c r="B53" s="30"/>
      <c r="C53" s="94">
        <v>0</v>
      </c>
      <c r="D53" s="89">
        <v>0</v>
      </c>
      <c r="E53" s="89">
        <v>2745215</v>
      </c>
      <c r="F53" s="89">
        <v>0</v>
      </c>
      <c r="G53" s="89">
        <v>0</v>
      </c>
      <c r="H53" s="89">
        <v>0</v>
      </c>
      <c r="I53" s="89">
        <v>0</v>
      </c>
      <c r="J53" s="95">
        <f t="shared" si="0"/>
        <v>2745215</v>
      </c>
    </row>
    <row r="54" spans="1:10" x14ac:dyDescent="0.2">
      <c r="A54" s="17" t="s">
        <v>4</v>
      </c>
      <c r="B54" s="30"/>
      <c r="C54" s="94">
        <v>0</v>
      </c>
      <c r="D54" s="89">
        <v>23981336</v>
      </c>
      <c r="E54" s="89">
        <v>176559</v>
      </c>
      <c r="F54" s="89">
        <v>0</v>
      </c>
      <c r="G54" s="89">
        <v>0</v>
      </c>
      <c r="H54" s="89">
        <v>0</v>
      </c>
      <c r="I54" s="89">
        <v>3802934</v>
      </c>
      <c r="J54" s="95">
        <f t="shared" si="0"/>
        <v>27960829</v>
      </c>
    </row>
    <row r="55" spans="1:10" x14ac:dyDescent="0.2">
      <c r="A55" s="17" t="s">
        <v>52</v>
      </c>
      <c r="B55" s="30"/>
      <c r="C55" s="94">
        <v>1275</v>
      </c>
      <c r="D55" s="89">
        <v>0</v>
      </c>
      <c r="E55" s="89">
        <v>6086101</v>
      </c>
      <c r="F55" s="89">
        <v>0</v>
      </c>
      <c r="G55" s="89">
        <v>0</v>
      </c>
      <c r="H55" s="89">
        <v>285050</v>
      </c>
      <c r="I55" s="89">
        <v>0</v>
      </c>
      <c r="J55" s="95">
        <f t="shared" si="0"/>
        <v>6372426</v>
      </c>
    </row>
    <row r="56" spans="1:10" x14ac:dyDescent="0.2">
      <c r="A56" s="17" t="s">
        <v>53</v>
      </c>
      <c r="B56" s="30"/>
      <c r="C56" s="94">
        <v>0</v>
      </c>
      <c r="D56" s="89">
        <v>0</v>
      </c>
      <c r="E56" s="89">
        <v>3985995</v>
      </c>
      <c r="F56" s="89">
        <v>0</v>
      </c>
      <c r="G56" s="89">
        <v>0</v>
      </c>
      <c r="H56" s="89">
        <v>0</v>
      </c>
      <c r="I56" s="89">
        <v>0</v>
      </c>
      <c r="J56" s="95">
        <f t="shared" si="0"/>
        <v>3985995</v>
      </c>
    </row>
    <row r="57" spans="1:10" x14ac:dyDescent="0.2">
      <c r="A57" s="17" t="s">
        <v>54</v>
      </c>
      <c r="B57" s="30"/>
      <c r="C57" s="94">
        <v>0</v>
      </c>
      <c r="D57" s="89">
        <v>0</v>
      </c>
      <c r="E57" s="89">
        <v>0</v>
      </c>
      <c r="F57" s="89">
        <v>0</v>
      </c>
      <c r="G57" s="89">
        <v>0</v>
      </c>
      <c r="H57" s="89">
        <v>0</v>
      </c>
      <c r="I57" s="89">
        <v>0</v>
      </c>
      <c r="J57" s="95">
        <f t="shared" si="0"/>
        <v>0</v>
      </c>
    </row>
    <row r="58" spans="1:10" x14ac:dyDescent="0.2">
      <c r="A58" s="17" t="s">
        <v>55</v>
      </c>
      <c r="B58" s="30"/>
      <c r="C58" s="94">
        <v>0</v>
      </c>
      <c r="D58" s="89">
        <v>0</v>
      </c>
      <c r="E58" s="89">
        <v>0</v>
      </c>
      <c r="F58" s="89">
        <v>0</v>
      </c>
      <c r="G58" s="89">
        <v>0</v>
      </c>
      <c r="H58" s="89">
        <v>0</v>
      </c>
      <c r="I58" s="89">
        <v>0</v>
      </c>
      <c r="J58" s="95">
        <f t="shared" si="0"/>
        <v>0</v>
      </c>
    </row>
    <row r="59" spans="1:10" x14ac:dyDescent="0.2">
      <c r="A59" s="17" t="s">
        <v>102</v>
      </c>
      <c r="B59" s="30"/>
      <c r="C59" s="94">
        <v>313056</v>
      </c>
      <c r="D59" s="89">
        <v>0</v>
      </c>
      <c r="E59" s="89">
        <v>930708</v>
      </c>
      <c r="F59" s="89">
        <v>0</v>
      </c>
      <c r="G59" s="89">
        <v>0</v>
      </c>
      <c r="H59" s="89">
        <v>170534</v>
      </c>
      <c r="I59" s="89">
        <v>117166</v>
      </c>
      <c r="J59" s="95">
        <f t="shared" si="0"/>
        <v>1531464</v>
      </c>
    </row>
    <row r="60" spans="1:10" x14ac:dyDescent="0.2">
      <c r="A60" s="17" t="s">
        <v>103</v>
      </c>
      <c r="B60" s="30"/>
      <c r="C60" s="94">
        <v>2415693</v>
      </c>
      <c r="D60" s="89">
        <v>0</v>
      </c>
      <c r="E60" s="89">
        <v>0</v>
      </c>
      <c r="F60" s="89">
        <v>0</v>
      </c>
      <c r="G60" s="89">
        <v>0</v>
      </c>
      <c r="H60" s="89">
        <v>0</v>
      </c>
      <c r="I60" s="89">
        <v>0</v>
      </c>
      <c r="J60" s="95">
        <f t="shared" si="0"/>
        <v>2415693</v>
      </c>
    </row>
    <row r="61" spans="1:10" x14ac:dyDescent="0.2">
      <c r="A61" s="17" t="s">
        <v>56</v>
      </c>
      <c r="B61" s="30"/>
      <c r="C61" s="94">
        <v>0</v>
      </c>
      <c r="D61" s="89">
        <v>0</v>
      </c>
      <c r="E61" s="89">
        <v>0</v>
      </c>
      <c r="F61" s="89">
        <v>0</v>
      </c>
      <c r="G61" s="89">
        <v>0</v>
      </c>
      <c r="H61" s="89">
        <v>0</v>
      </c>
      <c r="I61" s="89">
        <v>0</v>
      </c>
      <c r="J61" s="95">
        <f t="shared" si="0"/>
        <v>0</v>
      </c>
    </row>
    <row r="62" spans="1:10" x14ac:dyDescent="0.2">
      <c r="A62" s="17" t="s">
        <v>6</v>
      </c>
      <c r="B62" s="30"/>
      <c r="C62" s="94">
        <v>308686</v>
      </c>
      <c r="D62" s="89">
        <v>0</v>
      </c>
      <c r="E62" s="89">
        <v>6270743</v>
      </c>
      <c r="F62" s="89">
        <v>0</v>
      </c>
      <c r="G62" s="89">
        <v>0</v>
      </c>
      <c r="H62" s="89">
        <v>949582</v>
      </c>
      <c r="I62" s="89">
        <v>0</v>
      </c>
      <c r="J62" s="95">
        <f t="shared" si="0"/>
        <v>7529011</v>
      </c>
    </row>
    <row r="63" spans="1:10" x14ac:dyDescent="0.2">
      <c r="A63" s="17" t="s">
        <v>5</v>
      </c>
      <c r="B63" s="30"/>
      <c r="C63" s="94">
        <v>202357</v>
      </c>
      <c r="D63" s="89">
        <v>18275</v>
      </c>
      <c r="E63" s="89">
        <v>6070291</v>
      </c>
      <c r="F63" s="89">
        <v>0</v>
      </c>
      <c r="G63" s="89">
        <v>0</v>
      </c>
      <c r="H63" s="89">
        <v>128955</v>
      </c>
      <c r="I63" s="89">
        <v>0</v>
      </c>
      <c r="J63" s="95">
        <f t="shared" si="0"/>
        <v>6419878</v>
      </c>
    </row>
    <row r="64" spans="1:10" x14ac:dyDescent="0.2">
      <c r="A64" s="17" t="s">
        <v>57</v>
      </c>
      <c r="B64" s="30"/>
      <c r="C64" s="94">
        <v>0</v>
      </c>
      <c r="D64" s="89">
        <v>0</v>
      </c>
      <c r="E64" s="89">
        <v>0</v>
      </c>
      <c r="F64" s="89">
        <v>0</v>
      </c>
      <c r="G64" s="89">
        <v>0</v>
      </c>
      <c r="H64" s="89">
        <v>0</v>
      </c>
      <c r="I64" s="89">
        <v>0</v>
      </c>
      <c r="J64" s="95">
        <f t="shared" si="0"/>
        <v>0</v>
      </c>
    </row>
    <row r="65" spans="1:10" x14ac:dyDescent="0.2">
      <c r="A65" s="17" t="s">
        <v>58</v>
      </c>
      <c r="B65" s="30"/>
      <c r="C65" s="94">
        <v>0</v>
      </c>
      <c r="D65" s="89">
        <v>0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95">
        <f t="shared" si="0"/>
        <v>0</v>
      </c>
    </row>
    <row r="66" spans="1:10" x14ac:dyDescent="0.2">
      <c r="A66" s="17" t="s">
        <v>59</v>
      </c>
      <c r="B66" s="30"/>
      <c r="C66" s="94">
        <v>0</v>
      </c>
      <c r="D66" s="89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95">
        <f t="shared" si="0"/>
        <v>0</v>
      </c>
    </row>
    <row r="67" spans="1:10" x14ac:dyDescent="0.2">
      <c r="A67" s="17" t="s">
        <v>60</v>
      </c>
      <c r="B67" s="30"/>
      <c r="C67" s="94">
        <v>0</v>
      </c>
      <c r="D67" s="89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95">
        <f t="shared" si="0"/>
        <v>0</v>
      </c>
    </row>
    <row r="68" spans="1:10" x14ac:dyDescent="0.2">
      <c r="A68" s="17" t="s">
        <v>61</v>
      </c>
      <c r="B68" s="30"/>
      <c r="C68" s="94">
        <v>162550</v>
      </c>
      <c r="D68" s="89">
        <v>8350</v>
      </c>
      <c r="E68" s="89">
        <v>4668773</v>
      </c>
      <c r="F68" s="89">
        <v>0</v>
      </c>
      <c r="G68" s="89">
        <v>0</v>
      </c>
      <c r="H68" s="89">
        <v>453477</v>
      </c>
      <c r="I68" s="89">
        <v>0</v>
      </c>
      <c r="J68" s="95">
        <f t="shared" si="0"/>
        <v>5293150</v>
      </c>
    </row>
    <row r="69" spans="1:10" x14ac:dyDescent="0.2">
      <c r="A69" s="17" t="s">
        <v>62</v>
      </c>
      <c r="B69" s="30"/>
      <c r="C69" s="94">
        <v>0</v>
      </c>
      <c r="D69" s="89">
        <v>0</v>
      </c>
      <c r="E69" s="89">
        <v>0</v>
      </c>
      <c r="F69" s="89">
        <v>0</v>
      </c>
      <c r="G69" s="89">
        <v>0</v>
      </c>
      <c r="H69" s="89">
        <v>0</v>
      </c>
      <c r="I69" s="89">
        <v>0</v>
      </c>
      <c r="J69" s="95">
        <f t="shared" si="0"/>
        <v>0</v>
      </c>
    </row>
    <row r="70" spans="1:10" x14ac:dyDescent="0.2">
      <c r="A70" s="17" t="s">
        <v>63</v>
      </c>
      <c r="B70" s="30"/>
      <c r="C70" s="94">
        <v>0</v>
      </c>
      <c r="D70" s="89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95">
        <f t="shared" si="0"/>
        <v>0</v>
      </c>
    </row>
    <row r="71" spans="1:10" x14ac:dyDescent="0.2">
      <c r="A71" s="17" t="s">
        <v>64</v>
      </c>
      <c r="B71" s="30"/>
      <c r="C71" s="94">
        <v>0</v>
      </c>
      <c r="D71" s="89">
        <v>0</v>
      </c>
      <c r="E71" s="89">
        <v>0</v>
      </c>
      <c r="F71" s="89">
        <v>0</v>
      </c>
      <c r="G71" s="89">
        <v>0</v>
      </c>
      <c r="H71" s="89">
        <v>0</v>
      </c>
      <c r="I71" s="89">
        <v>0</v>
      </c>
      <c r="J71" s="95">
        <f>SUM(C71:I71)</f>
        <v>0</v>
      </c>
    </row>
    <row r="72" spans="1:10" x14ac:dyDescent="0.2">
      <c r="A72" s="60" t="s">
        <v>93</v>
      </c>
      <c r="B72" s="61"/>
      <c r="C72" s="65">
        <f t="shared" ref="C72:J72" si="1">SUM(C5:C71)</f>
        <v>12072141</v>
      </c>
      <c r="D72" s="63">
        <f t="shared" si="1"/>
        <v>29021186</v>
      </c>
      <c r="E72" s="63">
        <f t="shared" si="1"/>
        <v>80729035</v>
      </c>
      <c r="F72" s="63">
        <f t="shared" si="1"/>
        <v>324943</v>
      </c>
      <c r="G72" s="63">
        <f t="shared" si="1"/>
        <v>5886280</v>
      </c>
      <c r="H72" s="63">
        <f>SUM(H5:H71)</f>
        <v>10734496</v>
      </c>
      <c r="I72" s="63">
        <f>SUM(I5:I71)</f>
        <v>4066993</v>
      </c>
      <c r="J72" s="66">
        <f t="shared" si="1"/>
        <v>142835074</v>
      </c>
    </row>
    <row r="73" spans="1:10" x14ac:dyDescent="0.2">
      <c r="A73" s="60" t="s">
        <v>79</v>
      </c>
      <c r="B73" s="61"/>
      <c r="C73" s="79">
        <f>(C72/$J72)</f>
        <v>8.4518043516398494E-2</v>
      </c>
      <c r="D73" s="75">
        <f t="shared" ref="D73:J73" si="2">(D72/$J72)</f>
        <v>0.20317968960480953</v>
      </c>
      <c r="E73" s="75">
        <f t="shared" si="2"/>
        <v>0.56519055676759056</v>
      </c>
      <c r="F73" s="75">
        <f t="shared" si="2"/>
        <v>2.2749524392027131E-3</v>
      </c>
      <c r="G73" s="75">
        <f t="shared" si="2"/>
        <v>4.1210326253620311E-2</v>
      </c>
      <c r="H73" s="75">
        <f t="shared" si="2"/>
        <v>7.5153081798382385E-2</v>
      </c>
      <c r="I73" s="75">
        <f t="shared" si="2"/>
        <v>2.8473349619995997E-2</v>
      </c>
      <c r="J73" s="80">
        <f t="shared" si="2"/>
        <v>1</v>
      </c>
    </row>
    <row r="74" spans="1:10" x14ac:dyDescent="0.2">
      <c r="A74" s="77" t="s">
        <v>95</v>
      </c>
      <c r="B74" s="68"/>
      <c r="C74" s="81">
        <f>COUNTIF(C5:C71,"&gt;0")</f>
        <v>17</v>
      </c>
      <c r="D74" s="71">
        <f t="shared" ref="D74:J74" si="3">COUNTIF(D5:D71,"&gt;0")</f>
        <v>6</v>
      </c>
      <c r="E74" s="71">
        <f t="shared" si="3"/>
        <v>21</v>
      </c>
      <c r="F74" s="71">
        <f t="shared" si="3"/>
        <v>2</v>
      </c>
      <c r="G74" s="71">
        <f t="shared" si="3"/>
        <v>1</v>
      </c>
      <c r="H74" s="71">
        <f t="shared" si="3"/>
        <v>12</v>
      </c>
      <c r="I74" s="71">
        <f t="shared" si="3"/>
        <v>3</v>
      </c>
      <c r="J74" s="78">
        <f t="shared" si="3"/>
        <v>26</v>
      </c>
    </row>
    <row r="75" spans="1:10" x14ac:dyDescent="0.2">
      <c r="A75" s="36"/>
      <c r="B75" s="37"/>
      <c r="C75" s="15"/>
      <c r="D75" s="18"/>
      <c r="E75" s="18"/>
      <c r="F75" s="18"/>
      <c r="G75" s="18"/>
      <c r="H75" s="18"/>
      <c r="I75" s="18"/>
      <c r="J75" s="19"/>
    </row>
    <row r="76" spans="1:10" ht="13.5" thickBot="1" x14ac:dyDescent="0.25">
      <c r="A76" s="20" t="s">
        <v>80</v>
      </c>
      <c r="B76" s="21"/>
      <c r="C76" s="21"/>
      <c r="D76" s="22"/>
      <c r="E76" s="22"/>
      <c r="F76" s="22"/>
      <c r="G76" s="22"/>
      <c r="H76" s="22"/>
      <c r="I76" s="22"/>
      <c r="J76" s="23"/>
    </row>
    <row r="77" spans="1:10" x14ac:dyDescent="0.2">
      <c r="D77" s="1"/>
      <c r="E77" s="1"/>
      <c r="F77" s="1"/>
      <c r="G77" s="1"/>
      <c r="H77" s="1"/>
      <c r="I77" s="1"/>
      <c r="J77" s="1"/>
    </row>
  </sheetData>
  <phoneticPr fontId="7" type="noConversion"/>
  <printOptions horizontalCentered="1"/>
  <pageMargins left="0.5" right="0.5" top="0.5" bottom="0.5" header="0.3" footer="0.3"/>
  <pageSetup scale="92" fitToHeight="0" orientation="landscape" r:id="rId1"/>
  <headerFooter>
    <oddFooter>&amp;LOffice of Economic and Demographic Research&amp;RPage &amp;P of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workbookViewId="0"/>
  </sheetViews>
  <sheetFormatPr defaultRowHeight="12.75" x14ac:dyDescent="0.2"/>
  <cols>
    <col min="1" max="1" width="20.7109375" customWidth="1"/>
    <col min="2" max="2" width="1.7109375" customWidth="1"/>
    <col min="3" max="10" width="14.7109375" customWidth="1"/>
  </cols>
  <sheetData>
    <row r="1" spans="1:10" ht="23.25" x14ac:dyDescent="0.35">
      <c r="A1" s="4" t="s">
        <v>66</v>
      </c>
      <c r="B1" s="5"/>
      <c r="C1" s="6"/>
      <c r="D1" s="7"/>
      <c r="E1" s="7"/>
      <c r="F1" s="7"/>
      <c r="G1" s="7"/>
      <c r="H1" s="7"/>
      <c r="I1" s="7"/>
      <c r="J1" s="8"/>
    </row>
    <row r="2" spans="1:10" ht="18.75" thickBot="1" x14ac:dyDescent="0.3">
      <c r="A2" s="9" t="s">
        <v>90</v>
      </c>
      <c r="B2" s="10"/>
      <c r="C2" s="11"/>
      <c r="D2" s="12"/>
      <c r="E2" s="12"/>
      <c r="F2" s="12"/>
      <c r="G2" s="12"/>
      <c r="H2" s="12"/>
      <c r="I2" s="12"/>
      <c r="J2" s="13"/>
    </row>
    <row r="3" spans="1:10" x14ac:dyDescent="0.2">
      <c r="A3" s="38"/>
      <c r="B3" s="44"/>
      <c r="C3" s="51"/>
      <c r="D3" s="40" t="s">
        <v>68</v>
      </c>
      <c r="E3" s="40"/>
      <c r="F3" s="40" t="s">
        <v>71</v>
      </c>
      <c r="G3" s="40" t="s">
        <v>72</v>
      </c>
      <c r="H3" s="40" t="s">
        <v>74</v>
      </c>
      <c r="I3" s="40"/>
      <c r="J3" s="52" t="s">
        <v>78</v>
      </c>
    </row>
    <row r="4" spans="1:10" ht="13.5" thickBot="1" x14ac:dyDescent="0.25">
      <c r="A4" s="39" t="s">
        <v>7</v>
      </c>
      <c r="B4" s="45"/>
      <c r="C4" s="53" t="s">
        <v>67</v>
      </c>
      <c r="D4" s="42" t="s">
        <v>69</v>
      </c>
      <c r="E4" s="42" t="s">
        <v>70</v>
      </c>
      <c r="F4" s="42" t="s">
        <v>69</v>
      </c>
      <c r="G4" s="42" t="s">
        <v>73</v>
      </c>
      <c r="H4" s="42" t="s">
        <v>75</v>
      </c>
      <c r="I4" s="42" t="s">
        <v>76</v>
      </c>
      <c r="J4" s="54" t="s">
        <v>77</v>
      </c>
    </row>
    <row r="5" spans="1:10" x14ac:dyDescent="0.2">
      <c r="A5" s="16" t="s">
        <v>0</v>
      </c>
      <c r="B5" s="29"/>
      <c r="C5" s="3">
        <v>0</v>
      </c>
      <c r="D5" s="25">
        <v>1256386</v>
      </c>
      <c r="E5" s="26">
        <v>0</v>
      </c>
      <c r="F5" s="26">
        <v>0</v>
      </c>
      <c r="G5" s="25">
        <v>0</v>
      </c>
      <c r="H5" s="25">
        <v>0</v>
      </c>
      <c r="I5" s="25">
        <v>0</v>
      </c>
      <c r="J5" s="50">
        <f>SUM(C5:I5)</f>
        <v>1256386</v>
      </c>
    </row>
    <row r="6" spans="1:10" x14ac:dyDescent="0.2">
      <c r="A6" s="17" t="s">
        <v>8</v>
      </c>
      <c r="B6" s="30"/>
      <c r="C6" s="94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95">
        <f>SUM(C6:I6)</f>
        <v>0</v>
      </c>
    </row>
    <row r="7" spans="1:10" x14ac:dyDescent="0.2">
      <c r="A7" s="17" t="s">
        <v>9</v>
      </c>
      <c r="B7" s="30"/>
      <c r="C7" s="94">
        <v>0</v>
      </c>
      <c r="D7" s="89">
        <v>0</v>
      </c>
      <c r="E7" s="89">
        <v>2737</v>
      </c>
      <c r="F7" s="89">
        <v>0</v>
      </c>
      <c r="G7" s="89">
        <v>0</v>
      </c>
      <c r="H7" s="89">
        <v>0</v>
      </c>
      <c r="I7" s="89">
        <v>0</v>
      </c>
      <c r="J7" s="95">
        <f t="shared" ref="J7:J70" si="0">SUM(C7:I7)</f>
        <v>2737</v>
      </c>
    </row>
    <row r="8" spans="1:10" x14ac:dyDescent="0.2">
      <c r="A8" s="17" t="s">
        <v>10</v>
      </c>
      <c r="B8" s="30"/>
      <c r="C8" s="94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95">
        <f t="shared" si="0"/>
        <v>0</v>
      </c>
    </row>
    <row r="9" spans="1:10" x14ac:dyDescent="0.2">
      <c r="A9" s="17" t="s">
        <v>11</v>
      </c>
      <c r="B9" s="30"/>
      <c r="C9" s="94">
        <v>306843</v>
      </c>
      <c r="D9" s="89">
        <v>0</v>
      </c>
      <c r="E9" s="89">
        <v>2994726</v>
      </c>
      <c r="F9" s="89">
        <v>0</v>
      </c>
      <c r="G9" s="89">
        <v>0</v>
      </c>
      <c r="H9" s="89">
        <v>0</v>
      </c>
      <c r="I9" s="89">
        <v>0</v>
      </c>
      <c r="J9" s="95">
        <f t="shared" si="0"/>
        <v>3301569</v>
      </c>
    </row>
    <row r="10" spans="1:10" x14ac:dyDescent="0.2">
      <c r="A10" s="17" t="s">
        <v>12</v>
      </c>
      <c r="B10" s="30"/>
      <c r="C10" s="94">
        <v>0</v>
      </c>
      <c r="D10" s="89">
        <v>0</v>
      </c>
      <c r="E10" s="89">
        <v>804000</v>
      </c>
      <c r="F10" s="89">
        <v>0</v>
      </c>
      <c r="G10" s="89">
        <v>0</v>
      </c>
      <c r="H10" s="89">
        <v>0</v>
      </c>
      <c r="I10" s="89">
        <v>0</v>
      </c>
      <c r="J10" s="95">
        <f t="shared" si="0"/>
        <v>804000</v>
      </c>
    </row>
    <row r="11" spans="1:10" x14ac:dyDescent="0.2">
      <c r="A11" s="17" t="s">
        <v>13</v>
      </c>
      <c r="B11" s="30"/>
      <c r="C11" s="94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95">
        <f t="shared" si="0"/>
        <v>0</v>
      </c>
    </row>
    <row r="12" spans="1:10" x14ac:dyDescent="0.2">
      <c r="A12" s="17" t="s">
        <v>14</v>
      </c>
      <c r="B12" s="30"/>
      <c r="C12" s="94">
        <v>0</v>
      </c>
      <c r="D12" s="89">
        <v>0</v>
      </c>
      <c r="E12" s="89">
        <v>437692</v>
      </c>
      <c r="F12" s="89">
        <v>0</v>
      </c>
      <c r="G12" s="89">
        <v>18415</v>
      </c>
      <c r="H12" s="89">
        <v>451324</v>
      </c>
      <c r="I12" s="89">
        <v>28809</v>
      </c>
      <c r="J12" s="95">
        <f t="shared" si="0"/>
        <v>936240</v>
      </c>
    </row>
    <row r="13" spans="1:10" x14ac:dyDescent="0.2">
      <c r="A13" s="17" t="s">
        <v>15</v>
      </c>
      <c r="B13" s="30"/>
      <c r="C13" s="94">
        <v>177753</v>
      </c>
      <c r="D13" s="89">
        <v>0</v>
      </c>
      <c r="E13" s="89">
        <v>1584513</v>
      </c>
      <c r="F13" s="89">
        <v>257129</v>
      </c>
      <c r="G13" s="89">
        <v>0</v>
      </c>
      <c r="H13" s="89">
        <v>315995</v>
      </c>
      <c r="I13" s="89">
        <v>0</v>
      </c>
      <c r="J13" s="95">
        <f t="shared" si="0"/>
        <v>2335390</v>
      </c>
    </row>
    <row r="14" spans="1:10" x14ac:dyDescent="0.2">
      <c r="A14" s="17" t="s">
        <v>16</v>
      </c>
      <c r="B14" s="30"/>
      <c r="C14" s="94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95">
        <f t="shared" si="0"/>
        <v>0</v>
      </c>
    </row>
    <row r="15" spans="1:10" x14ac:dyDescent="0.2">
      <c r="A15" s="17" t="s">
        <v>17</v>
      </c>
      <c r="B15" s="30"/>
      <c r="C15" s="94">
        <v>13166</v>
      </c>
      <c r="D15" s="89">
        <v>0</v>
      </c>
      <c r="E15" s="89">
        <v>4236167</v>
      </c>
      <c r="F15" s="89">
        <v>0</v>
      </c>
      <c r="G15" s="89">
        <v>0</v>
      </c>
      <c r="H15" s="89">
        <v>1113747</v>
      </c>
      <c r="I15" s="89">
        <v>0</v>
      </c>
      <c r="J15" s="95">
        <f t="shared" si="0"/>
        <v>5363080</v>
      </c>
    </row>
    <row r="16" spans="1:10" x14ac:dyDescent="0.2">
      <c r="A16" s="17" t="s">
        <v>18</v>
      </c>
      <c r="B16" s="30"/>
      <c r="C16" s="94">
        <v>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95">
        <f t="shared" si="0"/>
        <v>0</v>
      </c>
    </row>
    <row r="17" spans="1:10" x14ac:dyDescent="0.2">
      <c r="A17" s="96" t="s">
        <v>109</v>
      </c>
      <c r="B17" s="30"/>
      <c r="C17" s="94">
        <v>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95">
        <f t="shared" si="0"/>
        <v>0</v>
      </c>
    </row>
    <row r="18" spans="1:10" x14ac:dyDescent="0.2">
      <c r="A18" s="17" t="s">
        <v>19</v>
      </c>
      <c r="B18" s="30"/>
      <c r="C18" s="94">
        <v>71820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95">
        <f t="shared" si="0"/>
        <v>71820</v>
      </c>
    </row>
    <row r="19" spans="1:10" x14ac:dyDescent="0.2">
      <c r="A19" s="17" t="s">
        <v>20</v>
      </c>
      <c r="B19" s="30" t="s">
        <v>65</v>
      </c>
      <c r="C19" s="94"/>
      <c r="D19" s="89"/>
      <c r="E19" s="89"/>
      <c r="F19" s="89"/>
      <c r="G19" s="89"/>
      <c r="H19" s="89"/>
      <c r="I19" s="89"/>
      <c r="J19" s="95">
        <f t="shared" si="0"/>
        <v>0</v>
      </c>
    </row>
    <row r="20" spans="1:10" x14ac:dyDescent="0.2">
      <c r="A20" s="17" t="s">
        <v>22</v>
      </c>
      <c r="B20" s="30"/>
      <c r="C20" s="94">
        <v>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95">
        <f t="shared" si="0"/>
        <v>0</v>
      </c>
    </row>
    <row r="21" spans="1:10" x14ac:dyDescent="0.2">
      <c r="A21" s="17" t="s">
        <v>21</v>
      </c>
      <c r="B21" s="30"/>
      <c r="C21" s="94">
        <v>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0</v>
      </c>
      <c r="J21" s="95">
        <f t="shared" si="0"/>
        <v>0</v>
      </c>
    </row>
    <row r="22" spans="1:10" x14ac:dyDescent="0.2">
      <c r="A22" s="17" t="s">
        <v>23</v>
      </c>
      <c r="B22" s="30"/>
      <c r="C22" s="94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95">
        <f t="shared" si="0"/>
        <v>0</v>
      </c>
    </row>
    <row r="23" spans="1:10" x14ac:dyDescent="0.2">
      <c r="A23" s="17" t="s">
        <v>24</v>
      </c>
      <c r="B23" s="30"/>
      <c r="C23" s="94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95">
        <f t="shared" si="0"/>
        <v>0</v>
      </c>
    </row>
    <row r="24" spans="1:10" x14ac:dyDescent="0.2">
      <c r="A24" s="17" t="s">
        <v>25</v>
      </c>
      <c r="B24" s="30"/>
      <c r="C24" s="94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95">
        <f t="shared" si="0"/>
        <v>0</v>
      </c>
    </row>
    <row r="25" spans="1:10" x14ac:dyDescent="0.2">
      <c r="A25" s="17" t="s">
        <v>26</v>
      </c>
      <c r="B25" s="30"/>
      <c r="C25" s="94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95">
        <f t="shared" si="0"/>
        <v>0</v>
      </c>
    </row>
    <row r="26" spans="1:10" x14ac:dyDescent="0.2">
      <c r="A26" s="17" t="s">
        <v>27</v>
      </c>
      <c r="B26" s="30"/>
      <c r="C26" s="94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95">
        <f t="shared" si="0"/>
        <v>0</v>
      </c>
    </row>
    <row r="27" spans="1:10" x14ac:dyDescent="0.2">
      <c r="A27" s="17" t="s">
        <v>28</v>
      </c>
      <c r="B27" s="30"/>
      <c r="C27" s="94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95">
        <f t="shared" si="0"/>
        <v>0</v>
      </c>
    </row>
    <row r="28" spans="1:10" x14ac:dyDescent="0.2">
      <c r="A28" s="17" t="s">
        <v>29</v>
      </c>
      <c r="B28" s="30"/>
      <c r="C28" s="94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95">
        <f t="shared" si="0"/>
        <v>0</v>
      </c>
    </row>
    <row r="29" spans="1:10" x14ac:dyDescent="0.2">
      <c r="A29" s="17" t="s">
        <v>30</v>
      </c>
      <c r="B29" s="30"/>
      <c r="C29" s="94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95">
        <f t="shared" si="0"/>
        <v>0</v>
      </c>
    </row>
    <row r="30" spans="1:10" x14ac:dyDescent="0.2">
      <c r="A30" s="17" t="s">
        <v>31</v>
      </c>
      <c r="B30" s="30"/>
      <c r="C30" s="94">
        <v>165704</v>
      </c>
      <c r="D30" s="89">
        <v>0</v>
      </c>
      <c r="E30" s="89">
        <v>1111409</v>
      </c>
      <c r="F30" s="89">
        <v>0</v>
      </c>
      <c r="G30" s="89">
        <v>0</v>
      </c>
      <c r="H30" s="89">
        <v>224316</v>
      </c>
      <c r="I30" s="89">
        <v>111481</v>
      </c>
      <c r="J30" s="95">
        <f t="shared" si="0"/>
        <v>1612910</v>
      </c>
    </row>
    <row r="31" spans="1:10" x14ac:dyDescent="0.2">
      <c r="A31" s="17" t="s">
        <v>32</v>
      </c>
      <c r="B31" s="30"/>
      <c r="C31" s="94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95">
        <f t="shared" si="0"/>
        <v>0</v>
      </c>
    </row>
    <row r="32" spans="1:10" x14ac:dyDescent="0.2">
      <c r="A32" s="17" t="s">
        <v>33</v>
      </c>
      <c r="B32" s="30"/>
      <c r="C32" s="94">
        <v>212181</v>
      </c>
      <c r="D32" s="89">
        <v>895066</v>
      </c>
      <c r="E32" s="89">
        <v>6827779</v>
      </c>
      <c r="F32" s="89">
        <v>0</v>
      </c>
      <c r="G32" s="89">
        <v>0</v>
      </c>
      <c r="H32" s="89">
        <v>1461529</v>
      </c>
      <c r="I32" s="89">
        <v>0</v>
      </c>
      <c r="J32" s="95">
        <f t="shared" si="0"/>
        <v>9396555</v>
      </c>
    </row>
    <row r="33" spans="1:10" x14ac:dyDescent="0.2">
      <c r="A33" s="17" t="s">
        <v>34</v>
      </c>
      <c r="B33" s="30"/>
      <c r="C33" s="94">
        <v>0</v>
      </c>
      <c r="D33" s="89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95">
        <f t="shared" si="0"/>
        <v>0</v>
      </c>
    </row>
    <row r="34" spans="1:10" x14ac:dyDescent="0.2">
      <c r="A34" s="17" t="s">
        <v>35</v>
      </c>
      <c r="B34" s="30"/>
      <c r="C34" s="94">
        <v>0</v>
      </c>
      <c r="D34" s="89">
        <v>0</v>
      </c>
      <c r="E34" s="89">
        <v>0</v>
      </c>
      <c r="F34" s="89">
        <v>0</v>
      </c>
      <c r="G34" s="89">
        <v>0</v>
      </c>
      <c r="H34" s="89">
        <v>0</v>
      </c>
      <c r="I34" s="89">
        <v>0</v>
      </c>
      <c r="J34" s="95">
        <f t="shared" si="0"/>
        <v>0</v>
      </c>
    </row>
    <row r="35" spans="1:10" x14ac:dyDescent="0.2">
      <c r="A35" s="17" t="s">
        <v>36</v>
      </c>
      <c r="B35" s="30"/>
      <c r="C35" s="94">
        <v>0</v>
      </c>
      <c r="D35" s="89">
        <v>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95">
        <f t="shared" si="0"/>
        <v>0</v>
      </c>
    </row>
    <row r="36" spans="1:10" x14ac:dyDescent="0.2">
      <c r="A36" s="17" t="s">
        <v>37</v>
      </c>
      <c r="B36" s="30"/>
      <c r="C36" s="94">
        <v>0</v>
      </c>
      <c r="D36" s="89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95">
        <f t="shared" si="0"/>
        <v>0</v>
      </c>
    </row>
    <row r="37" spans="1:10" x14ac:dyDescent="0.2">
      <c r="A37" s="17" t="s">
        <v>38</v>
      </c>
      <c r="B37" s="30"/>
      <c r="C37" s="94">
        <v>29090</v>
      </c>
      <c r="D37" s="89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95">
        <f t="shared" si="0"/>
        <v>29090</v>
      </c>
    </row>
    <row r="38" spans="1:10" x14ac:dyDescent="0.2">
      <c r="A38" s="17" t="s">
        <v>39</v>
      </c>
      <c r="B38" s="30"/>
      <c r="C38" s="94">
        <v>0</v>
      </c>
      <c r="D38" s="89">
        <v>0</v>
      </c>
      <c r="E38" s="89">
        <v>1967294</v>
      </c>
      <c r="F38" s="89">
        <v>0</v>
      </c>
      <c r="G38" s="89">
        <v>0</v>
      </c>
      <c r="H38" s="89">
        <v>0</v>
      </c>
      <c r="I38" s="89">
        <v>0</v>
      </c>
      <c r="J38" s="95">
        <f t="shared" si="0"/>
        <v>1967294</v>
      </c>
    </row>
    <row r="39" spans="1:10" x14ac:dyDescent="0.2">
      <c r="A39" s="17" t="s">
        <v>1</v>
      </c>
      <c r="B39" s="30"/>
      <c r="C39" s="94">
        <v>886585</v>
      </c>
      <c r="D39" s="89">
        <v>0</v>
      </c>
      <c r="E39" s="89">
        <v>3153901</v>
      </c>
      <c r="F39" s="89">
        <v>0</v>
      </c>
      <c r="G39" s="89">
        <v>0</v>
      </c>
      <c r="H39" s="89">
        <v>2712081</v>
      </c>
      <c r="I39" s="89">
        <v>39000</v>
      </c>
      <c r="J39" s="95">
        <f t="shared" si="0"/>
        <v>6791567</v>
      </c>
    </row>
    <row r="40" spans="1:10" x14ac:dyDescent="0.2">
      <c r="A40" s="17" t="s">
        <v>40</v>
      </c>
      <c r="B40" s="30"/>
      <c r="C40" s="94">
        <v>0</v>
      </c>
      <c r="D40" s="89">
        <v>0</v>
      </c>
      <c r="E40" s="89">
        <v>1201248</v>
      </c>
      <c r="F40" s="89">
        <v>0</v>
      </c>
      <c r="G40" s="89">
        <v>0</v>
      </c>
      <c r="H40" s="89">
        <v>0</v>
      </c>
      <c r="I40" s="89">
        <v>0</v>
      </c>
      <c r="J40" s="95">
        <f t="shared" si="0"/>
        <v>1201248</v>
      </c>
    </row>
    <row r="41" spans="1:10" x14ac:dyDescent="0.2">
      <c r="A41" s="17" t="s">
        <v>41</v>
      </c>
      <c r="B41" s="30"/>
      <c r="C41" s="94">
        <v>0</v>
      </c>
      <c r="D41" s="89">
        <v>0</v>
      </c>
      <c r="E41" s="89">
        <v>0</v>
      </c>
      <c r="F41" s="89">
        <v>0</v>
      </c>
      <c r="G41" s="89">
        <v>0</v>
      </c>
      <c r="H41" s="89">
        <v>0</v>
      </c>
      <c r="I41" s="89">
        <v>0</v>
      </c>
      <c r="J41" s="95">
        <f t="shared" si="0"/>
        <v>0</v>
      </c>
    </row>
    <row r="42" spans="1:10" x14ac:dyDescent="0.2">
      <c r="A42" s="17" t="s">
        <v>42</v>
      </c>
      <c r="B42" s="30"/>
      <c r="C42" s="94">
        <v>0</v>
      </c>
      <c r="D42" s="89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95">
        <f t="shared" si="0"/>
        <v>0</v>
      </c>
    </row>
    <row r="43" spans="1:10" x14ac:dyDescent="0.2">
      <c r="A43" s="17" t="s">
        <v>2</v>
      </c>
      <c r="B43" s="30"/>
      <c r="C43" s="94">
        <v>0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95">
        <f t="shared" si="0"/>
        <v>0</v>
      </c>
    </row>
    <row r="44" spans="1:10" x14ac:dyDescent="0.2">
      <c r="A44" s="17" t="s">
        <v>43</v>
      </c>
      <c r="B44" s="30"/>
      <c r="C44" s="94">
        <v>0</v>
      </c>
      <c r="D44" s="89">
        <v>0</v>
      </c>
      <c r="E44" s="89">
        <v>0</v>
      </c>
      <c r="F44" s="89">
        <v>0</v>
      </c>
      <c r="G44" s="89">
        <v>0</v>
      </c>
      <c r="H44" s="89">
        <v>0</v>
      </c>
      <c r="I44" s="89">
        <v>0</v>
      </c>
      <c r="J44" s="95">
        <f t="shared" si="0"/>
        <v>0</v>
      </c>
    </row>
    <row r="45" spans="1:10" x14ac:dyDescent="0.2">
      <c r="A45" s="17" t="s">
        <v>44</v>
      </c>
      <c r="B45" s="30"/>
      <c r="C45" s="94">
        <v>0</v>
      </c>
      <c r="D45" s="89">
        <v>0</v>
      </c>
      <c r="E45" s="89">
        <v>0</v>
      </c>
      <c r="F45" s="89">
        <v>0</v>
      </c>
      <c r="G45" s="89">
        <v>0</v>
      </c>
      <c r="H45" s="89">
        <v>0</v>
      </c>
      <c r="I45" s="89">
        <v>0</v>
      </c>
      <c r="J45" s="95">
        <f t="shared" si="0"/>
        <v>0</v>
      </c>
    </row>
    <row r="46" spans="1:10" x14ac:dyDescent="0.2">
      <c r="A46" s="17" t="s">
        <v>45</v>
      </c>
      <c r="B46" s="30"/>
      <c r="C46" s="94">
        <v>0</v>
      </c>
      <c r="D46" s="89">
        <v>0</v>
      </c>
      <c r="E46" s="89">
        <v>0</v>
      </c>
      <c r="F46" s="89">
        <v>0</v>
      </c>
      <c r="G46" s="89">
        <v>0</v>
      </c>
      <c r="H46" s="89">
        <v>122186</v>
      </c>
      <c r="I46" s="89">
        <v>0</v>
      </c>
      <c r="J46" s="95">
        <f t="shared" si="0"/>
        <v>122186</v>
      </c>
    </row>
    <row r="47" spans="1:10" x14ac:dyDescent="0.2">
      <c r="A47" s="17" t="s">
        <v>46</v>
      </c>
      <c r="B47" s="30"/>
      <c r="C47" s="94">
        <v>0</v>
      </c>
      <c r="D47" s="89">
        <v>0</v>
      </c>
      <c r="E47" s="89">
        <v>0</v>
      </c>
      <c r="F47" s="89">
        <v>0</v>
      </c>
      <c r="G47" s="89">
        <v>0</v>
      </c>
      <c r="H47" s="89">
        <v>0</v>
      </c>
      <c r="I47" s="89">
        <v>0</v>
      </c>
      <c r="J47" s="95">
        <f t="shared" si="0"/>
        <v>0</v>
      </c>
    </row>
    <row r="48" spans="1:10" x14ac:dyDescent="0.2">
      <c r="A48" s="17" t="s">
        <v>47</v>
      </c>
      <c r="B48" s="30"/>
      <c r="C48" s="94">
        <v>0</v>
      </c>
      <c r="D48" s="89">
        <v>0</v>
      </c>
      <c r="E48" s="89">
        <v>0</v>
      </c>
      <c r="F48" s="89">
        <v>0</v>
      </c>
      <c r="G48" s="89">
        <v>0</v>
      </c>
      <c r="H48" s="89">
        <v>0</v>
      </c>
      <c r="I48" s="89">
        <v>0</v>
      </c>
      <c r="J48" s="95">
        <f t="shared" si="0"/>
        <v>0</v>
      </c>
    </row>
    <row r="49" spans="1:10" x14ac:dyDescent="0.2">
      <c r="A49" s="17" t="s">
        <v>48</v>
      </c>
      <c r="B49" s="30"/>
      <c r="C49" s="94">
        <v>0</v>
      </c>
      <c r="D49" s="89">
        <v>0</v>
      </c>
      <c r="E49" s="89">
        <v>0</v>
      </c>
      <c r="F49" s="89">
        <v>0</v>
      </c>
      <c r="G49" s="89">
        <v>0</v>
      </c>
      <c r="H49" s="89">
        <v>0</v>
      </c>
      <c r="I49" s="89">
        <v>465106</v>
      </c>
      <c r="J49" s="95">
        <f t="shared" si="0"/>
        <v>465106</v>
      </c>
    </row>
    <row r="50" spans="1:10" x14ac:dyDescent="0.2">
      <c r="A50" s="17" t="s">
        <v>49</v>
      </c>
      <c r="B50" s="30"/>
      <c r="C50" s="94">
        <v>0</v>
      </c>
      <c r="D50" s="89">
        <v>0</v>
      </c>
      <c r="E50" s="89">
        <v>5677</v>
      </c>
      <c r="F50" s="89">
        <v>0</v>
      </c>
      <c r="G50" s="89">
        <v>0</v>
      </c>
      <c r="H50" s="89">
        <v>0</v>
      </c>
      <c r="I50" s="89">
        <v>0</v>
      </c>
      <c r="J50" s="95">
        <f t="shared" si="0"/>
        <v>5677</v>
      </c>
    </row>
    <row r="51" spans="1:10" x14ac:dyDescent="0.2">
      <c r="A51" s="17" t="s">
        <v>3</v>
      </c>
      <c r="B51" s="30"/>
      <c r="C51" s="94">
        <v>0</v>
      </c>
      <c r="D51" s="89">
        <v>0</v>
      </c>
      <c r="E51" s="89">
        <v>0</v>
      </c>
      <c r="F51" s="89">
        <v>0</v>
      </c>
      <c r="G51" s="89">
        <v>0</v>
      </c>
      <c r="H51" s="89">
        <v>0</v>
      </c>
      <c r="I51" s="89">
        <v>0</v>
      </c>
      <c r="J51" s="95">
        <f t="shared" si="0"/>
        <v>0</v>
      </c>
    </row>
    <row r="52" spans="1:10" x14ac:dyDescent="0.2">
      <c r="A52" s="17" t="s">
        <v>50</v>
      </c>
      <c r="B52" s="30"/>
      <c r="C52" s="94">
        <v>2144469</v>
      </c>
      <c r="D52" s="89">
        <v>0</v>
      </c>
      <c r="E52" s="89">
        <v>12526429</v>
      </c>
      <c r="F52" s="89">
        <v>0</v>
      </c>
      <c r="G52" s="89">
        <v>3076233</v>
      </c>
      <c r="H52" s="89">
        <v>0</v>
      </c>
      <c r="I52" s="89">
        <v>0</v>
      </c>
      <c r="J52" s="95">
        <f t="shared" si="0"/>
        <v>17747131</v>
      </c>
    </row>
    <row r="53" spans="1:10" x14ac:dyDescent="0.2">
      <c r="A53" s="17" t="s">
        <v>51</v>
      </c>
      <c r="B53" s="30"/>
      <c r="C53" s="94">
        <v>0</v>
      </c>
      <c r="D53" s="89">
        <v>0</v>
      </c>
      <c r="E53" s="89">
        <v>2324526</v>
      </c>
      <c r="F53" s="89">
        <v>0</v>
      </c>
      <c r="G53" s="89">
        <v>0</v>
      </c>
      <c r="H53" s="89">
        <v>0</v>
      </c>
      <c r="I53" s="89">
        <v>0</v>
      </c>
      <c r="J53" s="95">
        <f t="shared" si="0"/>
        <v>2324526</v>
      </c>
    </row>
    <row r="54" spans="1:10" x14ac:dyDescent="0.2">
      <c r="A54" s="17" t="s">
        <v>4</v>
      </c>
      <c r="B54" s="30"/>
      <c r="C54" s="94">
        <v>1125965</v>
      </c>
      <c r="D54" s="89">
        <v>0</v>
      </c>
      <c r="E54" s="89">
        <v>11122313</v>
      </c>
      <c r="F54" s="89">
        <v>0</v>
      </c>
      <c r="G54" s="89">
        <v>0</v>
      </c>
      <c r="H54" s="89">
        <v>5683842</v>
      </c>
      <c r="I54" s="89">
        <v>4131900</v>
      </c>
      <c r="J54" s="95">
        <f t="shared" si="0"/>
        <v>22064020</v>
      </c>
    </row>
    <row r="55" spans="1:10" x14ac:dyDescent="0.2">
      <c r="A55" s="17" t="s">
        <v>52</v>
      </c>
      <c r="B55" s="30"/>
      <c r="C55" s="94">
        <v>14725</v>
      </c>
      <c r="D55" s="89">
        <v>0</v>
      </c>
      <c r="E55" s="89">
        <v>5328219</v>
      </c>
      <c r="F55" s="89">
        <v>0</v>
      </c>
      <c r="G55" s="89">
        <v>0</v>
      </c>
      <c r="H55" s="89">
        <v>203295</v>
      </c>
      <c r="I55" s="89">
        <v>0</v>
      </c>
      <c r="J55" s="95">
        <f t="shared" si="0"/>
        <v>5546239</v>
      </c>
    </row>
    <row r="56" spans="1:10" x14ac:dyDescent="0.2">
      <c r="A56" s="17" t="s">
        <v>53</v>
      </c>
      <c r="B56" s="30"/>
      <c r="C56" s="94">
        <v>0</v>
      </c>
      <c r="D56" s="89">
        <v>0</v>
      </c>
      <c r="E56" s="89">
        <v>3857748</v>
      </c>
      <c r="F56" s="89">
        <v>0</v>
      </c>
      <c r="G56" s="89">
        <v>0</v>
      </c>
      <c r="H56" s="89">
        <v>0</v>
      </c>
      <c r="I56" s="89">
        <v>0</v>
      </c>
      <c r="J56" s="95">
        <f t="shared" si="0"/>
        <v>3857748</v>
      </c>
    </row>
    <row r="57" spans="1:10" x14ac:dyDescent="0.2">
      <c r="A57" s="17" t="s">
        <v>54</v>
      </c>
      <c r="B57" s="30"/>
      <c r="C57" s="94">
        <v>0</v>
      </c>
      <c r="D57" s="89">
        <v>0</v>
      </c>
      <c r="E57" s="89">
        <v>0</v>
      </c>
      <c r="F57" s="89">
        <v>0</v>
      </c>
      <c r="G57" s="89">
        <v>0</v>
      </c>
      <c r="H57" s="89">
        <v>0</v>
      </c>
      <c r="I57" s="89">
        <v>0</v>
      </c>
      <c r="J57" s="95">
        <f t="shared" si="0"/>
        <v>0</v>
      </c>
    </row>
    <row r="58" spans="1:10" x14ac:dyDescent="0.2">
      <c r="A58" s="17" t="s">
        <v>55</v>
      </c>
      <c r="B58" s="30"/>
      <c r="C58" s="94">
        <v>0</v>
      </c>
      <c r="D58" s="89">
        <v>0</v>
      </c>
      <c r="E58" s="89">
        <v>0</v>
      </c>
      <c r="F58" s="89">
        <v>0</v>
      </c>
      <c r="G58" s="89">
        <v>0</v>
      </c>
      <c r="H58" s="89">
        <v>0</v>
      </c>
      <c r="I58" s="89">
        <v>0</v>
      </c>
      <c r="J58" s="95">
        <f t="shared" si="0"/>
        <v>0</v>
      </c>
    </row>
    <row r="59" spans="1:10" x14ac:dyDescent="0.2">
      <c r="A59" s="17" t="s">
        <v>102</v>
      </c>
      <c r="B59" s="30"/>
      <c r="C59" s="94">
        <v>296349</v>
      </c>
      <c r="D59" s="89">
        <v>0</v>
      </c>
      <c r="E59" s="89">
        <v>1010116</v>
      </c>
      <c r="F59" s="89">
        <v>0</v>
      </c>
      <c r="G59" s="89">
        <v>0</v>
      </c>
      <c r="H59" s="89">
        <v>184602</v>
      </c>
      <c r="I59" s="89">
        <v>112418</v>
      </c>
      <c r="J59" s="95">
        <f t="shared" si="0"/>
        <v>1603485</v>
      </c>
    </row>
    <row r="60" spans="1:10" x14ac:dyDescent="0.2">
      <c r="A60" s="17" t="s">
        <v>103</v>
      </c>
      <c r="B60" s="30"/>
      <c r="C60" s="94">
        <v>0</v>
      </c>
      <c r="D60" s="89">
        <v>0</v>
      </c>
      <c r="E60" s="89">
        <v>0</v>
      </c>
      <c r="F60" s="89">
        <v>0</v>
      </c>
      <c r="G60" s="89">
        <v>0</v>
      </c>
      <c r="H60" s="89">
        <v>0</v>
      </c>
      <c r="I60" s="89">
        <v>0</v>
      </c>
      <c r="J60" s="95">
        <f t="shared" si="0"/>
        <v>0</v>
      </c>
    </row>
    <row r="61" spans="1:10" x14ac:dyDescent="0.2">
      <c r="A61" s="17" t="s">
        <v>56</v>
      </c>
      <c r="B61" s="30"/>
      <c r="C61" s="94">
        <v>0</v>
      </c>
      <c r="D61" s="89">
        <v>0</v>
      </c>
      <c r="E61" s="89">
        <v>0</v>
      </c>
      <c r="F61" s="89">
        <v>0</v>
      </c>
      <c r="G61" s="89">
        <v>0</v>
      </c>
      <c r="H61" s="89">
        <v>0</v>
      </c>
      <c r="I61" s="89">
        <v>0</v>
      </c>
      <c r="J61" s="95">
        <f t="shared" si="0"/>
        <v>0</v>
      </c>
    </row>
    <row r="62" spans="1:10" x14ac:dyDescent="0.2">
      <c r="A62" s="17" t="s">
        <v>6</v>
      </c>
      <c r="B62" s="30"/>
      <c r="C62" s="94">
        <v>283770</v>
      </c>
      <c r="D62" s="89">
        <v>0</v>
      </c>
      <c r="E62" s="89">
        <v>5165968</v>
      </c>
      <c r="F62" s="89">
        <v>0</v>
      </c>
      <c r="G62" s="89">
        <v>0</v>
      </c>
      <c r="H62" s="89">
        <v>801512</v>
      </c>
      <c r="I62" s="89">
        <v>0</v>
      </c>
      <c r="J62" s="95">
        <f t="shared" si="0"/>
        <v>6251250</v>
      </c>
    </row>
    <row r="63" spans="1:10" x14ac:dyDescent="0.2">
      <c r="A63" s="17" t="s">
        <v>5</v>
      </c>
      <c r="B63" s="30"/>
      <c r="C63" s="94">
        <v>231797</v>
      </c>
      <c r="D63" s="89">
        <v>12918</v>
      </c>
      <c r="E63" s="89">
        <v>4805631</v>
      </c>
      <c r="F63" s="89">
        <v>0</v>
      </c>
      <c r="G63" s="89">
        <v>0</v>
      </c>
      <c r="H63" s="89">
        <v>124523</v>
      </c>
      <c r="I63" s="89">
        <v>0</v>
      </c>
      <c r="J63" s="95">
        <f t="shared" si="0"/>
        <v>5174869</v>
      </c>
    </row>
    <row r="64" spans="1:10" x14ac:dyDescent="0.2">
      <c r="A64" s="17" t="s">
        <v>57</v>
      </c>
      <c r="B64" s="30"/>
      <c r="C64" s="94">
        <v>347474</v>
      </c>
      <c r="D64" s="89">
        <v>0</v>
      </c>
      <c r="E64" s="89">
        <v>0</v>
      </c>
      <c r="F64" s="89">
        <v>0</v>
      </c>
      <c r="G64" s="89">
        <v>0</v>
      </c>
      <c r="H64" s="89">
        <v>0</v>
      </c>
      <c r="I64" s="89">
        <v>0</v>
      </c>
      <c r="J64" s="95">
        <f t="shared" si="0"/>
        <v>347474</v>
      </c>
    </row>
    <row r="65" spans="1:10" x14ac:dyDescent="0.2">
      <c r="A65" s="17" t="s">
        <v>58</v>
      </c>
      <c r="B65" s="30"/>
      <c r="C65" s="94">
        <v>0</v>
      </c>
      <c r="D65" s="89">
        <v>0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95">
        <f t="shared" si="0"/>
        <v>0</v>
      </c>
    </row>
    <row r="66" spans="1:10" x14ac:dyDescent="0.2">
      <c r="A66" s="17" t="s">
        <v>59</v>
      </c>
      <c r="B66" s="30"/>
      <c r="C66" s="94">
        <v>0</v>
      </c>
      <c r="D66" s="89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95">
        <f t="shared" si="0"/>
        <v>0</v>
      </c>
    </row>
    <row r="67" spans="1:10" x14ac:dyDescent="0.2">
      <c r="A67" s="17" t="s">
        <v>60</v>
      </c>
      <c r="B67" s="30"/>
      <c r="C67" s="94">
        <v>0</v>
      </c>
      <c r="D67" s="89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95">
        <f t="shared" si="0"/>
        <v>0</v>
      </c>
    </row>
    <row r="68" spans="1:10" x14ac:dyDescent="0.2">
      <c r="A68" s="17" t="s">
        <v>61</v>
      </c>
      <c r="B68" s="30"/>
      <c r="C68" s="94">
        <v>169784</v>
      </c>
      <c r="D68" s="89">
        <v>23079</v>
      </c>
      <c r="E68" s="89">
        <v>6360589</v>
      </c>
      <c r="F68" s="89">
        <v>0</v>
      </c>
      <c r="G68" s="89">
        <v>0</v>
      </c>
      <c r="H68" s="89">
        <v>707406</v>
      </c>
      <c r="I68" s="89">
        <v>0</v>
      </c>
      <c r="J68" s="95">
        <f t="shared" si="0"/>
        <v>7260858</v>
      </c>
    </row>
    <row r="69" spans="1:10" x14ac:dyDescent="0.2">
      <c r="A69" s="17" t="s">
        <v>62</v>
      </c>
      <c r="B69" s="30"/>
      <c r="C69" s="94">
        <v>42760</v>
      </c>
      <c r="D69" s="89">
        <v>0</v>
      </c>
      <c r="E69" s="89">
        <v>0</v>
      </c>
      <c r="F69" s="89">
        <v>0</v>
      </c>
      <c r="G69" s="89">
        <v>0</v>
      </c>
      <c r="H69" s="89">
        <v>0</v>
      </c>
      <c r="I69" s="89">
        <v>75801</v>
      </c>
      <c r="J69" s="95">
        <f t="shared" si="0"/>
        <v>118561</v>
      </c>
    </row>
    <row r="70" spans="1:10" x14ac:dyDescent="0.2">
      <c r="A70" s="17" t="s">
        <v>63</v>
      </c>
      <c r="B70" s="30"/>
      <c r="C70" s="94">
        <v>0</v>
      </c>
      <c r="D70" s="89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95">
        <f t="shared" si="0"/>
        <v>0</v>
      </c>
    </row>
    <row r="71" spans="1:10" x14ac:dyDescent="0.2">
      <c r="A71" s="17" t="s">
        <v>64</v>
      </c>
      <c r="B71" s="30"/>
      <c r="C71" s="94">
        <v>0</v>
      </c>
      <c r="D71" s="89">
        <v>0</v>
      </c>
      <c r="E71" s="89">
        <v>0</v>
      </c>
      <c r="F71" s="89">
        <v>0</v>
      </c>
      <c r="G71" s="89">
        <v>0</v>
      </c>
      <c r="H71" s="89">
        <v>0</v>
      </c>
      <c r="I71" s="89">
        <v>0</v>
      </c>
      <c r="J71" s="95">
        <f>SUM(C71:I71)</f>
        <v>0</v>
      </c>
    </row>
    <row r="72" spans="1:10" x14ac:dyDescent="0.2">
      <c r="A72" s="60" t="s">
        <v>93</v>
      </c>
      <c r="B72" s="61"/>
      <c r="C72" s="65">
        <f t="shared" ref="C72:J72" si="1">SUM(C5:C71)</f>
        <v>6520235</v>
      </c>
      <c r="D72" s="63">
        <f t="shared" si="1"/>
        <v>2187449</v>
      </c>
      <c r="E72" s="63">
        <f t="shared" si="1"/>
        <v>76828682</v>
      </c>
      <c r="F72" s="63">
        <f t="shared" si="1"/>
        <v>257129</v>
      </c>
      <c r="G72" s="63">
        <f t="shared" si="1"/>
        <v>3094648</v>
      </c>
      <c r="H72" s="63">
        <f>SUM(H5:H71)</f>
        <v>14106358</v>
      </c>
      <c r="I72" s="63">
        <f>SUM(I5:I71)</f>
        <v>4964515</v>
      </c>
      <c r="J72" s="66">
        <f t="shared" si="1"/>
        <v>107959016</v>
      </c>
    </row>
    <row r="73" spans="1:10" x14ac:dyDescent="0.2">
      <c r="A73" s="60" t="s">
        <v>79</v>
      </c>
      <c r="B73" s="61"/>
      <c r="C73" s="79">
        <f>(C72/$J72)</f>
        <v>6.039546525692676E-2</v>
      </c>
      <c r="D73" s="75">
        <f t="shared" ref="D73:J73" si="2">(D72/$J72)</f>
        <v>2.026184640289793E-2</v>
      </c>
      <c r="E73" s="75">
        <f t="shared" si="2"/>
        <v>0.71164674194511002</v>
      </c>
      <c r="F73" s="75">
        <f t="shared" si="2"/>
        <v>2.3817278957044218E-3</v>
      </c>
      <c r="G73" s="75">
        <f t="shared" si="2"/>
        <v>2.8665025994679315E-2</v>
      </c>
      <c r="H73" s="75">
        <f t="shared" si="2"/>
        <v>0.13066401049820608</v>
      </c>
      <c r="I73" s="75">
        <f t="shared" si="2"/>
        <v>4.5985182006475493E-2</v>
      </c>
      <c r="J73" s="80">
        <f t="shared" si="2"/>
        <v>1</v>
      </c>
    </row>
    <row r="74" spans="1:10" x14ac:dyDescent="0.2">
      <c r="A74" s="77" t="s">
        <v>95</v>
      </c>
      <c r="B74" s="68"/>
      <c r="C74" s="81">
        <f>COUNTIF(C5:C71,"&gt;0")</f>
        <v>17</v>
      </c>
      <c r="D74" s="71">
        <f t="shared" ref="D74:J74" si="3">COUNTIF(D5:D71,"&gt;0")</f>
        <v>4</v>
      </c>
      <c r="E74" s="71">
        <f t="shared" si="3"/>
        <v>21</v>
      </c>
      <c r="F74" s="71">
        <f t="shared" si="3"/>
        <v>1</v>
      </c>
      <c r="G74" s="71">
        <f t="shared" si="3"/>
        <v>2</v>
      </c>
      <c r="H74" s="71">
        <f t="shared" si="3"/>
        <v>13</v>
      </c>
      <c r="I74" s="71">
        <f t="shared" si="3"/>
        <v>7</v>
      </c>
      <c r="J74" s="78">
        <f t="shared" si="3"/>
        <v>28</v>
      </c>
    </row>
    <row r="75" spans="1:10" x14ac:dyDescent="0.2">
      <c r="A75" s="36"/>
      <c r="B75" s="37"/>
      <c r="C75" s="15"/>
      <c r="D75" s="18"/>
      <c r="E75" s="18"/>
      <c r="F75" s="18"/>
      <c r="G75" s="18"/>
      <c r="H75" s="18"/>
      <c r="I75" s="18"/>
      <c r="J75" s="19"/>
    </row>
    <row r="76" spans="1:10" ht="13.5" thickBot="1" x14ac:dyDescent="0.25">
      <c r="A76" s="20" t="s">
        <v>80</v>
      </c>
      <c r="B76" s="21"/>
      <c r="C76" s="21"/>
      <c r="D76" s="22"/>
      <c r="E76" s="22"/>
      <c r="F76" s="22"/>
      <c r="G76" s="22"/>
      <c r="H76" s="22"/>
      <c r="I76" s="22"/>
      <c r="J76" s="23"/>
    </row>
    <row r="77" spans="1:10" x14ac:dyDescent="0.2">
      <c r="D77" s="1"/>
      <c r="E77" s="1"/>
      <c r="F77" s="1"/>
      <c r="G77" s="1"/>
      <c r="H77" s="1"/>
      <c r="I77" s="1"/>
      <c r="J77" s="1"/>
    </row>
  </sheetData>
  <phoneticPr fontId="7" type="noConversion"/>
  <printOptions horizontalCentered="1"/>
  <pageMargins left="0.5" right="0.5" top="0.5" bottom="0.5" header="0.3" footer="0.3"/>
  <pageSetup scale="92" fitToHeight="0" orientation="landscape" r:id="rId1"/>
  <headerFooter>
    <oddFooter>&amp;LOffice of Economic and Demographic Research&amp;RPage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workbookViewId="0"/>
  </sheetViews>
  <sheetFormatPr defaultRowHeight="12.75" x14ac:dyDescent="0.2"/>
  <cols>
    <col min="1" max="1" width="20.7109375" customWidth="1"/>
    <col min="2" max="2" width="1.7109375" customWidth="1"/>
    <col min="3" max="16" width="13.7109375" customWidth="1"/>
    <col min="17" max="17" width="15.7109375" customWidth="1"/>
    <col min="19" max="21" width="13.7109375" customWidth="1"/>
  </cols>
  <sheetData>
    <row r="1" spans="1:21" ht="23.25" x14ac:dyDescent="0.35">
      <c r="A1" s="4" t="s">
        <v>66</v>
      </c>
      <c r="B1" s="5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8"/>
    </row>
    <row r="2" spans="1:21" ht="18.75" thickBot="1" x14ac:dyDescent="0.3">
      <c r="A2" s="9" t="s">
        <v>115</v>
      </c>
      <c r="B2" s="10"/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</row>
    <row r="3" spans="1:21" x14ac:dyDescent="0.2">
      <c r="A3" s="38"/>
      <c r="B3" s="82"/>
      <c r="C3" s="101" t="s">
        <v>67</v>
      </c>
      <c r="D3" s="100"/>
      <c r="E3" s="99" t="s">
        <v>101</v>
      </c>
      <c r="F3" s="100"/>
      <c r="G3" s="99" t="s">
        <v>70</v>
      </c>
      <c r="H3" s="100"/>
      <c r="I3" s="99" t="s">
        <v>104</v>
      </c>
      <c r="J3" s="100"/>
      <c r="K3" s="99" t="s">
        <v>105</v>
      </c>
      <c r="L3" s="100"/>
      <c r="M3" s="99" t="s">
        <v>106</v>
      </c>
      <c r="N3" s="100"/>
      <c r="O3" s="99" t="s">
        <v>76</v>
      </c>
      <c r="P3" s="100"/>
      <c r="Q3" s="41" t="s">
        <v>78</v>
      </c>
    </row>
    <row r="4" spans="1:21" ht="13.5" thickBot="1" x14ac:dyDescent="0.25">
      <c r="A4" s="39" t="s">
        <v>7</v>
      </c>
      <c r="B4" s="45"/>
      <c r="C4" s="47" t="s">
        <v>99</v>
      </c>
      <c r="D4" s="47" t="s">
        <v>100</v>
      </c>
      <c r="E4" s="47" t="s">
        <v>99</v>
      </c>
      <c r="F4" s="47" t="s">
        <v>100</v>
      </c>
      <c r="G4" s="47" t="s">
        <v>99</v>
      </c>
      <c r="H4" s="47" t="s">
        <v>100</v>
      </c>
      <c r="I4" s="47" t="s">
        <v>99</v>
      </c>
      <c r="J4" s="47" t="s">
        <v>100</v>
      </c>
      <c r="K4" s="47" t="s">
        <v>99</v>
      </c>
      <c r="L4" s="47" t="s">
        <v>100</v>
      </c>
      <c r="M4" s="47" t="s">
        <v>99</v>
      </c>
      <c r="N4" s="47" t="s">
        <v>100</v>
      </c>
      <c r="O4" s="47" t="s">
        <v>99</v>
      </c>
      <c r="P4" s="47" t="s">
        <v>100</v>
      </c>
      <c r="Q4" s="43" t="s">
        <v>77</v>
      </c>
      <c r="S4" s="47" t="s">
        <v>99</v>
      </c>
      <c r="T4" s="47" t="s">
        <v>100</v>
      </c>
      <c r="U4" s="47" t="s">
        <v>78</v>
      </c>
    </row>
    <row r="5" spans="1:21" x14ac:dyDescent="0.2">
      <c r="A5" s="16" t="s">
        <v>0</v>
      </c>
      <c r="B5" s="29"/>
      <c r="C5" s="31">
        <v>55006</v>
      </c>
      <c r="D5" s="31">
        <v>5782</v>
      </c>
      <c r="E5" s="25">
        <v>0</v>
      </c>
      <c r="F5" s="25">
        <v>0</v>
      </c>
      <c r="G5" s="26">
        <v>1125062</v>
      </c>
      <c r="H5" s="26">
        <v>119186</v>
      </c>
      <c r="I5" s="26">
        <v>0</v>
      </c>
      <c r="J5" s="26">
        <v>0</v>
      </c>
      <c r="K5" s="25">
        <v>0</v>
      </c>
      <c r="L5" s="25">
        <v>0</v>
      </c>
      <c r="M5" s="25">
        <v>90331</v>
      </c>
      <c r="N5" s="25">
        <v>0</v>
      </c>
      <c r="O5" s="25">
        <v>0</v>
      </c>
      <c r="P5" s="49">
        <v>0</v>
      </c>
      <c r="Q5" s="27">
        <f>SUM(C5:P5)</f>
        <v>1395367</v>
      </c>
      <c r="S5" s="1">
        <f>SUM(C5,E5,G5,I5,K5,M5,O5)</f>
        <v>1270399</v>
      </c>
      <c r="T5" s="1">
        <f>SUM(D5,F5,H5,J5,L5,N5,P5)</f>
        <v>124968</v>
      </c>
      <c r="U5" s="1">
        <f>SUM(S5:T5)</f>
        <v>1395367</v>
      </c>
    </row>
    <row r="6" spans="1:21" x14ac:dyDescent="0.2">
      <c r="A6" s="17" t="s">
        <v>8</v>
      </c>
      <c r="B6" s="30"/>
      <c r="C6" s="88">
        <v>0</v>
      </c>
      <c r="D6" s="88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  <c r="P6" s="90">
        <v>0</v>
      </c>
      <c r="Q6" s="91">
        <f>SUM(C6:P6)</f>
        <v>0</v>
      </c>
      <c r="S6" s="1">
        <f t="shared" ref="S6:S69" si="0">SUM(C6,E6,G6,I6,K6,M6,O6)</f>
        <v>0</v>
      </c>
      <c r="T6" s="1">
        <f t="shared" ref="T6:T69" si="1">SUM(D6,F6,H6,J6,L6,N6,P6)</f>
        <v>0</v>
      </c>
      <c r="U6" s="1">
        <f t="shared" ref="U6:U69" si="2">SUM(S6:T6)</f>
        <v>0</v>
      </c>
    </row>
    <row r="7" spans="1:21" x14ac:dyDescent="0.2">
      <c r="A7" s="17" t="s">
        <v>9</v>
      </c>
      <c r="B7" s="30"/>
      <c r="C7" s="88">
        <v>112605</v>
      </c>
      <c r="D7" s="88">
        <v>0</v>
      </c>
      <c r="E7" s="89">
        <v>692276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175510</v>
      </c>
      <c r="N7" s="89">
        <v>0</v>
      </c>
      <c r="O7" s="89">
        <v>0</v>
      </c>
      <c r="P7" s="90">
        <v>0</v>
      </c>
      <c r="Q7" s="91">
        <f t="shared" ref="Q7:Q70" si="3">SUM(C7:P7)</f>
        <v>980391</v>
      </c>
      <c r="S7" s="1">
        <f t="shared" si="0"/>
        <v>980391</v>
      </c>
      <c r="T7" s="1">
        <f t="shared" si="1"/>
        <v>0</v>
      </c>
      <c r="U7" s="1">
        <f t="shared" si="2"/>
        <v>980391</v>
      </c>
    </row>
    <row r="8" spans="1:21" x14ac:dyDescent="0.2">
      <c r="A8" s="17" t="s">
        <v>10</v>
      </c>
      <c r="B8" s="30"/>
      <c r="C8" s="88">
        <v>0</v>
      </c>
      <c r="D8" s="88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  <c r="P8" s="90">
        <v>0</v>
      </c>
      <c r="Q8" s="91">
        <f t="shared" si="3"/>
        <v>0</v>
      </c>
      <c r="S8" s="1">
        <f t="shared" si="0"/>
        <v>0</v>
      </c>
      <c r="T8" s="1">
        <f t="shared" si="1"/>
        <v>0</v>
      </c>
      <c r="U8" s="1">
        <f t="shared" si="2"/>
        <v>0</v>
      </c>
    </row>
    <row r="9" spans="1:21" x14ac:dyDescent="0.2">
      <c r="A9" s="17" t="s">
        <v>11</v>
      </c>
      <c r="B9" s="30"/>
      <c r="C9" s="88">
        <v>194874</v>
      </c>
      <c r="D9" s="88">
        <v>195908</v>
      </c>
      <c r="E9" s="89">
        <v>1526719</v>
      </c>
      <c r="F9" s="89">
        <v>598166</v>
      </c>
      <c r="G9" s="89">
        <v>0</v>
      </c>
      <c r="H9" s="89">
        <v>0</v>
      </c>
      <c r="I9" s="89">
        <v>0</v>
      </c>
      <c r="J9" s="89">
        <v>0</v>
      </c>
      <c r="K9" s="89">
        <v>5236173</v>
      </c>
      <c r="L9" s="89">
        <v>0</v>
      </c>
      <c r="M9" s="89">
        <v>87165</v>
      </c>
      <c r="N9" s="89">
        <v>0</v>
      </c>
      <c r="O9" s="89">
        <v>0</v>
      </c>
      <c r="P9" s="90">
        <v>0</v>
      </c>
      <c r="Q9" s="91">
        <f t="shared" si="3"/>
        <v>7839005</v>
      </c>
      <c r="S9" s="1">
        <f t="shared" si="0"/>
        <v>7044931</v>
      </c>
      <c r="T9" s="1">
        <f t="shared" si="1"/>
        <v>794074</v>
      </c>
      <c r="U9" s="1">
        <f t="shared" si="2"/>
        <v>7839005</v>
      </c>
    </row>
    <row r="10" spans="1:21" x14ac:dyDescent="0.2">
      <c r="A10" s="17" t="s">
        <v>12</v>
      </c>
      <c r="B10" s="30"/>
      <c r="C10" s="88">
        <v>0</v>
      </c>
      <c r="D10" s="88">
        <v>0</v>
      </c>
      <c r="E10" s="89">
        <v>0</v>
      </c>
      <c r="F10" s="89">
        <v>0</v>
      </c>
      <c r="G10" s="89">
        <v>3359000</v>
      </c>
      <c r="H10" s="89">
        <v>6491000</v>
      </c>
      <c r="I10" s="89">
        <v>0</v>
      </c>
      <c r="J10" s="89">
        <v>0</v>
      </c>
      <c r="K10" s="89">
        <v>0</v>
      </c>
      <c r="L10" s="89">
        <v>0</v>
      </c>
      <c r="M10" s="89">
        <v>1437000</v>
      </c>
      <c r="N10" s="89">
        <v>0</v>
      </c>
      <c r="O10" s="89">
        <v>0</v>
      </c>
      <c r="P10" s="90">
        <v>0</v>
      </c>
      <c r="Q10" s="91">
        <f t="shared" si="3"/>
        <v>11287000</v>
      </c>
      <c r="S10" s="1">
        <f t="shared" si="0"/>
        <v>4796000</v>
      </c>
      <c r="T10" s="1">
        <f t="shared" si="1"/>
        <v>6491000</v>
      </c>
      <c r="U10" s="1">
        <f t="shared" si="2"/>
        <v>11287000</v>
      </c>
    </row>
    <row r="11" spans="1:21" x14ac:dyDescent="0.2">
      <c r="A11" s="17" t="s">
        <v>13</v>
      </c>
      <c r="B11" s="30"/>
      <c r="C11" s="88">
        <v>0</v>
      </c>
      <c r="D11" s="88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  <c r="P11" s="90">
        <v>0</v>
      </c>
      <c r="Q11" s="91">
        <f t="shared" si="3"/>
        <v>0</v>
      </c>
      <c r="S11" s="1">
        <f t="shared" si="0"/>
        <v>0</v>
      </c>
      <c r="T11" s="1">
        <f t="shared" si="1"/>
        <v>0</v>
      </c>
      <c r="U11" s="1">
        <f t="shared" si="2"/>
        <v>0</v>
      </c>
    </row>
    <row r="12" spans="1:21" x14ac:dyDescent="0.2">
      <c r="A12" s="17" t="s">
        <v>14</v>
      </c>
      <c r="B12" s="30"/>
      <c r="C12" s="88">
        <v>2610</v>
      </c>
      <c r="D12" s="88">
        <v>667</v>
      </c>
      <c r="E12" s="89">
        <v>0</v>
      </c>
      <c r="F12" s="89">
        <v>0</v>
      </c>
      <c r="G12" s="89">
        <v>1116947</v>
      </c>
      <c r="H12" s="89">
        <v>357457</v>
      </c>
      <c r="I12" s="89">
        <v>0</v>
      </c>
      <c r="J12" s="89">
        <v>0</v>
      </c>
      <c r="K12" s="89">
        <v>0</v>
      </c>
      <c r="L12" s="89">
        <v>0</v>
      </c>
      <c r="M12" s="89">
        <v>6639</v>
      </c>
      <c r="N12" s="89">
        <v>0</v>
      </c>
      <c r="O12" s="89">
        <v>2238</v>
      </c>
      <c r="P12" s="90">
        <v>6936</v>
      </c>
      <c r="Q12" s="91">
        <f t="shared" si="3"/>
        <v>1493494</v>
      </c>
      <c r="S12" s="1">
        <f t="shared" si="0"/>
        <v>1128434</v>
      </c>
      <c r="T12" s="1">
        <f t="shared" si="1"/>
        <v>365060</v>
      </c>
      <c r="U12" s="1">
        <f t="shared" si="2"/>
        <v>1493494</v>
      </c>
    </row>
    <row r="13" spans="1:21" x14ac:dyDescent="0.2">
      <c r="A13" s="17" t="s">
        <v>15</v>
      </c>
      <c r="B13" s="30"/>
      <c r="C13" s="88">
        <v>352359</v>
      </c>
      <c r="D13" s="88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  <c r="P13" s="90">
        <v>0</v>
      </c>
      <c r="Q13" s="91">
        <f t="shared" si="3"/>
        <v>352359</v>
      </c>
      <c r="S13" s="1">
        <f t="shared" si="0"/>
        <v>352359</v>
      </c>
      <c r="T13" s="1">
        <f t="shared" si="1"/>
        <v>0</v>
      </c>
      <c r="U13" s="1">
        <f t="shared" si="2"/>
        <v>352359</v>
      </c>
    </row>
    <row r="14" spans="1:21" x14ac:dyDescent="0.2">
      <c r="A14" s="17" t="s">
        <v>16</v>
      </c>
      <c r="B14" s="30"/>
      <c r="C14" s="88">
        <v>0</v>
      </c>
      <c r="D14" s="88">
        <v>0</v>
      </c>
      <c r="E14" s="89">
        <v>22493</v>
      </c>
      <c r="F14" s="89">
        <v>20203</v>
      </c>
      <c r="G14" s="89">
        <v>0</v>
      </c>
      <c r="H14" s="89">
        <v>42763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90">
        <v>0</v>
      </c>
      <c r="Q14" s="91">
        <f t="shared" si="3"/>
        <v>85459</v>
      </c>
      <c r="S14" s="1">
        <f t="shared" si="0"/>
        <v>22493</v>
      </c>
      <c r="T14" s="1">
        <f t="shared" si="1"/>
        <v>62966</v>
      </c>
      <c r="U14" s="1">
        <f t="shared" si="2"/>
        <v>85459</v>
      </c>
    </row>
    <row r="15" spans="1:21" x14ac:dyDescent="0.2">
      <c r="A15" s="17" t="s">
        <v>17</v>
      </c>
      <c r="B15" s="30"/>
      <c r="C15" s="88">
        <v>2620461</v>
      </c>
      <c r="D15" s="88">
        <v>455956</v>
      </c>
      <c r="E15" s="89">
        <v>11540398</v>
      </c>
      <c r="F15" s="89">
        <v>1056251</v>
      </c>
      <c r="G15" s="89">
        <v>7587634</v>
      </c>
      <c r="H15" s="89">
        <v>3426867</v>
      </c>
      <c r="I15" s="89">
        <v>0</v>
      </c>
      <c r="J15" s="89">
        <v>0</v>
      </c>
      <c r="K15" s="89">
        <v>0</v>
      </c>
      <c r="L15" s="89">
        <v>0</v>
      </c>
      <c r="M15" s="89">
        <v>8968176</v>
      </c>
      <c r="N15" s="89">
        <v>0</v>
      </c>
      <c r="O15" s="89">
        <v>2018773</v>
      </c>
      <c r="P15" s="90">
        <v>336314</v>
      </c>
      <c r="Q15" s="91">
        <f t="shared" si="3"/>
        <v>38010830</v>
      </c>
      <c r="S15" s="1">
        <f t="shared" si="0"/>
        <v>32735442</v>
      </c>
      <c r="T15" s="1">
        <f t="shared" si="1"/>
        <v>5275388</v>
      </c>
      <c r="U15" s="1">
        <f t="shared" si="2"/>
        <v>38010830</v>
      </c>
    </row>
    <row r="16" spans="1:21" x14ac:dyDescent="0.2">
      <c r="A16" s="17" t="s">
        <v>18</v>
      </c>
      <c r="B16" s="30"/>
      <c r="C16" s="88">
        <v>0</v>
      </c>
      <c r="D16" s="88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90">
        <v>0</v>
      </c>
      <c r="Q16" s="91">
        <f t="shared" si="3"/>
        <v>0</v>
      </c>
      <c r="S16" s="1">
        <f t="shared" si="0"/>
        <v>0</v>
      </c>
      <c r="T16" s="1">
        <f t="shared" si="1"/>
        <v>0</v>
      </c>
      <c r="U16" s="1">
        <f t="shared" si="2"/>
        <v>0</v>
      </c>
    </row>
    <row r="17" spans="1:21" x14ac:dyDescent="0.2">
      <c r="A17" s="17" t="s">
        <v>109</v>
      </c>
      <c r="B17" s="30"/>
      <c r="C17" s="88">
        <v>0</v>
      </c>
      <c r="D17" s="88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90">
        <v>0</v>
      </c>
      <c r="Q17" s="91">
        <f t="shared" si="3"/>
        <v>0</v>
      </c>
      <c r="S17" s="1">
        <f t="shared" si="0"/>
        <v>0</v>
      </c>
      <c r="T17" s="1">
        <f t="shared" si="1"/>
        <v>0</v>
      </c>
      <c r="U17" s="1">
        <f t="shared" si="2"/>
        <v>0</v>
      </c>
    </row>
    <row r="18" spans="1:21" x14ac:dyDescent="0.2">
      <c r="A18" s="17" t="s">
        <v>19</v>
      </c>
      <c r="B18" s="30"/>
      <c r="C18" s="88">
        <v>60733</v>
      </c>
      <c r="D18" s="88">
        <v>0</v>
      </c>
      <c r="E18" s="89">
        <v>0</v>
      </c>
      <c r="F18" s="89">
        <v>0</v>
      </c>
      <c r="G18" s="89">
        <v>25308</v>
      </c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10123</v>
      </c>
      <c r="N18" s="89">
        <v>0</v>
      </c>
      <c r="O18" s="89">
        <v>5061</v>
      </c>
      <c r="P18" s="90">
        <v>0</v>
      </c>
      <c r="Q18" s="91">
        <f t="shared" si="3"/>
        <v>101225</v>
      </c>
      <c r="S18" s="1">
        <f t="shared" si="0"/>
        <v>101225</v>
      </c>
      <c r="T18" s="1">
        <f t="shared" si="1"/>
        <v>0</v>
      </c>
      <c r="U18" s="1">
        <f t="shared" si="2"/>
        <v>101225</v>
      </c>
    </row>
    <row r="19" spans="1:21" x14ac:dyDescent="0.2">
      <c r="A19" s="17" t="s">
        <v>20</v>
      </c>
      <c r="B19" s="30" t="s">
        <v>65</v>
      </c>
      <c r="C19" s="88"/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90"/>
      <c r="Q19" s="91">
        <f t="shared" si="3"/>
        <v>0</v>
      </c>
      <c r="S19" s="1">
        <f t="shared" si="0"/>
        <v>0</v>
      </c>
      <c r="T19" s="1">
        <f t="shared" si="1"/>
        <v>0</v>
      </c>
      <c r="U19" s="1">
        <f t="shared" si="2"/>
        <v>0</v>
      </c>
    </row>
    <row r="20" spans="1:21" x14ac:dyDescent="0.2">
      <c r="A20" s="17" t="s">
        <v>22</v>
      </c>
      <c r="B20" s="30"/>
      <c r="C20" s="88">
        <v>0</v>
      </c>
      <c r="D20" s="88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90">
        <v>0</v>
      </c>
      <c r="Q20" s="91">
        <f t="shared" si="3"/>
        <v>0</v>
      </c>
      <c r="S20" s="1">
        <f t="shared" si="0"/>
        <v>0</v>
      </c>
      <c r="T20" s="1">
        <f t="shared" si="1"/>
        <v>0</v>
      </c>
      <c r="U20" s="1">
        <f t="shared" si="2"/>
        <v>0</v>
      </c>
    </row>
    <row r="21" spans="1:21" x14ac:dyDescent="0.2">
      <c r="A21" s="17" t="s">
        <v>21</v>
      </c>
      <c r="B21" s="30"/>
      <c r="C21" s="88">
        <v>0</v>
      </c>
      <c r="D21" s="88">
        <v>0</v>
      </c>
      <c r="E21" s="89">
        <v>0</v>
      </c>
      <c r="F21" s="89">
        <v>0</v>
      </c>
      <c r="G21" s="89">
        <v>0</v>
      </c>
      <c r="H21" s="89">
        <v>0</v>
      </c>
      <c r="I21" s="89">
        <v>0</v>
      </c>
      <c r="J21" s="89">
        <v>0</v>
      </c>
      <c r="K21" s="89">
        <v>0</v>
      </c>
      <c r="L21" s="89">
        <v>0</v>
      </c>
      <c r="M21" s="89">
        <v>0</v>
      </c>
      <c r="N21" s="89">
        <v>0</v>
      </c>
      <c r="O21" s="89">
        <v>0</v>
      </c>
      <c r="P21" s="90">
        <v>0</v>
      </c>
      <c r="Q21" s="91">
        <f t="shared" si="3"/>
        <v>0</v>
      </c>
      <c r="S21" s="1">
        <f t="shared" si="0"/>
        <v>0</v>
      </c>
      <c r="T21" s="1">
        <f t="shared" si="1"/>
        <v>0</v>
      </c>
      <c r="U21" s="1">
        <f t="shared" si="2"/>
        <v>0</v>
      </c>
    </row>
    <row r="22" spans="1:21" x14ac:dyDescent="0.2">
      <c r="A22" s="17" t="s">
        <v>23</v>
      </c>
      <c r="B22" s="30"/>
      <c r="C22" s="88">
        <v>0</v>
      </c>
      <c r="D22" s="88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89">
        <v>0</v>
      </c>
      <c r="K22" s="89">
        <v>0</v>
      </c>
      <c r="L22" s="89">
        <v>0</v>
      </c>
      <c r="M22" s="89">
        <v>0</v>
      </c>
      <c r="N22" s="89">
        <v>0</v>
      </c>
      <c r="O22" s="89">
        <v>0</v>
      </c>
      <c r="P22" s="90">
        <v>0</v>
      </c>
      <c r="Q22" s="91">
        <f t="shared" si="3"/>
        <v>0</v>
      </c>
      <c r="S22" s="1">
        <f t="shared" si="0"/>
        <v>0</v>
      </c>
      <c r="T22" s="1">
        <f t="shared" si="1"/>
        <v>0</v>
      </c>
      <c r="U22" s="1">
        <f t="shared" si="2"/>
        <v>0</v>
      </c>
    </row>
    <row r="23" spans="1:21" x14ac:dyDescent="0.2">
      <c r="A23" s="17" t="s">
        <v>24</v>
      </c>
      <c r="B23" s="30"/>
      <c r="C23" s="88">
        <v>0</v>
      </c>
      <c r="D23" s="88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89">
        <v>0</v>
      </c>
      <c r="P23" s="90">
        <v>0</v>
      </c>
      <c r="Q23" s="91">
        <f t="shared" si="3"/>
        <v>0</v>
      </c>
      <c r="S23" s="1">
        <f t="shared" si="0"/>
        <v>0</v>
      </c>
      <c r="T23" s="1">
        <f t="shared" si="1"/>
        <v>0</v>
      </c>
      <c r="U23" s="1">
        <f t="shared" si="2"/>
        <v>0</v>
      </c>
    </row>
    <row r="24" spans="1:21" x14ac:dyDescent="0.2">
      <c r="A24" s="17" t="s">
        <v>25</v>
      </c>
      <c r="B24" s="30"/>
      <c r="C24" s="88">
        <v>0</v>
      </c>
      <c r="D24" s="88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89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90">
        <v>0</v>
      </c>
      <c r="Q24" s="91">
        <f t="shared" si="3"/>
        <v>0</v>
      </c>
      <c r="S24" s="1">
        <f t="shared" si="0"/>
        <v>0</v>
      </c>
      <c r="T24" s="1">
        <f t="shared" si="1"/>
        <v>0</v>
      </c>
      <c r="U24" s="1">
        <f t="shared" si="2"/>
        <v>0</v>
      </c>
    </row>
    <row r="25" spans="1:21" x14ac:dyDescent="0.2">
      <c r="A25" s="17" t="s">
        <v>26</v>
      </c>
      <c r="B25" s="30"/>
      <c r="C25" s="88">
        <v>0</v>
      </c>
      <c r="D25" s="88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90">
        <v>0</v>
      </c>
      <c r="Q25" s="91">
        <f t="shared" si="3"/>
        <v>0</v>
      </c>
      <c r="S25" s="1">
        <f t="shared" si="0"/>
        <v>0</v>
      </c>
      <c r="T25" s="1">
        <f t="shared" si="1"/>
        <v>0</v>
      </c>
      <c r="U25" s="1">
        <f t="shared" si="2"/>
        <v>0</v>
      </c>
    </row>
    <row r="26" spans="1:21" x14ac:dyDescent="0.2">
      <c r="A26" s="17" t="s">
        <v>27</v>
      </c>
      <c r="B26" s="30"/>
      <c r="C26" s="88">
        <v>0</v>
      </c>
      <c r="D26" s="88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89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90">
        <v>0</v>
      </c>
      <c r="Q26" s="91">
        <f t="shared" si="3"/>
        <v>0</v>
      </c>
      <c r="S26" s="1">
        <f t="shared" si="0"/>
        <v>0</v>
      </c>
      <c r="T26" s="1">
        <f t="shared" si="1"/>
        <v>0</v>
      </c>
      <c r="U26" s="1">
        <f t="shared" si="2"/>
        <v>0</v>
      </c>
    </row>
    <row r="27" spans="1:21" x14ac:dyDescent="0.2">
      <c r="A27" s="17" t="s">
        <v>28</v>
      </c>
      <c r="B27" s="30"/>
      <c r="C27" s="88">
        <v>0</v>
      </c>
      <c r="D27" s="88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90">
        <v>0</v>
      </c>
      <c r="Q27" s="91">
        <f t="shared" si="3"/>
        <v>0</v>
      </c>
      <c r="S27" s="1">
        <f t="shared" si="0"/>
        <v>0</v>
      </c>
      <c r="T27" s="1">
        <f t="shared" si="1"/>
        <v>0</v>
      </c>
      <c r="U27" s="1">
        <f t="shared" si="2"/>
        <v>0</v>
      </c>
    </row>
    <row r="28" spans="1:21" x14ac:dyDescent="0.2">
      <c r="A28" s="17" t="s">
        <v>29</v>
      </c>
      <c r="B28" s="30"/>
      <c r="C28" s="88">
        <v>0</v>
      </c>
      <c r="D28" s="88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0</v>
      </c>
      <c r="M28" s="89">
        <v>0</v>
      </c>
      <c r="N28" s="89">
        <v>0</v>
      </c>
      <c r="O28" s="89">
        <v>0</v>
      </c>
      <c r="P28" s="90">
        <v>0</v>
      </c>
      <c r="Q28" s="91">
        <f t="shared" si="3"/>
        <v>0</v>
      </c>
      <c r="S28" s="1">
        <f t="shared" si="0"/>
        <v>0</v>
      </c>
      <c r="T28" s="1">
        <f t="shared" si="1"/>
        <v>0</v>
      </c>
      <c r="U28" s="1">
        <f t="shared" si="2"/>
        <v>0</v>
      </c>
    </row>
    <row r="29" spans="1:21" x14ac:dyDescent="0.2">
      <c r="A29" s="17" t="s">
        <v>30</v>
      </c>
      <c r="B29" s="30"/>
      <c r="C29" s="88">
        <v>0</v>
      </c>
      <c r="D29" s="88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0</v>
      </c>
      <c r="M29" s="89">
        <v>0</v>
      </c>
      <c r="N29" s="89">
        <v>0</v>
      </c>
      <c r="O29" s="89">
        <v>0</v>
      </c>
      <c r="P29" s="90">
        <v>0</v>
      </c>
      <c r="Q29" s="91">
        <f t="shared" si="3"/>
        <v>0</v>
      </c>
      <c r="S29" s="1">
        <f t="shared" si="0"/>
        <v>0</v>
      </c>
      <c r="T29" s="1">
        <f t="shared" si="1"/>
        <v>0</v>
      </c>
      <c r="U29" s="1">
        <f t="shared" si="2"/>
        <v>0</v>
      </c>
    </row>
    <row r="30" spans="1:21" x14ac:dyDescent="0.2">
      <c r="A30" s="17" t="s">
        <v>31</v>
      </c>
      <c r="B30" s="30"/>
      <c r="C30" s="88">
        <v>135520</v>
      </c>
      <c r="D30" s="88">
        <v>128289</v>
      </c>
      <c r="E30" s="89">
        <v>0</v>
      </c>
      <c r="F30" s="89">
        <v>0</v>
      </c>
      <c r="G30" s="89">
        <v>1869</v>
      </c>
      <c r="H30" s="89">
        <v>0</v>
      </c>
      <c r="I30" s="89">
        <v>0</v>
      </c>
      <c r="J30" s="89">
        <v>0</v>
      </c>
      <c r="K30" s="89">
        <v>0</v>
      </c>
      <c r="L30" s="89">
        <v>0</v>
      </c>
      <c r="M30" s="89">
        <v>245805</v>
      </c>
      <c r="N30" s="89">
        <v>8093</v>
      </c>
      <c r="O30" s="89">
        <v>191420</v>
      </c>
      <c r="P30" s="90">
        <v>181108</v>
      </c>
      <c r="Q30" s="91">
        <f t="shared" si="3"/>
        <v>892104</v>
      </c>
      <c r="S30" s="1">
        <f t="shared" si="0"/>
        <v>574614</v>
      </c>
      <c r="T30" s="1">
        <f t="shared" si="1"/>
        <v>317490</v>
      </c>
      <c r="U30" s="1">
        <f t="shared" si="2"/>
        <v>892104</v>
      </c>
    </row>
    <row r="31" spans="1:21" x14ac:dyDescent="0.2">
      <c r="A31" s="17" t="s">
        <v>32</v>
      </c>
      <c r="B31" s="30"/>
      <c r="C31" s="88">
        <v>0</v>
      </c>
      <c r="D31" s="88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0</v>
      </c>
      <c r="M31" s="89">
        <v>0</v>
      </c>
      <c r="N31" s="89">
        <v>0</v>
      </c>
      <c r="O31" s="89">
        <v>0</v>
      </c>
      <c r="P31" s="90">
        <v>0</v>
      </c>
      <c r="Q31" s="91">
        <f t="shared" si="3"/>
        <v>0</v>
      </c>
      <c r="S31" s="1">
        <f t="shared" si="0"/>
        <v>0</v>
      </c>
      <c r="T31" s="1">
        <f t="shared" si="1"/>
        <v>0</v>
      </c>
      <c r="U31" s="1">
        <f t="shared" si="2"/>
        <v>0</v>
      </c>
    </row>
    <row r="32" spans="1:21" x14ac:dyDescent="0.2">
      <c r="A32" s="17" t="s">
        <v>33</v>
      </c>
      <c r="B32" s="30"/>
      <c r="C32" s="88">
        <v>177193</v>
      </c>
      <c r="D32" s="88">
        <v>43849</v>
      </c>
      <c r="E32" s="89">
        <v>20621235</v>
      </c>
      <c r="F32" s="89">
        <v>0</v>
      </c>
      <c r="G32" s="89">
        <v>2387808</v>
      </c>
      <c r="H32" s="89">
        <v>600991</v>
      </c>
      <c r="I32" s="89">
        <v>0</v>
      </c>
      <c r="J32" s="89">
        <v>0</v>
      </c>
      <c r="K32" s="89">
        <v>0</v>
      </c>
      <c r="L32" s="89">
        <v>0</v>
      </c>
      <c r="M32" s="89">
        <v>1450496</v>
      </c>
      <c r="N32" s="89">
        <v>0</v>
      </c>
      <c r="O32" s="89">
        <v>0</v>
      </c>
      <c r="P32" s="90">
        <v>0</v>
      </c>
      <c r="Q32" s="91">
        <f t="shared" si="3"/>
        <v>25281572</v>
      </c>
      <c r="S32" s="1">
        <f t="shared" si="0"/>
        <v>24636732</v>
      </c>
      <c r="T32" s="1">
        <f t="shared" si="1"/>
        <v>644840</v>
      </c>
      <c r="U32" s="1">
        <f t="shared" si="2"/>
        <v>25281572</v>
      </c>
    </row>
    <row r="33" spans="1:21" x14ac:dyDescent="0.2">
      <c r="A33" s="17" t="s">
        <v>34</v>
      </c>
      <c r="B33" s="30"/>
      <c r="C33" s="88">
        <v>0</v>
      </c>
      <c r="D33" s="88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89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90">
        <v>0</v>
      </c>
      <c r="Q33" s="91">
        <f t="shared" si="3"/>
        <v>0</v>
      </c>
      <c r="S33" s="1">
        <f t="shared" si="0"/>
        <v>0</v>
      </c>
      <c r="T33" s="1">
        <f t="shared" si="1"/>
        <v>0</v>
      </c>
      <c r="U33" s="1">
        <f t="shared" si="2"/>
        <v>0</v>
      </c>
    </row>
    <row r="34" spans="1:21" x14ac:dyDescent="0.2">
      <c r="A34" s="17" t="s">
        <v>35</v>
      </c>
      <c r="B34" s="30"/>
      <c r="C34" s="88">
        <v>418164</v>
      </c>
      <c r="D34" s="88">
        <v>145300</v>
      </c>
      <c r="E34" s="89">
        <v>0</v>
      </c>
      <c r="F34" s="89">
        <v>0</v>
      </c>
      <c r="G34" s="89">
        <v>2714493</v>
      </c>
      <c r="H34" s="89">
        <v>724792</v>
      </c>
      <c r="I34" s="89">
        <v>0</v>
      </c>
      <c r="J34" s="89">
        <v>0</v>
      </c>
      <c r="K34" s="89">
        <v>0</v>
      </c>
      <c r="L34" s="89">
        <v>0</v>
      </c>
      <c r="M34" s="89">
        <v>889803</v>
      </c>
      <c r="N34" s="89">
        <v>0</v>
      </c>
      <c r="O34" s="89">
        <v>319591</v>
      </c>
      <c r="P34" s="90">
        <v>68622</v>
      </c>
      <c r="Q34" s="91">
        <f t="shared" si="3"/>
        <v>5280765</v>
      </c>
      <c r="S34" s="1">
        <f t="shared" si="0"/>
        <v>4342051</v>
      </c>
      <c r="T34" s="1">
        <f t="shared" si="1"/>
        <v>938714</v>
      </c>
      <c r="U34" s="1">
        <f t="shared" si="2"/>
        <v>5280765</v>
      </c>
    </row>
    <row r="35" spans="1:21" x14ac:dyDescent="0.2">
      <c r="A35" s="17" t="s">
        <v>36</v>
      </c>
      <c r="B35" s="30"/>
      <c r="C35" s="88">
        <v>0</v>
      </c>
      <c r="D35" s="88">
        <v>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90">
        <v>0</v>
      </c>
      <c r="Q35" s="91">
        <f t="shared" si="3"/>
        <v>0</v>
      </c>
      <c r="S35" s="1">
        <f t="shared" si="0"/>
        <v>0</v>
      </c>
      <c r="T35" s="1">
        <f t="shared" si="1"/>
        <v>0</v>
      </c>
      <c r="U35" s="1">
        <f t="shared" si="2"/>
        <v>0</v>
      </c>
    </row>
    <row r="36" spans="1:21" x14ac:dyDescent="0.2">
      <c r="A36" s="17" t="s">
        <v>37</v>
      </c>
      <c r="B36" s="30"/>
      <c r="C36" s="88">
        <v>1770</v>
      </c>
      <c r="D36" s="88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89">
        <v>0</v>
      </c>
      <c r="K36" s="89">
        <v>2222</v>
      </c>
      <c r="L36" s="89">
        <v>0</v>
      </c>
      <c r="M36" s="89">
        <v>0</v>
      </c>
      <c r="N36" s="89">
        <v>0</v>
      </c>
      <c r="O36" s="89">
        <v>0</v>
      </c>
      <c r="P36" s="90">
        <v>0</v>
      </c>
      <c r="Q36" s="91">
        <f t="shared" si="3"/>
        <v>3992</v>
      </c>
      <c r="S36" s="1">
        <f t="shared" si="0"/>
        <v>3992</v>
      </c>
      <c r="T36" s="1">
        <f t="shared" si="1"/>
        <v>0</v>
      </c>
      <c r="U36" s="1">
        <f t="shared" si="2"/>
        <v>3992</v>
      </c>
    </row>
    <row r="37" spans="1:21" x14ac:dyDescent="0.2">
      <c r="A37" s="17" t="s">
        <v>38</v>
      </c>
      <c r="B37" s="30"/>
      <c r="C37" s="88">
        <v>0</v>
      </c>
      <c r="D37" s="88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89">
        <v>0</v>
      </c>
      <c r="K37" s="89">
        <v>0</v>
      </c>
      <c r="L37" s="89">
        <v>0</v>
      </c>
      <c r="M37" s="89">
        <v>0</v>
      </c>
      <c r="N37" s="89">
        <v>0</v>
      </c>
      <c r="O37" s="89">
        <v>5100</v>
      </c>
      <c r="P37" s="90">
        <v>0</v>
      </c>
      <c r="Q37" s="91">
        <f t="shared" si="3"/>
        <v>5100</v>
      </c>
      <c r="S37" s="1">
        <f t="shared" si="0"/>
        <v>5100</v>
      </c>
      <c r="T37" s="1">
        <f t="shared" si="1"/>
        <v>0</v>
      </c>
      <c r="U37" s="1">
        <f t="shared" si="2"/>
        <v>5100</v>
      </c>
    </row>
    <row r="38" spans="1:21" x14ac:dyDescent="0.2">
      <c r="A38" s="17" t="s">
        <v>39</v>
      </c>
      <c r="B38" s="30"/>
      <c r="C38" s="88">
        <v>298894</v>
      </c>
      <c r="D38" s="88">
        <v>288436</v>
      </c>
      <c r="E38" s="89">
        <v>0</v>
      </c>
      <c r="F38" s="89">
        <v>0</v>
      </c>
      <c r="G38" s="89">
        <v>2755786</v>
      </c>
      <c r="H38" s="89">
        <v>325004</v>
      </c>
      <c r="I38" s="89">
        <v>0</v>
      </c>
      <c r="J38" s="89">
        <v>0</v>
      </c>
      <c r="K38" s="89">
        <v>0</v>
      </c>
      <c r="L38" s="89">
        <v>0</v>
      </c>
      <c r="M38" s="89">
        <v>483470</v>
      </c>
      <c r="N38" s="89">
        <v>0</v>
      </c>
      <c r="O38" s="89">
        <v>0</v>
      </c>
      <c r="P38" s="90">
        <v>0</v>
      </c>
      <c r="Q38" s="91">
        <f t="shared" si="3"/>
        <v>4151590</v>
      </c>
      <c r="S38" s="1">
        <f t="shared" si="0"/>
        <v>3538150</v>
      </c>
      <c r="T38" s="1">
        <f t="shared" si="1"/>
        <v>613440</v>
      </c>
      <c r="U38" s="1">
        <f t="shared" si="2"/>
        <v>4151590</v>
      </c>
    </row>
    <row r="39" spans="1:21" x14ac:dyDescent="0.2">
      <c r="A39" s="17" t="s">
        <v>1</v>
      </c>
      <c r="B39" s="30"/>
      <c r="C39" s="88">
        <v>126946</v>
      </c>
      <c r="D39" s="88">
        <v>167111</v>
      </c>
      <c r="E39" s="89">
        <v>0</v>
      </c>
      <c r="F39" s="89">
        <v>0</v>
      </c>
      <c r="G39" s="89">
        <v>1210724</v>
      </c>
      <c r="H39" s="89">
        <v>1112410</v>
      </c>
      <c r="I39" s="89">
        <v>0</v>
      </c>
      <c r="J39" s="89">
        <v>0</v>
      </c>
      <c r="K39" s="89">
        <v>0</v>
      </c>
      <c r="L39" s="89">
        <v>0</v>
      </c>
      <c r="M39" s="89">
        <v>586684</v>
      </c>
      <c r="N39" s="89">
        <v>436273</v>
      </c>
      <c r="O39" s="89">
        <v>0</v>
      </c>
      <c r="P39" s="90">
        <v>0</v>
      </c>
      <c r="Q39" s="91">
        <f t="shared" si="3"/>
        <v>3640148</v>
      </c>
      <c r="S39" s="1">
        <f t="shared" si="0"/>
        <v>1924354</v>
      </c>
      <c r="T39" s="1">
        <f t="shared" si="1"/>
        <v>1715794</v>
      </c>
      <c r="U39" s="1">
        <f t="shared" si="2"/>
        <v>3640148</v>
      </c>
    </row>
    <row r="40" spans="1:21" x14ac:dyDescent="0.2">
      <c r="A40" s="17" t="s">
        <v>40</v>
      </c>
      <c r="B40" s="30"/>
      <c r="C40" s="88">
        <v>0</v>
      </c>
      <c r="D40" s="88">
        <v>0</v>
      </c>
      <c r="E40" s="89">
        <v>0</v>
      </c>
      <c r="F40" s="89">
        <v>0</v>
      </c>
      <c r="G40" s="89">
        <v>0</v>
      </c>
      <c r="H40" s="89">
        <v>0</v>
      </c>
      <c r="I40" s="89">
        <v>0</v>
      </c>
      <c r="J40" s="89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90">
        <v>0</v>
      </c>
      <c r="Q40" s="91">
        <f t="shared" si="3"/>
        <v>0</v>
      </c>
      <c r="S40" s="1">
        <f t="shared" si="0"/>
        <v>0</v>
      </c>
      <c r="T40" s="1">
        <f t="shared" si="1"/>
        <v>0</v>
      </c>
      <c r="U40" s="1">
        <f t="shared" si="2"/>
        <v>0</v>
      </c>
    </row>
    <row r="41" spans="1:21" x14ac:dyDescent="0.2">
      <c r="A41" s="17" t="s">
        <v>41</v>
      </c>
      <c r="B41" s="30"/>
      <c r="C41" s="88">
        <v>0</v>
      </c>
      <c r="D41" s="88">
        <v>0</v>
      </c>
      <c r="E41" s="89">
        <v>0</v>
      </c>
      <c r="F41" s="89">
        <v>0</v>
      </c>
      <c r="G41" s="89">
        <v>97775</v>
      </c>
      <c r="H41" s="89">
        <v>11975</v>
      </c>
      <c r="I41" s="89">
        <v>0</v>
      </c>
      <c r="J41" s="89">
        <v>0</v>
      </c>
      <c r="K41" s="89">
        <v>0</v>
      </c>
      <c r="L41" s="89">
        <v>0</v>
      </c>
      <c r="M41" s="89">
        <v>13218</v>
      </c>
      <c r="N41" s="89">
        <v>0</v>
      </c>
      <c r="O41" s="89">
        <v>0</v>
      </c>
      <c r="P41" s="90">
        <v>0</v>
      </c>
      <c r="Q41" s="91">
        <f t="shared" si="3"/>
        <v>122968</v>
      </c>
      <c r="S41" s="1">
        <f t="shared" si="0"/>
        <v>110993</v>
      </c>
      <c r="T41" s="1">
        <f t="shared" si="1"/>
        <v>11975</v>
      </c>
      <c r="U41" s="1">
        <f t="shared" si="2"/>
        <v>122968</v>
      </c>
    </row>
    <row r="42" spans="1:21" x14ac:dyDescent="0.2">
      <c r="A42" s="17" t="s">
        <v>42</v>
      </c>
      <c r="B42" s="30"/>
      <c r="C42" s="88">
        <v>0</v>
      </c>
      <c r="D42" s="88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89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90">
        <v>0</v>
      </c>
      <c r="Q42" s="91">
        <f t="shared" si="3"/>
        <v>0</v>
      </c>
      <c r="S42" s="1">
        <f t="shared" si="0"/>
        <v>0</v>
      </c>
      <c r="T42" s="1">
        <f t="shared" si="1"/>
        <v>0</v>
      </c>
      <c r="U42" s="1">
        <f t="shared" si="2"/>
        <v>0</v>
      </c>
    </row>
    <row r="43" spans="1:21" x14ac:dyDescent="0.2">
      <c r="A43" s="17" t="s">
        <v>2</v>
      </c>
      <c r="B43" s="30"/>
      <c r="C43" s="88">
        <v>0</v>
      </c>
      <c r="D43" s="88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89">
        <v>0</v>
      </c>
      <c r="K43" s="89">
        <v>0</v>
      </c>
      <c r="L43" s="89">
        <v>0</v>
      </c>
      <c r="M43" s="89">
        <v>0</v>
      </c>
      <c r="N43" s="89">
        <v>0</v>
      </c>
      <c r="O43" s="89">
        <v>0</v>
      </c>
      <c r="P43" s="90">
        <v>0</v>
      </c>
      <c r="Q43" s="91">
        <f t="shared" si="3"/>
        <v>0</v>
      </c>
      <c r="S43" s="1">
        <f t="shared" si="0"/>
        <v>0</v>
      </c>
      <c r="T43" s="1">
        <f t="shared" si="1"/>
        <v>0</v>
      </c>
      <c r="U43" s="1">
        <f t="shared" si="2"/>
        <v>0</v>
      </c>
    </row>
    <row r="44" spans="1:21" x14ac:dyDescent="0.2">
      <c r="A44" s="17" t="s">
        <v>43</v>
      </c>
      <c r="B44" s="30"/>
      <c r="C44" s="88">
        <v>2611000</v>
      </c>
      <c r="D44" s="88">
        <v>0</v>
      </c>
      <c r="E44" s="89">
        <v>0</v>
      </c>
      <c r="F44" s="89">
        <v>0</v>
      </c>
      <c r="G44" s="89">
        <v>7369000</v>
      </c>
      <c r="H44" s="89">
        <v>0</v>
      </c>
      <c r="I44" s="89">
        <v>0</v>
      </c>
      <c r="J44" s="89">
        <v>0</v>
      </c>
      <c r="K44" s="89">
        <v>0</v>
      </c>
      <c r="L44" s="89">
        <v>0</v>
      </c>
      <c r="M44" s="89">
        <v>3659000</v>
      </c>
      <c r="N44" s="89">
        <v>0</v>
      </c>
      <c r="O44" s="89">
        <v>0</v>
      </c>
      <c r="P44" s="90">
        <v>0</v>
      </c>
      <c r="Q44" s="91">
        <f t="shared" si="3"/>
        <v>13639000</v>
      </c>
      <c r="S44" s="1">
        <f t="shared" si="0"/>
        <v>13639000</v>
      </c>
      <c r="T44" s="1">
        <f t="shared" si="1"/>
        <v>0</v>
      </c>
      <c r="U44" s="1">
        <f t="shared" si="2"/>
        <v>13639000</v>
      </c>
    </row>
    <row r="45" spans="1:21" x14ac:dyDescent="0.2">
      <c r="A45" s="17" t="s">
        <v>44</v>
      </c>
      <c r="B45" s="30"/>
      <c r="C45" s="88">
        <v>1984</v>
      </c>
      <c r="D45" s="88">
        <v>0</v>
      </c>
      <c r="E45" s="89">
        <v>0</v>
      </c>
      <c r="F45" s="89">
        <v>0</v>
      </c>
      <c r="G45" s="89">
        <v>27222</v>
      </c>
      <c r="H45" s="89">
        <v>0</v>
      </c>
      <c r="I45" s="89">
        <v>0</v>
      </c>
      <c r="J45" s="89">
        <v>0</v>
      </c>
      <c r="K45" s="89">
        <v>0</v>
      </c>
      <c r="L45" s="89">
        <v>0</v>
      </c>
      <c r="M45" s="89">
        <v>0</v>
      </c>
      <c r="N45" s="89">
        <v>0</v>
      </c>
      <c r="O45" s="89">
        <v>0</v>
      </c>
      <c r="P45" s="90">
        <v>0</v>
      </c>
      <c r="Q45" s="91">
        <f t="shared" si="3"/>
        <v>29206</v>
      </c>
      <c r="S45" s="1">
        <f t="shared" si="0"/>
        <v>29206</v>
      </c>
      <c r="T45" s="1">
        <f t="shared" si="1"/>
        <v>0</v>
      </c>
      <c r="U45" s="1">
        <f t="shared" si="2"/>
        <v>29206</v>
      </c>
    </row>
    <row r="46" spans="1:21" x14ac:dyDescent="0.2">
      <c r="A46" s="17" t="s">
        <v>45</v>
      </c>
      <c r="B46" s="30"/>
      <c r="C46" s="88">
        <v>507857</v>
      </c>
      <c r="D46" s="88">
        <v>151200</v>
      </c>
      <c r="E46" s="89">
        <v>0</v>
      </c>
      <c r="F46" s="89">
        <v>0</v>
      </c>
      <c r="G46" s="89">
        <v>931049</v>
      </c>
      <c r="H46" s="89">
        <v>544637</v>
      </c>
      <c r="I46" s="89">
        <v>0</v>
      </c>
      <c r="J46" s="89">
        <v>0</v>
      </c>
      <c r="K46" s="89">
        <v>0</v>
      </c>
      <c r="L46" s="89">
        <v>0</v>
      </c>
      <c r="M46" s="89">
        <v>886326</v>
      </c>
      <c r="N46" s="89">
        <v>49278</v>
      </c>
      <c r="O46" s="89">
        <v>315488</v>
      </c>
      <c r="P46" s="90">
        <v>86674</v>
      </c>
      <c r="Q46" s="91">
        <f t="shared" si="3"/>
        <v>3472509</v>
      </c>
      <c r="S46" s="1">
        <f t="shared" si="0"/>
        <v>2640720</v>
      </c>
      <c r="T46" s="1">
        <f t="shared" si="1"/>
        <v>831789</v>
      </c>
      <c r="U46" s="1">
        <f t="shared" si="2"/>
        <v>3472509</v>
      </c>
    </row>
    <row r="47" spans="1:21" x14ac:dyDescent="0.2">
      <c r="A47" s="17" t="s">
        <v>46</v>
      </c>
      <c r="B47" s="30"/>
      <c r="C47" s="88">
        <v>5124874</v>
      </c>
      <c r="D47" s="88">
        <v>5491154</v>
      </c>
      <c r="E47" s="89">
        <v>0</v>
      </c>
      <c r="F47" s="89">
        <v>0</v>
      </c>
      <c r="G47" s="89">
        <v>49030945</v>
      </c>
      <c r="H47" s="89">
        <v>53213826</v>
      </c>
      <c r="I47" s="89">
        <v>0</v>
      </c>
      <c r="J47" s="89">
        <v>0</v>
      </c>
      <c r="K47" s="89">
        <v>0</v>
      </c>
      <c r="L47" s="89">
        <v>0</v>
      </c>
      <c r="M47" s="89">
        <v>6936395</v>
      </c>
      <c r="N47" s="89">
        <v>0</v>
      </c>
      <c r="O47" s="89">
        <v>0</v>
      </c>
      <c r="P47" s="90">
        <v>0</v>
      </c>
      <c r="Q47" s="91">
        <f t="shared" si="3"/>
        <v>119797194</v>
      </c>
      <c r="S47" s="1">
        <f t="shared" si="0"/>
        <v>61092214</v>
      </c>
      <c r="T47" s="1">
        <f t="shared" si="1"/>
        <v>58704980</v>
      </c>
      <c r="U47" s="1">
        <f t="shared" si="2"/>
        <v>119797194</v>
      </c>
    </row>
    <row r="48" spans="1:21" x14ac:dyDescent="0.2">
      <c r="A48" s="17" t="s">
        <v>47</v>
      </c>
      <c r="B48" s="30"/>
      <c r="C48" s="88">
        <v>48244</v>
      </c>
      <c r="D48" s="88">
        <v>0</v>
      </c>
      <c r="E48" s="89">
        <v>12405</v>
      </c>
      <c r="F48" s="89">
        <v>0</v>
      </c>
      <c r="G48" s="89">
        <v>130213</v>
      </c>
      <c r="H48" s="89">
        <v>0</v>
      </c>
      <c r="I48" s="89">
        <v>58366</v>
      </c>
      <c r="J48" s="89">
        <v>0</v>
      </c>
      <c r="K48" s="89">
        <v>0</v>
      </c>
      <c r="L48" s="89">
        <v>0</v>
      </c>
      <c r="M48" s="89">
        <v>119391</v>
      </c>
      <c r="N48" s="89">
        <v>0</v>
      </c>
      <c r="O48" s="89">
        <v>0</v>
      </c>
      <c r="P48" s="90">
        <v>0</v>
      </c>
      <c r="Q48" s="91">
        <f t="shared" si="3"/>
        <v>368619</v>
      </c>
      <c r="S48" s="1">
        <f t="shared" si="0"/>
        <v>368619</v>
      </c>
      <c r="T48" s="1">
        <f t="shared" si="1"/>
        <v>0</v>
      </c>
      <c r="U48" s="1">
        <f t="shared" si="2"/>
        <v>368619</v>
      </c>
    </row>
    <row r="49" spans="1:21" x14ac:dyDescent="0.2">
      <c r="A49" s="17" t="s">
        <v>48</v>
      </c>
      <c r="B49" s="30"/>
      <c r="C49" s="88">
        <v>250066</v>
      </c>
      <c r="D49" s="88">
        <v>16068</v>
      </c>
      <c r="E49" s="89">
        <v>80569</v>
      </c>
      <c r="F49" s="89">
        <v>0</v>
      </c>
      <c r="G49" s="89">
        <v>579083</v>
      </c>
      <c r="H49" s="89">
        <v>41677</v>
      </c>
      <c r="I49" s="89">
        <v>0</v>
      </c>
      <c r="J49" s="89">
        <v>0</v>
      </c>
      <c r="K49" s="89">
        <v>0</v>
      </c>
      <c r="L49" s="89">
        <v>0</v>
      </c>
      <c r="M49" s="89">
        <v>483818</v>
      </c>
      <c r="N49" s="89">
        <v>0</v>
      </c>
      <c r="O49" s="89">
        <v>211796</v>
      </c>
      <c r="P49" s="90">
        <v>11994</v>
      </c>
      <c r="Q49" s="91">
        <f t="shared" si="3"/>
        <v>1675071</v>
      </c>
      <c r="S49" s="1">
        <f t="shared" si="0"/>
        <v>1605332</v>
      </c>
      <c r="T49" s="1">
        <f t="shared" si="1"/>
        <v>69739</v>
      </c>
      <c r="U49" s="1">
        <f t="shared" si="2"/>
        <v>1675071</v>
      </c>
    </row>
    <row r="50" spans="1:21" x14ac:dyDescent="0.2">
      <c r="A50" s="17" t="s">
        <v>49</v>
      </c>
      <c r="B50" s="30"/>
      <c r="C50" s="88">
        <v>0</v>
      </c>
      <c r="D50" s="88">
        <v>0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89">
        <v>0</v>
      </c>
      <c r="K50" s="89">
        <v>0</v>
      </c>
      <c r="L50" s="89">
        <v>0</v>
      </c>
      <c r="M50" s="89">
        <v>0</v>
      </c>
      <c r="N50" s="89">
        <v>0</v>
      </c>
      <c r="O50" s="89">
        <v>0</v>
      </c>
      <c r="P50" s="90">
        <v>0</v>
      </c>
      <c r="Q50" s="91">
        <f t="shared" si="3"/>
        <v>0</v>
      </c>
      <c r="S50" s="1">
        <f t="shared" si="0"/>
        <v>0</v>
      </c>
      <c r="T50" s="1">
        <f t="shared" si="1"/>
        <v>0</v>
      </c>
      <c r="U50" s="1">
        <f t="shared" si="2"/>
        <v>0</v>
      </c>
    </row>
    <row r="51" spans="1:21" x14ac:dyDescent="0.2">
      <c r="A51" s="17" t="s">
        <v>3</v>
      </c>
      <c r="B51" s="30"/>
      <c r="C51" s="88">
        <v>0</v>
      </c>
      <c r="D51" s="88">
        <v>0</v>
      </c>
      <c r="E51" s="89">
        <v>0</v>
      </c>
      <c r="F51" s="89">
        <v>0</v>
      </c>
      <c r="G51" s="89">
        <v>0</v>
      </c>
      <c r="H51" s="89">
        <v>0</v>
      </c>
      <c r="I51" s="89">
        <v>0</v>
      </c>
      <c r="J51" s="89">
        <v>0</v>
      </c>
      <c r="K51" s="89">
        <v>0</v>
      </c>
      <c r="L51" s="89">
        <v>0</v>
      </c>
      <c r="M51" s="89">
        <v>0</v>
      </c>
      <c r="N51" s="89">
        <v>0</v>
      </c>
      <c r="O51" s="89">
        <v>0</v>
      </c>
      <c r="P51" s="90">
        <v>0</v>
      </c>
      <c r="Q51" s="91">
        <f t="shared" si="3"/>
        <v>0</v>
      </c>
      <c r="S51" s="1">
        <f t="shared" si="0"/>
        <v>0</v>
      </c>
      <c r="T51" s="1">
        <f t="shared" si="1"/>
        <v>0</v>
      </c>
      <c r="U51" s="1">
        <f t="shared" si="2"/>
        <v>0</v>
      </c>
    </row>
    <row r="52" spans="1:21" x14ac:dyDescent="0.2">
      <c r="A52" s="17" t="s">
        <v>50</v>
      </c>
      <c r="B52" s="30"/>
      <c r="C52" s="88">
        <v>2310476</v>
      </c>
      <c r="D52" s="88">
        <v>651682</v>
      </c>
      <c r="E52" s="89">
        <v>71352162</v>
      </c>
      <c r="F52" s="89">
        <v>12589900</v>
      </c>
      <c r="G52" s="89">
        <v>11260332</v>
      </c>
      <c r="H52" s="89">
        <v>5195652</v>
      </c>
      <c r="I52" s="89">
        <v>0</v>
      </c>
      <c r="J52" s="89">
        <v>0</v>
      </c>
      <c r="K52" s="89">
        <v>52322634</v>
      </c>
      <c r="L52" s="89">
        <v>0</v>
      </c>
      <c r="M52" s="89">
        <v>3705824</v>
      </c>
      <c r="N52" s="89">
        <v>0</v>
      </c>
      <c r="O52" s="89">
        <v>0</v>
      </c>
      <c r="P52" s="90">
        <v>0</v>
      </c>
      <c r="Q52" s="91">
        <f t="shared" si="3"/>
        <v>159388662</v>
      </c>
      <c r="S52" s="1">
        <f t="shared" si="0"/>
        <v>140951428</v>
      </c>
      <c r="T52" s="1">
        <f t="shared" si="1"/>
        <v>18437234</v>
      </c>
      <c r="U52" s="1">
        <f t="shared" si="2"/>
        <v>159388662</v>
      </c>
    </row>
    <row r="53" spans="1:21" x14ac:dyDescent="0.2">
      <c r="A53" s="17" t="s">
        <v>51</v>
      </c>
      <c r="B53" s="30"/>
      <c r="C53" s="88">
        <v>440521</v>
      </c>
      <c r="D53" s="88">
        <v>554113</v>
      </c>
      <c r="E53" s="89">
        <v>0</v>
      </c>
      <c r="F53" s="89">
        <v>0</v>
      </c>
      <c r="G53" s="89">
        <v>76555</v>
      </c>
      <c r="H53" s="89">
        <v>0</v>
      </c>
      <c r="I53" s="89">
        <v>0</v>
      </c>
      <c r="J53" s="89">
        <v>0</v>
      </c>
      <c r="K53" s="89">
        <v>0</v>
      </c>
      <c r="L53" s="89">
        <v>0</v>
      </c>
      <c r="M53" s="89">
        <v>2006768</v>
      </c>
      <c r="N53" s="89">
        <v>0</v>
      </c>
      <c r="O53" s="89">
        <v>0</v>
      </c>
      <c r="P53" s="90">
        <v>0</v>
      </c>
      <c r="Q53" s="91">
        <f t="shared" si="3"/>
        <v>3077957</v>
      </c>
      <c r="S53" s="1">
        <f t="shared" si="0"/>
        <v>2523844</v>
      </c>
      <c r="T53" s="1">
        <f t="shared" si="1"/>
        <v>554113</v>
      </c>
      <c r="U53" s="1">
        <f t="shared" si="2"/>
        <v>3077957</v>
      </c>
    </row>
    <row r="54" spans="1:21" x14ac:dyDescent="0.2">
      <c r="A54" s="17" t="s">
        <v>4</v>
      </c>
      <c r="B54" s="30"/>
      <c r="C54" s="88">
        <v>231431</v>
      </c>
      <c r="D54" s="88">
        <v>138485</v>
      </c>
      <c r="E54" s="89">
        <v>1039220</v>
      </c>
      <c r="F54" s="89">
        <v>401527</v>
      </c>
      <c r="G54" s="89">
        <v>17581922</v>
      </c>
      <c r="H54" s="89">
        <v>7692620</v>
      </c>
      <c r="I54" s="89">
        <v>0</v>
      </c>
      <c r="J54" s="89">
        <v>0</v>
      </c>
      <c r="K54" s="89">
        <v>7569086</v>
      </c>
      <c r="L54" s="89">
        <v>0</v>
      </c>
      <c r="M54" s="89">
        <v>3673891</v>
      </c>
      <c r="N54" s="89">
        <v>65758</v>
      </c>
      <c r="O54" s="89">
        <v>665273</v>
      </c>
      <c r="P54" s="90">
        <v>1223277</v>
      </c>
      <c r="Q54" s="91">
        <f t="shared" si="3"/>
        <v>40282490</v>
      </c>
      <c r="S54" s="1">
        <f t="shared" si="0"/>
        <v>30760823</v>
      </c>
      <c r="T54" s="1">
        <f t="shared" si="1"/>
        <v>9521667</v>
      </c>
      <c r="U54" s="1">
        <f t="shared" si="2"/>
        <v>40282490</v>
      </c>
    </row>
    <row r="55" spans="1:21" x14ac:dyDescent="0.2">
      <c r="A55" s="17" t="s">
        <v>52</v>
      </c>
      <c r="B55" s="30"/>
      <c r="C55" s="88">
        <v>0</v>
      </c>
      <c r="D55" s="88">
        <v>0</v>
      </c>
      <c r="E55" s="89">
        <v>0</v>
      </c>
      <c r="F55" s="89">
        <v>0</v>
      </c>
      <c r="G55" s="89">
        <v>12461066</v>
      </c>
      <c r="H55" s="89">
        <v>0</v>
      </c>
      <c r="I55" s="89">
        <v>0</v>
      </c>
      <c r="J55" s="89">
        <v>0</v>
      </c>
      <c r="K55" s="89">
        <v>0</v>
      </c>
      <c r="L55" s="89">
        <v>0</v>
      </c>
      <c r="M55" s="89">
        <v>0</v>
      </c>
      <c r="N55" s="89">
        <v>0</v>
      </c>
      <c r="O55" s="89">
        <v>0</v>
      </c>
      <c r="P55" s="90">
        <v>0</v>
      </c>
      <c r="Q55" s="91">
        <f t="shared" si="3"/>
        <v>12461066</v>
      </c>
      <c r="S55" s="1">
        <f t="shared" si="0"/>
        <v>12461066</v>
      </c>
      <c r="T55" s="1">
        <f t="shared" si="1"/>
        <v>0</v>
      </c>
      <c r="U55" s="1">
        <f t="shared" si="2"/>
        <v>12461066</v>
      </c>
    </row>
    <row r="56" spans="1:21" x14ac:dyDescent="0.2">
      <c r="A56" s="17" t="s">
        <v>53</v>
      </c>
      <c r="B56" s="30"/>
      <c r="C56" s="88">
        <v>0</v>
      </c>
      <c r="D56" s="88">
        <v>0</v>
      </c>
      <c r="E56" s="89">
        <v>0</v>
      </c>
      <c r="F56" s="89">
        <v>0</v>
      </c>
      <c r="G56" s="89">
        <v>784037</v>
      </c>
      <c r="H56" s="89">
        <v>793995</v>
      </c>
      <c r="I56" s="89">
        <v>0</v>
      </c>
      <c r="J56" s="89">
        <v>0</v>
      </c>
      <c r="K56" s="89">
        <v>0</v>
      </c>
      <c r="L56" s="89">
        <v>0</v>
      </c>
      <c r="M56" s="89">
        <v>0</v>
      </c>
      <c r="N56" s="89">
        <v>0</v>
      </c>
      <c r="O56" s="89">
        <v>0</v>
      </c>
      <c r="P56" s="90">
        <v>0</v>
      </c>
      <c r="Q56" s="91">
        <f t="shared" si="3"/>
        <v>1578032</v>
      </c>
      <c r="S56" s="1">
        <f t="shared" si="0"/>
        <v>784037</v>
      </c>
      <c r="T56" s="1">
        <f t="shared" si="1"/>
        <v>793995</v>
      </c>
      <c r="U56" s="1">
        <f t="shared" si="2"/>
        <v>1578032</v>
      </c>
    </row>
    <row r="57" spans="1:21" x14ac:dyDescent="0.2">
      <c r="A57" s="17" t="s">
        <v>54</v>
      </c>
      <c r="B57" s="30"/>
      <c r="C57" s="88">
        <v>2172</v>
      </c>
      <c r="D57" s="88">
        <v>2349328</v>
      </c>
      <c r="E57" s="89">
        <v>0</v>
      </c>
      <c r="F57" s="89">
        <v>0</v>
      </c>
      <c r="G57" s="89">
        <v>24056</v>
      </c>
      <c r="H57" s="89">
        <v>0</v>
      </c>
      <c r="I57" s="89">
        <v>0</v>
      </c>
      <c r="J57" s="89">
        <v>0</v>
      </c>
      <c r="K57" s="89">
        <v>0</v>
      </c>
      <c r="L57" s="89">
        <v>0</v>
      </c>
      <c r="M57" s="89">
        <v>1729</v>
      </c>
      <c r="N57" s="89">
        <v>0</v>
      </c>
      <c r="O57" s="89">
        <v>0</v>
      </c>
      <c r="P57" s="90">
        <v>0</v>
      </c>
      <c r="Q57" s="91">
        <f t="shared" si="3"/>
        <v>2377285</v>
      </c>
      <c r="S57" s="1">
        <f t="shared" si="0"/>
        <v>27957</v>
      </c>
      <c r="T57" s="1">
        <f t="shared" si="1"/>
        <v>2349328</v>
      </c>
      <c r="U57" s="1">
        <f t="shared" si="2"/>
        <v>2377285</v>
      </c>
    </row>
    <row r="58" spans="1:21" x14ac:dyDescent="0.2">
      <c r="A58" s="17" t="s">
        <v>55</v>
      </c>
      <c r="B58" s="30"/>
      <c r="C58" s="88">
        <v>0</v>
      </c>
      <c r="D58" s="88">
        <v>0</v>
      </c>
      <c r="E58" s="89">
        <v>0</v>
      </c>
      <c r="F58" s="89">
        <v>0</v>
      </c>
      <c r="G58" s="89">
        <v>0</v>
      </c>
      <c r="H58" s="89">
        <v>0</v>
      </c>
      <c r="I58" s="89">
        <v>11124</v>
      </c>
      <c r="J58" s="89">
        <v>0</v>
      </c>
      <c r="K58" s="89">
        <v>0</v>
      </c>
      <c r="L58" s="89">
        <v>0</v>
      </c>
      <c r="M58" s="89">
        <v>0</v>
      </c>
      <c r="N58" s="89">
        <v>0</v>
      </c>
      <c r="O58" s="89">
        <v>0</v>
      </c>
      <c r="P58" s="90">
        <v>0</v>
      </c>
      <c r="Q58" s="91">
        <f t="shared" si="3"/>
        <v>11124</v>
      </c>
      <c r="S58" s="1">
        <f t="shared" si="0"/>
        <v>11124</v>
      </c>
      <c r="T58" s="1">
        <f t="shared" si="1"/>
        <v>0</v>
      </c>
      <c r="U58" s="1">
        <f t="shared" si="2"/>
        <v>11124</v>
      </c>
    </row>
    <row r="59" spans="1:21" x14ac:dyDescent="0.2">
      <c r="A59" s="17" t="s">
        <v>102</v>
      </c>
      <c r="B59" s="30"/>
      <c r="C59" s="88">
        <v>1601685</v>
      </c>
      <c r="D59" s="88">
        <v>0</v>
      </c>
      <c r="E59" s="89">
        <v>345361</v>
      </c>
      <c r="F59" s="89">
        <v>0</v>
      </c>
      <c r="G59" s="89">
        <v>3905838</v>
      </c>
      <c r="H59" s="89">
        <v>0</v>
      </c>
      <c r="I59" s="89">
        <v>0</v>
      </c>
      <c r="J59" s="89">
        <v>0</v>
      </c>
      <c r="K59" s="89">
        <v>0</v>
      </c>
      <c r="L59" s="89">
        <v>0</v>
      </c>
      <c r="M59" s="89">
        <v>568085</v>
      </c>
      <c r="N59" s="89">
        <v>0</v>
      </c>
      <c r="O59" s="89">
        <v>1657887</v>
      </c>
      <c r="P59" s="90">
        <v>0</v>
      </c>
      <c r="Q59" s="91">
        <f t="shared" si="3"/>
        <v>8078856</v>
      </c>
      <c r="S59" s="1">
        <f t="shared" si="0"/>
        <v>8078856</v>
      </c>
      <c r="T59" s="1">
        <f t="shared" si="1"/>
        <v>0</v>
      </c>
      <c r="U59" s="1">
        <f t="shared" si="2"/>
        <v>8078856</v>
      </c>
    </row>
    <row r="60" spans="1:21" x14ac:dyDescent="0.2">
      <c r="A60" s="17" t="s">
        <v>103</v>
      </c>
      <c r="B60" s="30"/>
      <c r="C60" s="88">
        <v>177981</v>
      </c>
      <c r="D60" s="88">
        <v>3540</v>
      </c>
      <c r="E60" s="89">
        <v>32427</v>
      </c>
      <c r="F60" s="89">
        <v>44662</v>
      </c>
      <c r="G60" s="89">
        <v>3233569</v>
      </c>
      <c r="H60" s="89">
        <v>669932</v>
      </c>
      <c r="I60" s="89">
        <v>0</v>
      </c>
      <c r="J60" s="89">
        <v>0</v>
      </c>
      <c r="K60" s="89">
        <v>0</v>
      </c>
      <c r="L60" s="89">
        <v>0</v>
      </c>
      <c r="M60" s="89">
        <v>932426</v>
      </c>
      <c r="N60" s="89">
        <v>281720</v>
      </c>
      <c r="O60" s="89">
        <v>230017</v>
      </c>
      <c r="P60" s="90">
        <v>122725</v>
      </c>
      <c r="Q60" s="91">
        <f t="shared" si="3"/>
        <v>5728999</v>
      </c>
      <c r="S60" s="1">
        <f t="shared" si="0"/>
        <v>4606420</v>
      </c>
      <c r="T60" s="1">
        <f t="shared" si="1"/>
        <v>1122579</v>
      </c>
      <c r="U60" s="1">
        <f t="shared" si="2"/>
        <v>5728999</v>
      </c>
    </row>
    <row r="61" spans="1:21" x14ac:dyDescent="0.2">
      <c r="A61" s="17" t="s">
        <v>56</v>
      </c>
      <c r="B61" s="30"/>
      <c r="C61" s="88">
        <v>0</v>
      </c>
      <c r="D61" s="88">
        <v>0</v>
      </c>
      <c r="E61" s="89">
        <v>0</v>
      </c>
      <c r="F61" s="89">
        <v>0</v>
      </c>
      <c r="G61" s="89">
        <v>142133</v>
      </c>
      <c r="H61" s="89">
        <v>0</v>
      </c>
      <c r="I61" s="89">
        <v>0</v>
      </c>
      <c r="J61" s="89">
        <v>0</v>
      </c>
      <c r="K61" s="89">
        <v>0</v>
      </c>
      <c r="L61" s="89">
        <v>0</v>
      </c>
      <c r="M61" s="89">
        <v>0</v>
      </c>
      <c r="N61" s="89">
        <v>0</v>
      </c>
      <c r="O61" s="89">
        <v>0</v>
      </c>
      <c r="P61" s="90">
        <v>0</v>
      </c>
      <c r="Q61" s="91">
        <f t="shared" si="3"/>
        <v>142133</v>
      </c>
      <c r="S61" s="1">
        <f t="shared" si="0"/>
        <v>142133</v>
      </c>
      <c r="T61" s="1">
        <f t="shared" si="1"/>
        <v>0</v>
      </c>
      <c r="U61" s="1">
        <f t="shared" si="2"/>
        <v>142133</v>
      </c>
    </row>
    <row r="62" spans="1:21" x14ac:dyDescent="0.2">
      <c r="A62" s="17" t="s">
        <v>6</v>
      </c>
      <c r="B62" s="30"/>
      <c r="C62" s="88">
        <v>1969524</v>
      </c>
      <c r="D62" s="88">
        <v>642463</v>
      </c>
      <c r="E62" s="89">
        <v>6951061</v>
      </c>
      <c r="F62" s="89">
        <v>1795859</v>
      </c>
      <c r="G62" s="89">
        <v>3584409</v>
      </c>
      <c r="H62" s="89">
        <v>730740</v>
      </c>
      <c r="I62" s="89">
        <v>0</v>
      </c>
      <c r="J62" s="89">
        <v>0</v>
      </c>
      <c r="K62" s="89">
        <v>0</v>
      </c>
      <c r="L62" s="89">
        <v>0</v>
      </c>
      <c r="M62" s="89">
        <v>3452452</v>
      </c>
      <c r="N62" s="89">
        <v>0</v>
      </c>
      <c r="O62" s="89">
        <v>373113</v>
      </c>
      <c r="P62" s="90">
        <v>78647</v>
      </c>
      <c r="Q62" s="91">
        <f t="shared" si="3"/>
        <v>19578268</v>
      </c>
      <c r="S62" s="1">
        <f t="shared" si="0"/>
        <v>16330559</v>
      </c>
      <c r="T62" s="1">
        <f t="shared" si="1"/>
        <v>3247709</v>
      </c>
      <c r="U62" s="1">
        <f t="shared" si="2"/>
        <v>19578268</v>
      </c>
    </row>
    <row r="63" spans="1:21" x14ac:dyDescent="0.2">
      <c r="A63" s="17" t="s">
        <v>5</v>
      </c>
      <c r="B63" s="30"/>
      <c r="C63" s="88">
        <v>404035</v>
      </c>
      <c r="D63" s="88">
        <v>82086</v>
      </c>
      <c r="E63" s="89">
        <v>0</v>
      </c>
      <c r="F63" s="89">
        <v>0</v>
      </c>
      <c r="G63" s="89">
        <v>725594</v>
      </c>
      <c r="H63" s="89">
        <v>1671800</v>
      </c>
      <c r="I63" s="89">
        <v>0</v>
      </c>
      <c r="J63" s="89">
        <v>0</v>
      </c>
      <c r="K63" s="89">
        <v>0</v>
      </c>
      <c r="L63" s="89">
        <v>0</v>
      </c>
      <c r="M63" s="89">
        <v>51231</v>
      </c>
      <c r="N63" s="89">
        <v>43578</v>
      </c>
      <c r="O63" s="89">
        <v>0</v>
      </c>
      <c r="P63" s="90">
        <v>0</v>
      </c>
      <c r="Q63" s="91">
        <f t="shared" si="3"/>
        <v>2978324</v>
      </c>
      <c r="S63" s="1">
        <f t="shared" si="0"/>
        <v>1180860</v>
      </c>
      <c r="T63" s="1">
        <f t="shared" si="1"/>
        <v>1797464</v>
      </c>
      <c r="U63" s="1">
        <f t="shared" si="2"/>
        <v>2978324</v>
      </c>
    </row>
    <row r="64" spans="1:21" x14ac:dyDescent="0.2">
      <c r="A64" s="17" t="s">
        <v>57</v>
      </c>
      <c r="B64" s="30"/>
      <c r="C64" s="88">
        <v>0</v>
      </c>
      <c r="D64" s="88">
        <v>0</v>
      </c>
      <c r="E64" s="89">
        <v>0</v>
      </c>
      <c r="F64" s="89">
        <v>0</v>
      </c>
      <c r="G64" s="89">
        <v>4776111</v>
      </c>
      <c r="H64" s="89">
        <v>0</v>
      </c>
      <c r="I64" s="89">
        <v>0</v>
      </c>
      <c r="J64" s="89">
        <v>0</v>
      </c>
      <c r="K64" s="89">
        <v>0</v>
      </c>
      <c r="L64" s="89">
        <v>0</v>
      </c>
      <c r="M64" s="89">
        <v>0</v>
      </c>
      <c r="N64" s="89">
        <v>0</v>
      </c>
      <c r="O64" s="89">
        <v>0</v>
      </c>
      <c r="P64" s="90">
        <v>0</v>
      </c>
      <c r="Q64" s="91">
        <f t="shared" si="3"/>
        <v>4776111</v>
      </c>
      <c r="S64" s="1">
        <f t="shared" si="0"/>
        <v>4776111</v>
      </c>
      <c r="T64" s="1">
        <f t="shared" si="1"/>
        <v>0</v>
      </c>
      <c r="U64" s="1">
        <f t="shared" si="2"/>
        <v>4776111</v>
      </c>
    </row>
    <row r="65" spans="1:21" x14ac:dyDescent="0.2">
      <c r="A65" s="17" t="s">
        <v>58</v>
      </c>
      <c r="B65" s="30"/>
      <c r="C65" s="88">
        <v>0</v>
      </c>
      <c r="D65" s="88">
        <v>0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89">
        <v>0</v>
      </c>
      <c r="K65" s="89">
        <v>0</v>
      </c>
      <c r="L65" s="89">
        <v>0</v>
      </c>
      <c r="M65" s="89">
        <v>0</v>
      </c>
      <c r="N65" s="89">
        <v>0</v>
      </c>
      <c r="O65" s="89">
        <v>0</v>
      </c>
      <c r="P65" s="90">
        <v>0</v>
      </c>
      <c r="Q65" s="91">
        <f t="shared" si="3"/>
        <v>0</v>
      </c>
      <c r="S65" s="1">
        <f t="shared" si="0"/>
        <v>0</v>
      </c>
      <c r="T65" s="1">
        <f t="shared" si="1"/>
        <v>0</v>
      </c>
      <c r="U65" s="1">
        <f t="shared" si="2"/>
        <v>0</v>
      </c>
    </row>
    <row r="66" spans="1:21" x14ac:dyDescent="0.2">
      <c r="A66" s="17" t="s">
        <v>59</v>
      </c>
      <c r="B66" s="30"/>
      <c r="C66" s="88">
        <v>0</v>
      </c>
      <c r="D66" s="88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89">
        <v>0</v>
      </c>
      <c r="K66" s="89">
        <v>0</v>
      </c>
      <c r="L66" s="89">
        <v>0</v>
      </c>
      <c r="M66" s="89">
        <v>0</v>
      </c>
      <c r="N66" s="89">
        <v>0</v>
      </c>
      <c r="O66" s="89">
        <v>0</v>
      </c>
      <c r="P66" s="90">
        <v>0</v>
      </c>
      <c r="Q66" s="91">
        <f t="shared" si="3"/>
        <v>0</v>
      </c>
      <c r="S66" s="1">
        <f t="shared" si="0"/>
        <v>0</v>
      </c>
      <c r="T66" s="1">
        <f t="shared" si="1"/>
        <v>0</v>
      </c>
      <c r="U66" s="1">
        <f t="shared" si="2"/>
        <v>0</v>
      </c>
    </row>
    <row r="67" spans="1:21" x14ac:dyDescent="0.2">
      <c r="A67" s="17" t="s">
        <v>60</v>
      </c>
      <c r="B67" s="30"/>
      <c r="C67" s="88">
        <v>0</v>
      </c>
      <c r="D67" s="88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89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90">
        <v>0</v>
      </c>
      <c r="Q67" s="91">
        <f t="shared" si="3"/>
        <v>0</v>
      </c>
      <c r="S67" s="1">
        <f t="shared" si="0"/>
        <v>0</v>
      </c>
      <c r="T67" s="1">
        <f t="shared" si="1"/>
        <v>0</v>
      </c>
      <c r="U67" s="1">
        <f t="shared" si="2"/>
        <v>0</v>
      </c>
    </row>
    <row r="68" spans="1:21" x14ac:dyDescent="0.2">
      <c r="A68" s="17" t="s">
        <v>61</v>
      </c>
      <c r="B68" s="30"/>
      <c r="C68" s="88">
        <v>45323</v>
      </c>
      <c r="D68" s="88">
        <v>377</v>
      </c>
      <c r="E68" s="89">
        <v>0</v>
      </c>
      <c r="F68" s="89">
        <v>0</v>
      </c>
      <c r="G68" s="89">
        <v>1261993</v>
      </c>
      <c r="H68" s="89">
        <v>2163369</v>
      </c>
      <c r="I68" s="89">
        <v>0</v>
      </c>
      <c r="J68" s="89">
        <v>0</v>
      </c>
      <c r="K68" s="89">
        <v>0</v>
      </c>
      <c r="L68" s="89">
        <v>0</v>
      </c>
      <c r="M68" s="89">
        <v>86348</v>
      </c>
      <c r="N68" s="89">
        <v>0</v>
      </c>
      <c r="O68" s="89">
        <v>0</v>
      </c>
      <c r="P68" s="90">
        <v>0</v>
      </c>
      <c r="Q68" s="91">
        <f t="shared" si="3"/>
        <v>3557410</v>
      </c>
      <c r="S68" s="1">
        <f t="shared" si="0"/>
        <v>1393664</v>
      </c>
      <c r="T68" s="1">
        <f t="shared" si="1"/>
        <v>2163746</v>
      </c>
      <c r="U68" s="1">
        <f t="shared" si="2"/>
        <v>3557410</v>
      </c>
    </row>
    <row r="69" spans="1:21" x14ac:dyDescent="0.2">
      <c r="A69" s="17" t="s">
        <v>62</v>
      </c>
      <c r="B69" s="30"/>
      <c r="C69" s="88">
        <v>0</v>
      </c>
      <c r="D69" s="88">
        <v>0</v>
      </c>
      <c r="E69" s="89">
        <v>0</v>
      </c>
      <c r="F69" s="89">
        <v>0</v>
      </c>
      <c r="G69" s="89">
        <v>0</v>
      </c>
      <c r="H69" s="89">
        <v>0</v>
      </c>
      <c r="I69" s="89">
        <v>0</v>
      </c>
      <c r="J69" s="89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90">
        <v>0</v>
      </c>
      <c r="Q69" s="91">
        <f t="shared" si="3"/>
        <v>0</v>
      </c>
      <c r="S69" s="1">
        <f t="shared" si="0"/>
        <v>0</v>
      </c>
      <c r="T69" s="1">
        <f t="shared" si="1"/>
        <v>0</v>
      </c>
      <c r="U69" s="1">
        <f t="shared" si="2"/>
        <v>0</v>
      </c>
    </row>
    <row r="70" spans="1:21" x14ac:dyDescent="0.2">
      <c r="A70" s="17" t="s">
        <v>63</v>
      </c>
      <c r="B70" s="30"/>
      <c r="C70" s="88">
        <v>150</v>
      </c>
      <c r="D70" s="88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89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90">
        <v>0</v>
      </c>
      <c r="Q70" s="91">
        <f t="shared" si="3"/>
        <v>150</v>
      </c>
      <c r="S70" s="1">
        <f>SUM(C70,E70,G70,I70,K70,M70,O70)</f>
        <v>150</v>
      </c>
      <c r="T70" s="1">
        <f>SUM(D70,F70,H70,J70,L70,N70,P70)</f>
        <v>0</v>
      </c>
      <c r="U70" s="1">
        <f>SUM(S70:T70)</f>
        <v>150</v>
      </c>
    </row>
    <row r="71" spans="1:21" x14ac:dyDescent="0.2">
      <c r="A71" s="17" t="s">
        <v>64</v>
      </c>
      <c r="B71" s="30"/>
      <c r="C71" s="88">
        <v>0</v>
      </c>
      <c r="D71" s="88">
        <v>0</v>
      </c>
      <c r="E71" s="89">
        <v>0</v>
      </c>
      <c r="F71" s="89">
        <v>0</v>
      </c>
      <c r="G71" s="89">
        <v>0</v>
      </c>
      <c r="H71" s="89">
        <v>0</v>
      </c>
      <c r="I71" s="89">
        <v>0</v>
      </c>
      <c r="J71" s="89">
        <v>0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90">
        <v>0</v>
      </c>
      <c r="Q71" s="91">
        <f>SUM(C71:P71)</f>
        <v>0</v>
      </c>
      <c r="S71" s="1">
        <f>SUM(C71,E71,G71,I71,K71,M71,O71)</f>
        <v>0</v>
      </c>
      <c r="T71" s="1">
        <f>SUM(D71,F71,H71,J71,L71,N71,P71)</f>
        <v>0</v>
      </c>
      <c r="U71" s="1">
        <f>SUM(S71:T71)</f>
        <v>0</v>
      </c>
    </row>
    <row r="72" spans="1:21" x14ac:dyDescent="0.2">
      <c r="A72" s="60" t="s">
        <v>93</v>
      </c>
      <c r="B72" s="61"/>
      <c r="C72" s="62">
        <f t="shared" ref="C72:Q72" si="4">SUM(C5:C71)</f>
        <v>20284458</v>
      </c>
      <c r="D72" s="63">
        <f t="shared" si="4"/>
        <v>11511794</v>
      </c>
      <c r="E72" s="63">
        <f t="shared" si="4"/>
        <v>114216326</v>
      </c>
      <c r="F72" s="63">
        <f t="shared" si="4"/>
        <v>16506568</v>
      </c>
      <c r="G72" s="63">
        <f t="shared" si="4"/>
        <v>140267533</v>
      </c>
      <c r="H72" s="63">
        <f t="shared" si="4"/>
        <v>85930693</v>
      </c>
      <c r="I72" s="63">
        <f t="shared" si="4"/>
        <v>69490</v>
      </c>
      <c r="J72" s="63">
        <f t="shared" si="4"/>
        <v>0</v>
      </c>
      <c r="K72" s="63">
        <f t="shared" si="4"/>
        <v>65130115</v>
      </c>
      <c r="L72" s="63">
        <f t="shared" si="4"/>
        <v>0</v>
      </c>
      <c r="M72" s="63">
        <f>SUM(M5:M71)</f>
        <v>41008104</v>
      </c>
      <c r="N72" s="63">
        <f>SUM(N5:N71)</f>
        <v>884700</v>
      </c>
      <c r="O72" s="63">
        <f>SUM(O5:O71)</f>
        <v>5995757</v>
      </c>
      <c r="P72" s="63">
        <f>SUM(P5:P71)</f>
        <v>2116297</v>
      </c>
      <c r="Q72" s="64">
        <f t="shared" si="4"/>
        <v>503921835</v>
      </c>
      <c r="S72" s="1">
        <f>SUM(S5:S71)</f>
        <v>386971783</v>
      </c>
      <c r="T72" s="1">
        <f>SUM(T5:T71)</f>
        <v>116950052</v>
      </c>
      <c r="U72" s="1">
        <f>SUM(U5:U71)</f>
        <v>503921835</v>
      </c>
    </row>
    <row r="73" spans="1:21" x14ac:dyDescent="0.2">
      <c r="A73" s="60" t="s">
        <v>79</v>
      </c>
      <c r="B73" s="61"/>
      <c r="C73" s="74">
        <f>(C72/$Q72)</f>
        <v>4.0253183313638315E-2</v>
      </c>
      <c r="D73" s="74">
        <f>(D72/$Q72)</f>
        <v>2.2844404033415221E-2</v>
      </c>
      <c r="E73" s="75">
        <f t="shared" ref="E73:Q73" si="5">(E72/$Q72)</f>
        <v>0.22665484618264259</v>
      </c>
      <c r="F73" s="75">
        <f t="shared" si="5"/>
        <v>3.275620712089207E-2</v>
      </c>
      <c r="G73" s="75">
        <f t="shared" si="5"/>
        <v>0.27835176659888133</v>
      </c>
      <c r="H73" s="75">
        <f t="shared" si="5"/>
        <v>0.1705238531686169</v>
      </c>
      <c r="I73" s="75">
        <f t="shared" si="5"/>
        <v>1.378983706867951E-4</v>
      </c>
      <c r="J73" s="75">
        <f t="shared" si="5"/>
        <v>0</v>
      </c>
      <c r="K73" s="75">
        <f t="shared" si="5"/>
        <v>0.12924646339248227</v>
      </c>
      <c r="L73" s="75">
        <f t="shared" si="5"/>
        <v>0</v>
      </c>
      <c r="M73" s="75">
        <f t="shared" si="5"/>
        <v>8.1377906555686358E-2</v>
      </c>
      <c r="N73" s="75">
        <f t="shared" si="5"/>
        <v>1.7556294221702062E-3</v>
      </c>
      <c r="O73" s="75">
        <f t="shared" si="5"/>
        <v>1.1898188535529522E-2</v>
      </c>
      <c r="P73" s="75">
        <f t="shared" si="5"/>
        <v>4.1996533053583595E-3</v>
      </c>
      <c r="Q73" s="76">
        <f t="shared" si="5"/>
        <v>1</v>
      </c>
    </row>
    <row r="74" spans="1:21" x14ac:dyDescent="0.2">
      <c r="A74" s="77" t="s">
        <v>95</v>
      </c>
      <c r="B74" s="68"/>
      <c r="C74" s="69">
        <f>COUNTIF(C5:C71,"&gt;0")</f>
        <v>29</v>
      </c>
      <c r="D74" s="69">
        <f t="shared" ref="D74:Q74" si="6">COUNTIF(D5:D71,"&gt;0")</f>
        <v>20</v>
      </c>
      <c r="E74" s="69">
        <f t="shared" si="6"/>
        <v>12</v>
      </c>
      <c r="F74" s="69">
        <f t="shared" si="6"/>
        <v>7</v>
      </c>
      <c r="G74" s="69">
        <f t="shared" si="6"/>
        <v>30</v>
      </c>
      <c r="H74" s="69">
        <f t="shared" si="6"/>
        <v>20</v>
      </c>
      <c r="I74" s="69">
        <f t="shared" si="6"/>
        <v>2</v>
      </c>
      <c r="J74" s="69">
        <f t="shared" si="6"/>
        <v>0</v>
      </c>
      <c r="K74" s="69">
        <f t="shared" si="6"/>
        <v>4</v>
      </c>
      <c r="L74" s="69">
        <f t="shared" si="6"/>
        <v>0</v>
      </c>
      <c r="M74" s="69">
        <f t="shared" si="6"/>
        <v>27</v>
      </c>
      <c r="N74" s="69">
        <f t="shared" si="6"/>
        <v>6</v>
      </c>
      <c r="O74" s="69">
        <f t="shared" si="6"/>
        <v>12</v>
      </c>
      <c r="P74" s="69">
        <f t="shared" si="6"/>
        <v>9</v>
      </c>
      <c r="Q74" s="78">
        <f t="shared" si="6"/>
        <v>38</v>
      </c>
    </row>
    <row r="75" spans="1:21" x14ac:dyDescent="0.2">
      <c r="A75" s="36"/>
      <c r="B75" s="37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9"/>
    </row>
    <row r="76" spans="1:21" ht="13.5" thickBot="1" x14ac:dyDescent="0.25">
      <c r="A76" s="20" t="s">
        <v>80</v>
      </c>
      <c r="B76" s="21"/>
      <c r="C76" s="21"/>
      <c r="D76" s="21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3"/>
    </row>
    <row r="77" spans="1:21" x14ac:dyDescent="0.2"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</sheetData>
  <mergeCells count="7">
    <mergeCell ref="O3:P3"/>
    <mergeCell ref="C3:D3"/>
    <mergeCell ref="E3:F3"/>
    <mergeCell ref="G3:H3"/>
    <mergeCell ref="I3:J3"/>
    <mergeCell ref="K3:L3"/>
    <mergeCell ref="M3:N3"/>
  </mergeCells>
  <printOptions horizontalCentered="1"/>
  <pageMargins left="0.5" right="0.5" top="0.5" bottom="0.5" header="0.3" footer="0.3"/>
  <pageSetup paperSize="5" scale="73" fitToHeight="0" orientation="landscape" r:id="rId1"/>
  <headerFooter>
    <oddFooter>&amp;L&amp;12Office of Economic and Demographic Research&amp;R&amp;12Page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workbookViewId="0"/>
  </sheetViews>
  <sheetFormatPr defaultRowHeight="12.75" x14ac:dyDescent="0.2"/>
  <cols>
    <col min="1" max="1" width="20.7109375" customWidth="1"/>
    <col min="2" max="2" width="1.7109375" customWidth="1"/>
    <col min="3" max="16" width="13.7109375" customWidth="1"/>
    <col min="17" max="17" width="15.7109375" customWidth="1"/>
    <col min="19" max="21" width="13.7109375" customWidth="1"/>
  </cols>
  <sheetData>
    <row r="1" spans="1:21" ht="23.25" x14ac:dyDescent="0.35">
      <c r="A1" s="4" t="s">
        <v>66</v>
      </c>
      <c r="B1" s="5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8"/>
    </row>
    <row r="2" spans="1:21" ht="18.75" thickBot="1" x14ac:dyDescent="0.3">
      <c r="A2" s="9" t="s">
        <v>114</v>
      </c>
      <c r="B2" s="10"/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</row>
    <row r="3" spans="1:21" x14ac:dyDescent="0.2">
      <c r="A3" s="38"/>
      <c r="B3" s="82"/>
      <c r="C3" s="101" t="s">
        <v>67</v>
      </c>
      <c r="D3" s="100"/>
      <c r="E3" s="99" t="s">
        <v>101</v>
      </c>
      <c r="F3" s="100"/>
      <c r="G3" s="99" t="s">
        <v>70</v>
      </c>
      <c r="H3" s="100"/>
      <c r="I3" s="99" t="s">
        <v>104</v>
      </c>
      <c r="J3" s="100"/>
      <c r="K3" s="99" t="s">
        <v>105</v>
      </c>
      <c r="L3" s="100"/>
      <c r="M3" s="99" t="s">
        <v>106</v>
      </c>
      <c r="N3" s="100"/>
      <c r="O3" s="99" t="s">
        <v>76</v>
      </c>
      <c r="P3" s="100"/>
      <c r="Q3" s="41" t="s">
        <v>78</v>
      </c>
    </row>
    <row r="4" spans="1:21" ht="13.5" thickBot="1" x14ac:dyDescent="0.25">
      <c r="A4" s="39" t="s">
        <v>7</v>
      </c>
      <c r="B4" s="45"/>
      <c r="C4" s="47" t="s">
        <v>99</v>
      </c>
      <c r="D4" s="47" t="s">
        <v>100</v>
      </c>
      <c r="E4" s="47" t="s">
        <v>99</v>
      </c>
      <c r="F4" s="47" t="s">
        <v>100</v>
      </c>
      <c r="G4" s="47" t="s">
        <v>99</v>
      </c>
      <c r="H4" s="47" t="s">
        <v>100</v>
      </c>
      <c r="I4" s="47" t="s">
        <v>99</v>
      </c>
      <c r="J4" s="47" t="s">
        <v>100</v>
      </c>
      <c r="K4" s="47" t="s">
        <v>99</v>
      </c>
      <c r="L4" s="47" t="s">
        <v>100</v>
      </c>
      <c r="M4" s="47" t="s">
        <v>99</v>
      </c>
      <c r="N4" s="47" t="s">
        <v>100</v>
      </c>
      <c r="O4" s="47" t="s">
        <v>99</v>
      </c>
      <c r="P4" s="47" t="s">
        <v>100</v>
      </c>
      <c r="Q4" s="43" t="s">
        <v>77</v>
      </c>
      <c r="S4" s="47" t="s">
        <v>99</v>
      </c>
      <c r="T4" s="47" t="s">
        <v>100</v>
      </c>
      <c r="U4" s="47" t="s">
        <v>78</v>
      </c>
    </row>
    <row r="5" spans="1:21" x14ac:dyDescent="0.2">
      <c r="A5" s="16" t="s">
        <v>0</v>
      </c>
      <c r="B5" s="29"/>
      <c r="C5" s="31">
        <v>60038</v>
      </c>
      <c r="D5" s="31">
        <v>0</v>
      </c>
      <c r="E5" s="25">
        <v>0</v>
      </c>
      <c r="F5" s="25">
        <v>0</v>
      </c>
      <c r="G5" s="26">
        <v>1373808</v>
      </c>
      <c r="H5" s="26">
        <v>194410</v>
      </c>
      <c r="I5" s="26">
        <v>0</v>
      </c>
      <c r="J5" s="26">
        <v>0</v>
      </c>
      <c r="K5" s="25">
        <v>0</v>
      </c>
      <c r="L5" s="25">
        <v>0</v>
      </c>
      <c r="M5" s="25">
        <v>89435</v>
      </c>
      <c r="N5" s="25">
        <v>0</v>
      </c>
      <c r="O5" s="25">
        <v>0</v>
      </c>
      <c r="P5" s="49">
        <v>0</v>
      </c>
      <c r="Q5" s="27">
        <f>SUM(C5:P5)</f>
        <v>1717691</v>
      </c>
      <c r="S5" s="1">
        <f>SUM(C5,E5,G5,I5,K5,M5,O5)</f>
        <v>1523281</v>
      </c>
      <c r="T5" s="1">
        <f>SUM(D5,F5,H5,J5,L5,N5,P5)</f>
        <v>194410</v>
      </c>
      <c r="U5" s="1">
        <f>SUM(S5:T5)</f>
        <v>1717691</v>
      </c>
    </row>
    <row r="6" spans="1:21" x14ac:dyDescent="0.2">
      <c r="A6" s="17" t="s">
        <v>8</v>
      </c>
      <c r="B6" s="30"/>
      <c r="C6" s="88">
        <v>0</v>
      </c>
      <c r="D6" s="88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  <c r="P6" s="90">
        <v>0</v>
      </c>
      <c r="Q6" s="91">
        <f>SUM(C6:P6)</f>
        <v>0</v>
      </c>
      <c r="S6" s="1">
        <f t="shared" ref="S6:T69" si="0">SUM(C6,E6,G6,I6,K6,M6,O6)</f>
        <v>0</v>
      </c>
      <c r="T6" s="1">
        <f t="shared" si="0"/>
        <v>0</v>
      </c>
      <c r="U6" s="1">
        <f t="shared" ref="U6:U69" si="1">SUM(S6:T6)</f>
        <v>0</v>
      </c>
    </row>
    <row r="7" spans="1:21" x14ac:dyDescent="0.2">
      <c r="A7" s="17" t="s">
        <v>9</v>
      </c>
      <c r="B7" s="30"/>
      <c r="C7" s="88">
        <v>96463</v>
      </c>
      <c r="D7" s="88">
        <v>0</v>
      </c>
      <c r="E7" s="89">
        <v>738232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170368</v>
      </c>
      <c r="N7" s="89">
        <v>0</v>
      </c>
      <c r="O7" s="89">
        <v>0</v>
      </c>
      <c r="P7" s="90">
        <v>0</v>
      </c>
      <c r="Q7" s="91">
        <f t="shared" ref="Q7:Q70" si="2">SUM(C7:P7)</f>
        <v>1005063</v>
      </c>
      <c r="S7" s="1">
        <f t="shared" si="0"/>
        <v>1005063</v>
      </c>
      <c r="T7" s="1">
        <f t="shared" si="0"/>
        <v>0</v>
      </c>
      <c r="U7" s="1">
        <f t="shared" si="1"/>
        <v>1005063</v>
      </c>
    </row>
    <row r="8" spans="1:21" x14ac:dyDescent="0.2">
      <c r="A8" s="17" t="s">
        <v>10</v>
      </c>
      <c r="B8" s="30"/>
      <c r="C8" s="88">
        <v>0</v>
      </c>
      <c r="D8" s="88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  <c r="P8" s="90">
        <v>0</v>
      </c>
      <c r="Q8" s="91">
        <f t="shared" si="2"/>
        <v>0</v>
      </c>
      <c r="S8" s="1">
        <f t="shared" si="0"/>
        <v>0</v>
      </c>
      <c r="T8" s="1">
        <f t="shared" si="0"/>
        <v>0</v>
      </c>
      <c r="U8" s="1">
        <f t="shared" si="1"/>
        <v>0</v>
      </c>
    </row>
    <row r="9" spans="1:21" x14ac:dyDescent="0.2">
      <c r="A9" s="17" t="s">
        <v>11</v>
      </c>
      <c r="B9" s="30"/>
      <c r="C9" s="88">
        <v>167859</v>
      </c>
      <c r="D9" s="88">
        <v>152744</v>
      </c>
      <c r="E9" s="89">
        <v>1767518</v>
      </c>
      <c r="F9" s="89">
        <v>347826</v>
      </c>
      <c r="G9" s="89">
        <v>0</v>
      </c>
      <c r="H9" s="89">
        <v>0</v>
      </c>
      <c r="I9" s="89">
        <v>0</v>
      </c>
      <c r="J9" s="89">
        <v>0</v>
      </c>
      <c r="K9" s="89">
        <v>4714410</v>
      </c>
      <c r="L9" s="89">
        <v>0</v>
      </c>
      <c r="M9" s="89">
        <v>76586</v>
      </c>
      <c r="N9" s="89">
        <v>0</v>
      </c>
      <c r="O9" s="89">
        <v>0</v>
      </c>
      <c r="P9" s="90">
        <v>0</v>
      </c>
      <c r="Q9" s="91">
        <f t="shared" si="2"/>
        <v>7226943</v>
      </c>
      <c r="S9" s="1">
        <f t="shared" si="0"/>
        <v>6726373</v>
      </c>
      <c r="T9" s="1">
        <f t="shared" si="0"/>
        <v>500570</v>
      </c>
      <c r="U9" s="1">
        <f t="shared" si="1"/>
        <v>7226943</v>
      </c>
    </row>
    <row r="10" spans="1:21" x14ac:dyDescent="0.2">
      <c r="A10" s="17" t="s">
        <v>12</v>
      </c>
      <c r="B10" s="30"/>
      <c r="C10" s="88">
        <v>0</v>
      </c>
      <c r="D10" s="88">
        <v>0</v>
      </c>
      <c r="E10" s="89">
        <v>0</v>
      </c>
      <c r="F10" s="89">
        <v>0</v>
      </c>
      <c r="G10" s="89">
        <v>2313000</v>
      </c>
      <c r="H10" s="89">
        <v>5369000</v>
      </c>
      <c r="I10" s="89">
        <v>0</v>
      </c>
      <c r="J10" s="89">
        <v>0</v>
      </c>
      <c r="K10" s="89">
        <v>0</v>
      </c>
      <c r="L10" s="89">
        <v>0</v>
      </c>
      <c r="M10" s="89">
        <v>840000</v>
      </c>
      <c r="N10" s="89">
        <v>0</v>
      </c>
      <c r="O10" s="89">
        <v>0</v>
      </c>
      <c r="P10" s="90">
        <v>0</v>
      </c>
      <c r="Q10" s="91">
        <f t="shared" si="2"/>
        <v>8522000</v>
      </c>
      <c r="S10" s="1">
        <f t="shared" si="0"/>
        <v>3153000</v>
      </c>
      <c r="T10" s="1">
        <f t="shared" si="0"/>
        <v>5369000</v>
      </c>
      <c r="U10" s="1">
        <f t="shared" si="1"/>
        <v>8522000</v>
      </c>
    </row>
    <row r="11" spans="1:21" x14ac:dyDescent="0.2">
      <c r="A11" s="17" t="s">
        <v>13</v>
      </c>
      <c r="B11" s="30"/>
      <c r="C11" s="88">
        <v>0</v>
      </c>
      <c r="D11" s="88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  <c r="P11" s="90">
        <v>0</v>
      </c>
      <c r="Q11" s="91">
        <f t="shared" si="2"/>
        <v>0</v>
      </c>
      <c r="S11" s="1">
        <f t="shared" si="0"/>
        <v>0</v>
      </c>
      <c r="T11" s="1">
        <f t="shared" si="0"/>
        <v>0</v>
      </c>
      <c r="U11" s="1">
        <f t="shared" si="1"/>
        <v>0</v>
      </c>
    </row>
    <row r="12" spans="1:21" x14ac:dyDescent="0.2">
      <c r="A12" s="17" t="s">
        <v>14</v>
      </c>
      <c r="B12" s="30"/>
      <c r="C12" s="88">
        <v>5032</v>
      </c>
      <c r="D12" s="88">
        <v>454</v>
      </c>
      <c r="E12" s="89">
        <v>0</v>
      </c>
      <c r="F12" s="89">
        <v>0</v>
      </c>
      <c r="G12" s="89">
        <v>859914</v>
      </c>
      <c r="H12" s="89">
        <v>110392</v>
      </c>
      <c r="I12" s="89">
        <v>0</v>
      </c>
      <c r="J12" s="89">
        <v>0</v>
      </c>
      <c r="K12" s="89">
        <v>0</v>
      </c>
      <c r="L12" s="89">
        <v>0</v>
      </c>
      <c r="M12" s="89">
        <v>17589</v>
      </c>
      <c r="N12" s="89">
        <v>0</v>
      </c>
      <c r="O12" s="89">
        <v>6362</v>
      </c>
      <c r="P12" s="90">
        <v>0</v>
      </c>
      <c r="Q12" s="91">
        <f t="shared" si="2"/>
        <v>999743</v>
      </c>
      <c r="S12" s="1">
        <f t="shared" si="0"/>
        <v>888897</v>
      </c>
      <c r="T12" s="1">
        <f t="shared" si="0"/>
        <v>110846</v>
      </c>
      <c r="U12" s="1">
        <f t="shared" si="1"/>
        <v>999743</v>
      </c>
    </row>
    <row r="13" spans="1:21" x14ac:dyDescent="0.2">
      <c r="A13" s="17" t="s">
        <v>15</v>
      </c>
      <c r="B13" s="30"/>
      <c r="C13" s="88">
        <v>1344720</v>
      </c>
      <c r="D13" s="88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  <c r="P13" s="90">
        <v>0</v>
      </c>
      <c r="Q13" s="91">
        <f t="shared" si="2"/>
        <v>1344720</v>
      </c>
      <c r="S13" s="1">
        <f t="shared" si="0"/>
        <v>1344720</v>
      </c>
      <c r="T13" s="1">
        <f t="shared" si="0"/>
        <v>0</v>
      </c>
      <c r="U13" s="1">
        <f t="shared" si="1"/>
        <v>1344720</v>
      </c>
    </row>
    <row r="14" spans="1:21" x14ac:dyDescent="0.2">
      <c r="A14" s="17" t="s">
        <v>16</v>
      </c>
      <c r="B14" s="30"/>
      <c r="C14" s="88">
        <v>0</v>
      </c>
      <c r="D14" s="88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90">
        <v>0</v>
      </c>
      <c r="Q14" s="91">
        <f t="shared" si="2"/>
        <v>0</v>
      </c>
      <c r="S14" s="1">
        <f t="shared" si="0"/>
        <v>0</v>
      </c>
      <c r="T14" s="1">
        <f t="shared" si="0"/>
        <v>0</v>
      </c>
      <c r="U14" s="1">
        <f t="shared" si="1"/>
        <v>0</v>
      </c>
    </row>
    <row r="15" spans="1:21" x14ac:dyDescent="0.2">
      <c r="A15" s="17" t="s">
        <v>17</v>
      </c>
      <c r="B15" s="30"/>
      <c r="C15" s="88">
        <v>1686658</v>
      </c>
      <c r="D15" s="88">
        <v>294672</v>
      </c>
      <c r="E15" s="89">
        <v>9771587</v>
      </c>
      <c r="F15" s="89">
        <v>1223834</v>
      </c>
      <c r="G15" s="89">
        <v>7315021</v>
      </c>
      <c r="H15" s="89">
        <v>2747279</v>
      </c>
      <c r="I15" s="89">
        <v>0</v>
      </c>
      <c r="J15" s="89">
        <v>0</v>
      </c>
      <c r="K15" s="89">
        <v>0</v>
      </c>
      <c r="L15" s="89">
        <v>0</v>
      </c>
      <c r="M15" s="89">
        <v>5651158</v>
      </c>
      <c r="N15" s="89">
        <v>0</v>
      </c>
      <c r="O15" s="89">
        <v>1273309</v>
      </c>
      <c r="P15" s="90">
        <v>220218</v>
      </c>
      <c r="Q15" s="91">
        <f t="shared" si="2"/>
        <v>30183736</v>
      </c>
      <c r="S15" s="1">
        <f t="shared" si="0"/>
        <v>25697733</v>
      </c>
      <c r="T15" s="1">
        <f t="shared" si="0"/>
        <v>4486003</v>
      </c>
      <c r="U15" s="1">
        <f t="shared" si="1"/>
        <v>30183736</v>
      </c>
    </row>
    <row r="16" spans="1:21" x14ac:dyDescent="0.2">
      <c r="A16" s="17" t="s">
        <v>18</v>
      </c>
      <c r="B16" s="30"/>
      <c r="C16" s="88">
        <v>0</v>
      </c>
      <c r="D16" s="88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90">
        <v>0</v>
      </c>
      <c r="Q16" s="91">
        <f t="shared" si="2"/>
        <v>0</v>
      </c>
      <c r="S16" s="1">
        <f t="shared" si="0"/>
        <v>0</v>
      </c>
      <c r="T16" s="1">
        <f t="shared" si="0"/>
        <v>0</v>
      </c>
      <c r="U16" s="1">
        <f t="shared" si="1"/>
        <v>0</v>
      </c>
    </row>
    <row r="17" spans="1:21" x14ac:dyDescent="0.2">
      <c r="A17" s="17" t="s">
        <v>109</v>
      </c>
      <c r="B17" s="30"/>
      <c r="C17" s="88">
        <v>0</v>
      </c>
      <c r="D17" s="88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90">
        <v>0</v>
      </c>
      <c r="Q17" s="91">
        <f t="shared" si="2"/>
        <v>0</v>
      </c>
      <c r="S17" s="1">
        <f t="shared" si="0"/>
        <v>0</v>
      </c>
      <c r="T17" s="1">
        <f t="shared" si="0"/>
        <v>0</v>
      </c>
      <c r="U17" s="1">
        <f t="shared" si="1"/>
        <v>0</v>
      </c>
    </row>
    <row r="18" spans="1:21" x14ac:dyDescent="0.2">
      <c r="A18" s="17" t="s">
        <v>19</v>
      </c>
      <c r="B18" s="30"/>
      <c r="C18" s="88">
        <v>484848</v>
      </c>
      <c r="D18" s="88">
        <v>0</v>
      </c>
      <c r="E18" s="89">
        <v>0</v>
      </c>
      <c r="F18" s="89">
        <v>0</v>
      </c>
      <c r="G18" s="89">
        <v>12357</v>
      </c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4502</v>
      </c>
      <c r="N18" s="89">
        <v>0</v>
      </c>
      <c r="O18" s="89">
        <v>2471</v>
      </c>
      <c r="P18" s="90">
        <v>0</v>
      </c>
      <c r="Q18" s="91">
        <f t="shared" si="2"/>
        <v>504178</v>
      </c>
      <c r="S18" s="1">
        <f t="shared" si="0"/>
        <v>504178</v>
      </c>
      <c r="T18" s="1">
        <f t="shared" si="0"/>
        <v>0</v>
      </c>
      <c r="U18" s="1">
        <f t="shared" si="1"/>
        <v>504178</v>
      </c>
    </row>
    <row r="19" spans="1:21" x14ac:dyDescent="0.2">
      <c r="A19" s="17" t="s">
        <v>20</v>
      </c>
      <c r="B19" s="30" t="s">
        <v>65</v>
      </c>
      <c r="C19" s="88"/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90"/>
      <c r="Q19" s="91">
        <f t="shared" si="2"/>
        <v>0</v>
      </c>
      <c r="S19" s="1">
        <f t="shared" si="0"/>
        <v>0</v>
      </c>
      <c r="T19" s="1">
        <f t="shared" si="0"/>
        <v>0</v>
      </c>
      <c r="U19" s="1">
        <f t="shared" si="1"/>
        <v>0</v>
      </c>
    </row>
    <row r="20" spans="1:21" x14ac:dyDescent="0.2">
      <c r="A20" s="17" t="s">
        <v>22</v>
      </c>
      <c r="B20" s="30"/>
      <c r="C20" s="88">
        <v>0</v>
      </c>
      <c r="D20" s="88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90">
        <v>0</v>
      </c>
      <c r="Q20" s="91">
        <f t="shared" si="2"/>
        <v>0</v>
      </c>
      <c r="S20" s="1">
        <f t="shared" si="0"/>
        <v>0</v>
      </c>
      <c r="T20" s="1">
        <f t="shared" si="0"/>
        <v>0</v>
      </c>
      <c r="U20" s="1">
        <f t="shared" si="1"/>
        <v>0</v>
      </c>
    </row>
    <row r="21" spans="1:21" x14ac:dyDescent="0.2">
      <c r="A21" s="17" t="s">
        <v>21</v>
      </c>
      <c r="B21" s="30"/>
      <c r="C21" s="88">
        <v>0</v>
      </c>
      <c r="D21" s="88">
        <v>0</v>
      </c>
      <c r="E21" s="89">
        <v>0</v>
      </c>
      <c r="F21" s="89">
        <v>0</v>
      </c>
      <c r="G21" s="89">
        <v>0</v>
      </c>
      <c r="H21" s="89">
        <v>0</v>
      </c>
      <c r="I21" s="89">
        <v>0</v>
      </c>
      <c r="J21" s="89">
        <v>0</v>
      </c>
      <c r="K21" s="89">
        <v>0</v>
      </c>
      <c r="L21" s="89">
        <v>0</v>
      </c>
      <c r="M21" s="89">
        <v>0</v>
      </c>
      <c r="N21" s="89">
        <v>0</v>
      </c>
      <c r="O21" s="89">
        <v>0</v>
      </c>
      <c r="P21" s="90">
        <v>0</v>
      </c>
      <c r="Q21" s="91">
        <f t="shared" si="2"/>
        <v>0</v>
      </c>
      <c r="S21" s="1">
        <f t="shared" si="0"/>
        <v>0</v>
      </c>
      <c r="T21" s="1">
        <f t="shared" si="0"/>
        <v>0</v>
      </c>
      <c r="U21" s="1">
        <f t="shared" si="1"/>
        <v>0</v>
      </c>
    </row>
    <row r="22" spans="1:21" x14ac:dyDescent="0.2">
      <c r="A22" s="17" t="s">
        <v>23</v>
      </c>
      <c r="B22" s="30"/>
      <c r="C22" s="88">
        <v>0</v>
      </c>
      <c r="D22" s="88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89">
        <v>0</v>
      </c>
      <c r="K22" s="89">
        <v>0</v>
      </c>
      <c r="L22" s="89">
        <v>0</v>
      </c>
      <c r="M22" s="89">
        <v>0</v>
      </c>
      <c r="N22" s="89">
        <v>0</v>
      </c>
      <c r="O22" s="89">
        <v>0</v>
      </c>
      <c r="P22" s="90">
        <v>0</v>
      </c>
      <c r="Q22" s="91">
        <f t="shared" si="2"/>
        <v>0</v>
      </c>
      <c r="S22" s="1">
        <f t="shared" si="0"/>
        <v>0</v>
      </c>
      <c r="T22" s="1">
        <f t="shared" si="0"/>
        <v>0</v>
      </c>
      <c r="U22" s="1">
        <f t="shared" si="1"/>
        <v>0</v>
      </c>
    </row>
    <row r="23" spans="1:21" x14ac:dyDescent="0.2">
      <c r="A23" s="17" t="s">
        <v>24</v>
      </c>
      <c r="B23" s="30"/>
      <c r="C23" s="88">
        <v>0</v>
      </c>
      <c r="D23" s="88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89">
        <v>0</v>
      </c>
      <c r="P23" s="90">
        <v>0</v>
      </c>
      <c r="Q23" s="91">
        <f t="shared" si="2"/>
        <v>0</v>
      </c>
      <c r="S23" s="1">
        <f t="shared" si="0"/>
        <v>0</v>
      </c>
      <c r="T23" s="1">
        <f t="shared" si="0"/>
        <v>0</v>
      </c>
      <c r="U23" s="1">
        <f t="shared" si="1"/>
        <v>0</v>
      </c>
    </row>
    <row r="24" spans="1:21" x14ac:dyDescent="0.2">
      <c r="A24" s="17" t="s">
        <v>25</v>
      </c>
      <c r="B24" s="30"/>
      <c r="C24" s="88">
        <v>0</v>
      </c>
      <c r="D24" s="88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89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90">
        <v>0</v>
      </c>
      <c r="Q24" s="91">
        <f t="shared" si="2"/>
        <v>0</v>
      </c>
      <c r="S24" s="1">
        <f t="shared" si="0"/>
        <v>0</v>
      </c>
      <c r="T24" s="1">
        <f t="shared" si="0"/>
        <v>0</v>
      </c>
      <c r="U24" s="1">
        <f t="shared" si="1"/>
        <v>0</v>
      </c>
    </row>
    <row r="25" spans="1:21" x14ac:dyDescent="0.2">
      <c r="A25" s="17" t="s">
        <v>26</v>
      </c>
      <c r="B25" s="30"/>
      <c r="C25" s="88">
        <v>0</v>
      </c>
      <c r="D25" s="88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90">
        <v>0</v>
      </c>
      <c r="Q25" s="91">
        <f t="shared" si="2"/>
        <v>0</v>
      </c>
      <c r="S25" s="1">
        <f t="shared" si="0"/>
        <v>0</v>
      </c>
      <c r="T25" s="1">
        <f t="shared" si="0"/>
        <v>0</v>
      </c>
      <c r="U25" s="1">
        <f t="shared" si="1"/>
        <v>0</v>
      </c>
    </row>
    <row r="26" spans="1:21" x14ac:dyDescent="0.2">
      <c r="A26" s="17" t="s">
        <v>27</v>
      </c>
      <c r="B26" s="30"/>
      <c r="C26" s="88">
        <v>0</v>
      </c>
      <c r="D26" s="88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89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90">
        <v>0</v>
      </c>
      <c r="Q26" s="91">
        <f t="shared" si="2"/>
        <v>0</v>
      </c>
      <c r="S26" s="1">
        <f t="shared" si="0"/>
        <v>0</v>
      </c>
      <c r="T26" s="1">
        <f t="shared" si="0"/>
        <v>0</v>
      </c>
      <c r="U26" s="1">
        <f t="shared" si="1"/>
        <v>0</v>
      </c>
    </row>
    <row r="27" spans="1:21" x14ac:dyDescent="0.2">
      <c r="A27" s="17" t="s">
        <v>28</v>
      </c>
      <c r="B27" s="30"/>
      <c r="C27" s="88">
        <v>0</v>
      </c>
      <c r="D27" s="88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90">
        <v>0</v>
      </c>
      <c r="Q27" s="91">
        <f t="shared" si="2"/>
        <v>0</v>
      </c>
      <c r="S27" s="1">
        <f t="shared" si="0"/>
        <v>0</v>
      </c>
      <c r="T27" s="1">
        <f t="shared" si="0"/>
        <v>0</v>
      </c>
      <c r="U27" s="1">
        <f t="shared" si="1"/>
        <v>0</v>
      </c>
    </row>
    <row r="28" spans="1:21" x14ac:dyDescent="0.2">
      <c r="A28" s="17" t="s">
        <v>29</v>
      </c>
      <c r="B28" s="30"/>
      <c r="C28" s="88">
        <v>0</v>
      </c>
      <c r="D28" s="88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0</v>
      </c>
      <c r="M28" s="89">
        <v>0</v>
      </c>
      <c r="N28" s="89">
        <v>0</v>
      </c>
      <c r="O28" s="89">
        <v>0</v>
      </c>
      <c r="P28" s="90">
        <v>0</v>
      </c>
      <c r="Q28" s="91">
        <f t="shared" si="2"/>
        <v>0</v>
      </c>
      <c r="S28" s="1">
        <f t="shared" si="0"/>
        <v>0</v>
      </c>
      <c r="T28" s="1">
        <f t="shared" si="0"/>
        <v>0</v>
      </c>
      <c r="U28" s="1">
        <f t="shared" si="1"/>
        <v>0</v>
      </c>
    </row>
    <row r="29" spans="1:21" x14ac:dyDescent="0.2">
      <c r="A29" s="17" t="s">
        <v>30</v>
      </c>
      <c r="B29" s="30"/>
      <c r="C29" s="88">
        <v>0</v>
      </c>
      <c r="D29" s="88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0</v>
      </c>
      <c r="M29" s="89">
        <v>0</v>
      </c>
      <c r="N29" s="89">
        <v>0</v>
      </c>
      <c r="O29" s="89">
        <v>0</v>
      </c>
      <c r="P29" s="90">
        <v>0</v>
      </c>
      <c r="Q29" s="91">
        <f t="shared" si="2"/>
        <v>0</v>
      </c>
      <c r="S29" s="1">
        <f t="shared" si="0"/>
        <v>0</v>
      </c>
      <c r="T29" s="1">
        <f t="shared" si="0"/>
        <v>0</v>
      </c>
      <c r="U29" s="1">
        <f t="shared" si="1"/>
        <v>0</v>
      </c>
    </row>
    <row r="30" spans="1:21" x14ac:dyDescent="0.2">
      <c r="A30" s="17" t="s">
        <v>31</v>
      </c>
      <c r="B30" s="30"/>
      <c r="C30" s="88">
        <v>92170</v>
      </c>
      <c r="D30" s="88">
        <v>66381</v>
      </c>
      <c r="E30" s="89">
        <v>0</v>
      </c>
      <c r="F30" s="89">
        <v>0</v>
      </c>
      <c r="G30" s="89">
        <v>-98076</v>
      </c>
      <c r="H30" s="89">
        <v>0</v>
      </c>
      <c r="I30" s="89">
        <v>0</v>
      </c>
      <c r="J30" s="89">
        <v>0</v>
      </c>
      <c r="K30" s="89">
        <v>0</v>
      </c>
      <c r="L30" s="89">
        <v>0</v>
      </c>
      <c r="M30" s="89">
        <v>138457</v>
      </c>
      <c r="N30" s="89">
        <v>0</v>
      </c>
      <c r="O30" s="89">
        <v>129565</v>
      </c>
      <c r="P30" s="90">
        <v>93308</v>
      </c>
      <c r="Q30" s="91">
        <f t="shared" si="2"/>
        <v>421805</v>
      </c>
      <c r="S30" s="1">
        <f t="shared" si="0"/>
        <v>262116</v>
      </c>
      <c r="T30" s="1">
        <f t="shared" si="0"/>
        <v>159689</v>
      </c>
      <c r="U30" s="1">
        <f t="shared" si="1"/>
        <v>421805</v>
      </c>
    </row>
    <row r="31" spans="1:21" x14ac:dyDescent="0.2">
      <c r="A31" s="17" t="s">
        <v>32</v>
      </c>
      <c r="B31" s="30"/>
      <c r="C31" s="88">
        <v>0</v>
      </c>
      <c r="D31" s="88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0</v>
      </c>
      <c r="M31" s="89">
        <v>0</v>
      </c>
      <c r="N31" s="89">
        <v>0</v>
      </c>
      <c r="O31" s="89">
        <v>0</v>
      </c>
      <c r="P31" s="90">
        <v>0</v>
      </c>
      <c r="Q31" s="91">
        <f t="shared" si="2"/>
        <v>0</v>
      </c>
      <c r="S31" s="1">
        <f t="shared" si="0"/>
        <v>0</v>
      </c>
      <c r="T31" s="1">
        <f t="shared" si="0"/>
        <v>0</v>
      </c>
      <c r="U31" s="1">
        <f t="shared" si="1"/>
        <v>0</v>
      </c>
    </row>
    <row r="32" spans="1:21" x14ac:dyDescent="0.2">
      <c r="A32" s="17" t="s">
        <v>33</v>
      </c>
      <c r="B32" s="30"/>
      <c r="C32" s="88">
        <v>198797</v>
      </c>
      <c r="D32" s="88">
        <v>50877</v>
      </c>
      <c r="E32" s="89">
        <v>18201192</v>
      </c>
      <c r="F32" s="89">
        <v>0</v>
      </c>
      <c r="G32" s="89">
        <v>1618675</v>
      </c>
      <c r="H32" s="89">
        <v>742675</v>
      </c>
      <c r="I32" s="89">
        <v>0</v>
      </c>
      <c r="J32" s="89">
        <v>0</v>
      </c>
      <c r="K32" s="89">
        <v>0</v>
      </c>
      <c r="L32" s="89">
        <v>0</v>
      </c>
      <c r="M32" s="89">
        <v>1275688</v>
      </c>
      <c r="N32" s="89">
        <v>0</v>
      </c>
      <c r="O32" s="89">
        <v>0</v>
      </c>
      <c r="P32" s="90">
        <v>0</v>
      </c>
      <c r="Q32" s="91">
        <f t="shared" si="2"/>
        <v>22087904</v>
      </c>
      <c r="S32" s="1">
        <f t="shared" si="0"/>
        <v>21294352</v>
      </c>
      <c r="T32" s="1">
        <f t="shared" si="0"/>
        <v>793552</v>
      </c>
      <c r="U32" s="1">
        <f t="shared" si="1"/>
        <v>22087904</v>
      </c>
    </row>
    <row r="33" spans="1:21" x14ac:dyDescent="0.2">
      <c r="A33" s="17" t="s">
        <v>34</v>
      </c>
      <c r="B33" s="30"/>
      <c r="C33" s="88">
        <v>0</v>
      </c>
      <c r="D33" s="88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89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90">
        <v>0</v>
      </c>
      <c r="Q33" s="91">
        <f t="shared" si="2"/>
        <v>0</v>
      </c>
      <c r="S33" s="1">
        <f t="shared" si="0"/>
        <v>0</v>
      </c>
      <c r="T33" s="1">
        <f t="shared" si="0"/>
        <v>0</v>
      </c>
      <c r="U33" s="1">
        <f t="shared" si="1"/>
        <v>0</v>
      </c>
    </row>
    <row r="34" spans="1:21" x14ac:dyDescent="0.2">
      <c r="A34" s="17" t="s">
        <v>35</v>
      </c>
      <c r="B34" s="30"/>
      <c r="C34" s="88">
        <v>258248</v>
      </c>
      <c r="D34" s="88">
        <v>101497</v>
      </c>
      <c r="E34" s="89">
        <v>-905</v>
      </c>
      <c r="F34" s="89">
        <v>0</v>
      </c>
      <c r="G34" s="89">
        <v>2263030</v>
      </c>
      <c r="H34" s="89">
        <v>566316</v>
      </c>
      <c r="I34" s="89">
        <v>0</v>
      </c>
      <c r="J34" s="89">
        <v>0</v>
      </c>
      <c r="K34" s="89">
        <v>0</v>
      </c>
      <c r="L34" s="89">
        <v>0</v>
      </c>
      <c r="M34" s="89">
        <v>885489</v>
      </c>
      <c r="N34" s="89">
        <v>0</v>
      </c>
      <c r="O34" s="89">
        <v>101930</v>
      </c>
      <c r="P34" s="90">
        <v>42500</v>
      </c>
      <c r="Q34" s="91">
        <f t="shared" si="2"/>
        <v>4218105</v>
      </c>
      <c r="S34" s="1">
        <f t="shared" si="0"/>
        <v>3507792</v>
      </c>
      <c r="T34" s="1">
        <f t="shared" si="0"/>
        <v>710313</v>
      </c>
      <c r="U34" s="1">
        <f t="shared" si="1"/>
        <v>4218105</v>
      </c>
    </row>
    <row r="35" spans="1:21" x14ac:dyDescent="0.2">
      <c r="A35" s="17" t="s">
        <v>36</v>
      </c>
      <c r="B35" s="30"/>
      <c r="C35" s="88">
        <v>0</v>
      </c>
      <c r="D35" s="88">
        <v>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90">
        <v>0</v>
      </c>
      <c r="Q35" s="91">
        <f t="shared" si="2"/>
        <v>0</v>
      </c>
      <c r="S35" s="1">
        <f t="shared" si="0"/>
        <v>0</v>
      </c>
      <c r="T35" s="1">
        <f t="shared" si="0"/>
        <v>0</v>
      </c>
      <c r="U35" s="1">
        <f t="shared" si="1"/>
        <v>0</v>
      </c>
    </row>
    <row r="36" spans="1:21" x14ac:dyDescent="0.2">
      <c r="A36" s="17" t="s">
        <v>37</v>
      </c>
      <c r="B36" s="30"/>
      <c r="C36" s="88">
        <v>4447</v>
      </c>
      <c r="D36" s="88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89">
        <v>0</v>
      </c>
      <c r="K36" s="89">
        <v>2844</v>
      </c>
      <c r="L36" s="89">
        <v>0</v>
      </c>
      <c r="M36" s="89">
        <v>0</v>
      </c>
      <c r="N36" s="89">
        <v>0</v>
      </c>
      <c r="O36" s="89">
        <v>0</v>
      </c>
      <c r="P36" s="90">
        <v>0</v>
      </c>
      <c r="Q36" s="91">
        <f t="shared" si="2"/>
        <v>7291</v>
      </c>
      <c r="S36" s="1">
        <f t="shared" si="0"/>
        <v>7291</v>
      </c>
      <c r="T36" s="1">
        <f t="shared" si="0"/>
        <v>0</v>
      </c>
      <c r="U36" s="1">
        <f t="shared" si="1"/>
        <v>7291</v>
      </c>
    </row>
    <row r="37" spans="1:21" x14ac:dyDescent="0.2">
      <c r="A37" s="17" t="s">
        <v>38</v>
      </c>
      <c r="B37" s="30"/>
      <c r="C37" s="88">
        <v>0</v>
      </c>
      <c r="D37" s="88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89">
        <v>0</v>
      </c>
      <c r="K37" s="89">
        <v>0</v>
      </c>
      <c r="L37" s="89">
        <v>0</v>
      </c>
      <c r="M37" s="89">
        <v>0</v>
      </c>
      <c r="N37" s="89">
        <v>0</v>
      </c>
      <c r="O37" s="89">
        <v>7200</v>
      </c>
      <c r="P37" s="90">
        <v>0</v>
      </c>
      <c r="Q37" s="91">
        <f t="shared" si="2"/>
        <v>7200</v>
      </c>
      <c r="S37" s="1">
        <f t="shared" si="0"/>
        <v>7200</v>
      </c>
      <c r="T37" s="1">
        <f t="shared" si="0"/>
        <v>0</v>
      </c>
      <c r="U37" s="1">
        <f t="shared" si="1"/>
        <v>7200</v>
      </c>
    </row>
    <row r="38" spans="1:21" x14ac:dyDescent="0.2">
      <c r="A38" s="17" t="s">
        <v>39</v>
      </c>
      <c r="B38" s="30"/>
      <c r="C38" s="88">
        <v>316868</v>
      </c>
      <c r="D38" s="88">
        <v>201288</v>
      </c>
      <c r="E38" s="89">
        <v>0</v>
      </c>
      <c r="F38" s="89">
        <v>0</v>
      </c>
      <c r="G38" s="89">
        <v>1680111</v>
      </c>
      <c r="H38" s="89">
        <v>76804</v>
      </c>
      <c r="I38" s="89">
        <v>0</v>
      </c>
      <c r="J38" s="89">
        <v>0</v>
      </c>
      <c r="K38" s="89">
        <v>0</v>
      </c>
      <c r="L38" s="89">
        <v>0</v>
      </c>
      <c r="M38" s="89">
        <v>690962</v>
      </c>
      <c r="N38" s="89">
        <v>0</v>
      </c>
      <c r="O38" s="89">
        <v>0</v>
      </c>
      <c r="P38" s="90">
        <v>0</v>
      </c>
      <c r="Q38" s="91">
        <f t="shared" si="2"/>
        <v>2966033</v>
      </c>
      <c r="S38" s="1">
        <f t="shared" si="0"/>
        <v>2687941</v>
      </c>
      <c r="T38" s="1">
        <f t="shared" si="0"/>
        <v>278092</v>
      </c>
      <c r="U38" s="1">
        <f t="shared" si="1"/>
        <v>2966033</v>
      </c>
    </row>
    <row r="39" spans="1:21" x14ac:dyDescent="0.2">
      <c r="A39" s="17" t="s">
        <v>1</v>
      </c>
      <c r="B39" s="30"/>
      <c r="C39" s="88">
        <v>124311</v>
      </c>
      <c r="D39" s="88">
        <v>68088</v>
      </c>
      <c r="E39" s="89">
        <v>0</v>
      </c>
      <c r="F39" s="89">
        <v>11945</v>
      </c>
      <c r="G39" s="89">
        <v>875240</v>
      </c>
      <c r="H39" s="89">
        <v>1086321</v>
      </c>
      <c r="I39" s="89">
        <v>0</v>
      </c>
      <c r="J39" s="89">
        <v>0</v>
      </c>
      <c r="K39" s="89">
        <v>0</v>
      </c>
      <c r="L39" s="89">
        <v>0</v>
      </c>
      <c r="M39" s="89">
        <v>448944</v>
      </c>
      <c r="N39" s="89">
        <v>139272</v>
      </c>
      <c r="O39" s="89">
        <v>0</v>
      </c>
      <c r="P39" s="90">
        <v>0</v>
      </c>
      <c r="Q39" s="91">
        <f t="shared" si="2"/>
        <v>2754121</v>
      </c>
      <c r="S39" s="1">
        <f t="shared" si="0"/>
        <v>1448495</v>
      </c>
      <c r="T39" s="1">
        <f t="shared" si="0"/>
        <v>1305626</v>
      </c>
      <c r="U39" s="1">
        <f t="shared" si="1"/>
        <v>2754121</v>
      </c>
    </row>
    <row r="40" spans="1:21" x14ac:dyDescent="0.2">
      <c r="A40" s="17" t="s">
        <v>40</v>
      </c>
      <c r="B40" s="30"/>
      <c r="C40" s="88">
        <v>0</v>
      </c>
      <c r="D40" s="88">
        <v>0</v>
      </c>
      <c r="E40" s="89">
        <v>0</v>
      </c>
      <c r="F40" s="89">
        <v>0</v>
      </c>
      <c r="G40" s="89">
        <v>0</v>
      </c>
      <c r="H40" s="89">
        <v>0</v>
      </c>
      <c r="I40" s="89">
        <v>0</v>
      </c>
      <c r="J40" s="89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90">
        <v>0</v>
      </c>
      <c r="Q40" s="91">
        <f t="shared" si="2"/>
        <v>0</v>
      </c>
      <c r="S40" s="1">
        <f t="shared" si="0"/>
        <v>0</v>
      </c>
      <c r="T40" s="1">
        <f t="shared" si="0"/>
        <v>0</v>
      </c>
      <c r="U40" s="1">
        <f t="shared" si="1"/>
        <v>0</v>
      </c>
    </row>
    <row r="41" spans="1:21" x14ac:dyDescent="0.2">
      <c r="A41" s="17" t="s">
        <v>41</v>
      </c>
      <c r="B41" s="30"/>
      <c r="C41" s="88">
        <v>0</v>
      </c>
      <c r="D41" s="88">
        <v>0</v>
      </c>
      <c r="E41" s="89">
        <v>0</v>
      </c>
      <c r="F41" s="89">
        <v>0</v>
      </c>
      <c r="G41" s="89">
        <v>96518</v>
      </c>
      <c r="H41" s="89">
        <v>0</v>
      </c>
      <c r="I41" s="89">
        <v>0</v>
      </c>
      <c r="J41" s="89">
        <v>0</v>
      </c>
      <c r="K41" s="89">
        <v>0</v>
      </c>
      <c r="L41" s="89">
        <v>0</v>
      </c>
      <c r="M41" s="89">
        <v>12618</v>
      </c>
      <c r="N41" s="89">
        <v>0</v>
      </c>
      <c r="O41" s="89">
        <v>0</v>
      </c>
      <c r="P41" s="90">
        <v>0</v>
      </c>
      <c r="Q41" s="91">
        <f t="shared" si="2"/>
        <v>109136</v>
      </c>
      <c r="S41" s="1">
        <f t="shared" si="0"/>
        <v>109136</v>
      </c>
      <c r="T41" s="1">
        <f t="shared" si="0"/>
        <v>0</v>
      </c>
      <c r="U41" s="1">
        <f t="shared" si="1"/>
        <v>109136</v>
      </c>
    </row>
    <row r="42" spans="1:21" x14ac:dyDescent="0.2">
      <c r="A42" s="17" t="s">
        <v>42</v>
      </c>
      <c r="B42" s="30"/>
      <c r="C42" s="88">
        <v>0</v>
      </c>
      <c r="D42" s="88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89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90">
        <v>0</v>
      </c>
      <c r="Q42" s="91">
        <f t="shared" si="2"/>
        <v>0</v>
      </c>
      <c r="S42" s="1">
        <f t="shared" si="0"/>
        <v>0</v>
      </c>
      <c r="T42" s="1">
        <f t="shared" si="0"/>
        <v>0</v>
      </c>
      <c r="U42" s="1">
        <f t="shared" si="1"/>
        <v>0</v>
      </c>
    </row>
    <row r="43" spans="1:21" x14ac:dyDescent="0.2">
      <c r="A43" s="17" t="s">
        <v>2</v>
      </c>
      <c r="B43" s="30"/>
      <c r="C43" s="88">
        <v>0</v>
      </c>
      <c r="D43" s="88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89">
        <v>0</v>
      </c>
      <c r="K43" s="89">
        <v>0</v>
      </c>
      <c r="L43" s="89">
        <v>0</v>
      </c>
      <c r="M43" s="89">
        <v>0</v>
      </c>
      <c r="N43" s="89">
        <v>0</v>
      </c>
      <c r="O43" s="89">
        <v>0</v>
      </c>
      <c r="P43" s="90">
        <v>0</v>
      </c>
      <c r="Q43" s="91">
        <f t="shared" si="2"/>
        <v>0</v>
      </c>
      <c r="S43" s="1">
        <f t="shared" si="0"/>
        <v>0</v>
      </c>
      <c r="T43" s="1">
        <f t="shared" si="0"/>
        <v>0</v>
      </c>
      <c r="U43" s="1">
        <f t="shared" si="1"/>
        <v>0</v>
      </c>
    </row>
    <row r="44" spans="1:21" x14ac:dyDescent="0.2">
      <c r="A44" s="17" t="s">
        <v>43</v>
      </c>
      <c r="B44" s="30"/>
      <c r="C44" s="88">
        <v>2802000</v>
      </c>
      <c r="D44" s="88">
        <v>0</v>
      </c>
      <c r="E44" s="89">
        <v>0</v>
      </c>
      <c r="F44" s="89">
        <v>0</v>
      </c>
      <c r="G44" s="89">
        <v>10759000</v>
      </c>
      <c r="H44" s="89">
        <v>0</v>
      </c>
      <c r="I44" s="89">
        <v>0</v>
      </c>
      <c r="J44" s="89">
        <v>0</v>
      </c>
      <c r="K44" s="89">
        <v>0</v>
      </c>
      <c r="L44" s="89">
        <v>0</v>
      </c>
      <c r="M44" s="89">
        <v>3307000</v>
      </c>
      <c r="N44" s="89">
        <v>0</v>
      </c>
      <c r="O44" s="89">
        <v>0</v>
      </c>
      <c r="P44" s="90">
        <v>0</v>
      </c>
      <c r="Q44" s="91">
        <f t="shared" si="2"/>
        <v>16868000</v>
      </c>
      <c r="S44" s="1">
        <f t="shared" si="0"/>
        <v>16868000</v>
      </c>
      <c r="T44" s="1">
        <f t="shared" si="0"/>
        <v>0</v>
      </c>
      <c r="U44" s="1">
        <f t="shared" si="1"/>
        <v>16868000</v>
      </c>
    </row>
    <row r="45" spans="1:21" x14ac:dyDescent="0.2">
      <c r="A45" s="17" t="s">
        <v>44</v>
      </c>
      <c r="B45" s="30"/>
      <c r="C45" s="88">
        <v>2757</v>
      </c>
      <c r="D45" s="88">
        <v>8171</v>
      </c>
      <c r="E45" s="89">
        <v>0</v>
      </c>
      <c r="F45" s="89">
        <v>0</v>
      </c>
      <c r="G45" s="89">
        <v>26437</v>
      </c>
      <c r="H45" s="89">
        <v>0</v>
      </c>
      <c r="I45" s="89">
        <v>0</v>
      </c>
      <c r="J45" s="89">
        <v>0</v>
      </c>
      <c r="K45" s="89">
        <v>0</v>
      </c>
      <c r="L45" s="89">
        <v>0</v>
      </c>
      <c r="M45" s="89">
        <v>0</v>
      </c>
      <c r="N45" s="89">
        <v>0</v>
      </c>
      <c r="O45" s="89">
        <v>0</v>
      </c>
      <c r="P45" s="90">
        <v>0</v>
      </c>
      <c r="Q45" s="91">
        <f t="shared" si="2"/>
        <v>37365</v>
      </c>
      <c r="S45" s="1">
        <f t="shared" si="0"/>
        <v>29194</v>
      </c>
      <c r="T45" s="1">
        <f t="shared" si="0"/>
        <v>8171</v>
      </c>
      <c r="U45" s="1">
        <f t="shared" si="1"/>
        <v>37365</v>
      </c>
    </row>
    <row r="46" spans="1:21" x14ac:dyDescent="0.2">
      <c r="A46" s="17" t="s">
        <v>45</v>
      </c>
      <c r="B46" s="30"/>
      <c r="C46" s="88">
        <v>384551</v>
      </c>
      <c r="D46" s="88">
        <v>40339</v>
      </c>
      <c r="E46" s="89">
        <v>0</v>
      </c>
      <c r="F46" s="89">
        <v>0</v>
      </c>
      <c r="G46" s="89">
        <v>396481</v>
      </c>
      <c r="H46" s="89">
        <v>163699</v>
      </c>
      <c r="I46" s="89">
        <v>0</v>
      </c>
      <c r="J46" s="89">
        <v>0</v>
      </c>
      <c r="K46" s="89">
        <v>0</v>
      </c>
      <c r="L46" s="89">
        <v>0</v>
      </c>
      <c r="M46" s="89">
        <v>532930</v>
      </c>
      <c r="N46" s="89">
        <v>0</v>
      </c>
      <c r="O46" s="89">
        <v>295559</v>
      </c>
      <c r="P46" s="90">
        <v>18919</v>
      </c>
      <c r="Q46" s="91">
        <f t="shared" si="2"/>
        <v>1832478</v>
      </c>
      <c r="S46" s="1">
        <f t="shared" si="0"/>
        <v>1609521</v>
      </c>
      <c r="T46" s="1">
        <f t="shared" si="0"/>
        <v>222957</v>
      </c>
      <c r="U46" s="1">
        <f t="shared" si="1"/>
        <v>1832478</v>
      </c>
    </row>
    <row r="47" spans="1:21" x14ac:dyDescent="0.2">
      <c r="A47" s="17" t="s">
        <v>46</v>
      </c>
      <c r="B47" s="30"/>
      <c r="C47" s="88">
        <v>4529404</v>
      </c>
      <c r="D47" s="88">
        <v>4831262</v>
      </c>
      <c r="E47" s="89">
        <v>0</v>
      </c>
      <c r="F47" s="89">
        <v>0</v>
      </c>
      <c r="G47" s="89">
        <v>31792095</v>
      </c>
      <c r="H47" s="89">
        <v>34555522</v>
      </c>
      <c r="I47" s="89">
        <v>0</v>
      </c>
      <c r="J47" s="89">
        <v>0</v>
      </c>
      <c r="K47" s="89">
        <v>0</v>
      </c>
      <c r="L47" s="89">
        <v>0</v>
      </c>
      <c r="M47" s="89">
        <v>6512936</v>
      </c>
      <c r="N47" s="89">
        <v>0</v>
      </c>
      <c r="O47" s="89">
        <v>0</v>
      </c>
      <c r="P47" s="90">
        <v>0</v>
      </c>
      <c r="Q47" s="91">
        <f t="shared" si="2"/>
        <v>82221219</v>
      </c>
      <c r="S47" s="1">
        <f t="shared" si="0"/>
        <v>42834435</v>
      </c>
      <c r="T47" s="1">
        <f t="shared" si="0"/>
        <v>39386784</v>
      </c>
      <c r="U47" s="1">
        <f t="shared" si="1"/>
        <v>82221219</v>
      </c>
    </row>
    <row r="48" spans="1:21" x14ac:dyDescent="0.2">
      <c r="A48" s="17" t="s">
        <v>47</v>
      </c>
      <c r="B48" s="30"/>
      <c r="C48" s="88">
        <v>50057</v>
      </c>
      <c r="D48" s="88">
        <v>0</v>
      </c>
      <c r="E48" s="89">
        <v>13441</v>
      </c>
      <c r="F48" s="89">
        <v>0</v>
      </c>
      <c r="G48" s="89">
        <v>170854</v>
      </c>
      <c r="H48" s="89">
        <v>0</v>
      </c>
      <c r="I48" s="89">
        <v>88756</v>
      </c>
      <c r="J48" s="89">
        <v>0</v>
      </c>
      <c r="K48" s="89">
        <v>0</v>
      </c>
      <c r="L48" s="89">
        <v>0</v>
      </c>
      <c r="M48" s="89">
        <v>109665</v>
      </c>
      <c r="N48" s="89">
        <v>0</v>
      </c>
      <c r="O48" s="89">
        <v>0</v>
      </c>
      <c r="P48" s="90">
        <v>0</v>
      </c>
      <c r="Q48" s="91">
        <f t="shared" si="2"/>
        <v>432773</v>
      </c>
      <c r="S48" s="1">
        <f t="shared" si="0"/>
        <v>432773</v>
      </c>
      <c r="T48" s="1">
        <f t="shared" si="0"/>
        <v>0</v>
      </c>
      <c r="U48" s="1">
        <f t="shared" si="1"/>
        <v>432773</v>
      </c>
    </row>
    <row r="49" spans="1:21" x14ac:dyDescent="0.2">
      <c r="A49" s="17" t="s">
        <v>48</v>
      </c>
      <c r="B49" s="30"/>
      <c r="C49" s="88">
        <v>123930</v>
      </c>
      <c r="D49" s="88">
        <v>28198</v>
      </c>
      <c r="E49" s="89">
        <v>39032</v>
      </c>
      <c r="F49" s="89">
        <v>22226</v>
      </c>
      <c r="G49" s="89">
        <v>0</v>
      </c>
      <c r="H49" s="89">
        <v>0</v>
      </c>
      <c r="I49" s="89">
        <v>0</v>
      </c>
      <c r="J49" s="89">
        <v>0</v>
      </c>
      <c r="K49" s="89">
        <v>0</v>
      </c>
      <c r="L49" s="89">
        <v>0</v>
      </c>
      <c r="M49" s="89">
        <v>246778</v>
      </c>
      <c r="N49" s="89">
        <v>0</v>
      </c>
      <c r="O49" s="89">
        <v>105928</v>
      </c>
      <c r="P49" s="90">
        <v>24238</v>
      </c>
      <c r="Q49" s="91">
        <f t="shared" si="2"/>
        <v>590330</v>
      </c>
      <c r="S49" s="1">
        <f t="shared" si="0"/>
        <v>515668</v>
      </c>
      <c r="T49" s="1">
        <f t="shared" si="0"/>
        <v>74662</v>
      </c>
      <c r="U49" s="1">
        <f t="shared" si="1"/>
        <v>590330</v>
      </c>
    </row>
    <row r="50" spans="1:21" x14ac:dyDescent="0.2">
      <c r="A50" s="17" t="s">
        <v>49</v>
      </c>
      <c r="B50" s="30"/>
      <c r="C50" s="88">
        <v>0</v>
      </c>
      <c r="D50" s="88">
        <v>0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89">
        <v>0</v>
      </c>
      <c r="K50" s="89">
        <v>0</v>
      </c>
      <c r="L50" s="89">
        <v>0</v>
      </c>
      <c r="M50" s="89">
        <v>0</v>
      </c>
      <c r="N50" s="89">
        <v>0</v>
      </c>
      <c r="O50" s="89">
        <v>0</v>
      </c>
      <c r="P50" s="90">
        <v>0</v>
      </c>
      <c r="Q50" s="91">
        <f t="shared" si="2"/>
        <v>0</v>
      </c>
      <c r="S50" s="1">
        <f t="shared" si="0"/>
        <v>0</v>
      </c>
      <c r="T50" s="1">
        <f t="shared" si="0"/>
        <v>0</v>
      </c>
      <c r="U50" s="1">
        <f t="shared" si="1"/>
        <v>0</v>
      </c>
    </row>
    <row r="51" spans="1:21" x14ac:dyDescent="0.2">
      <c r="A51" s="17" t="s">
        <v>3</v>
      </c>
      <c r="B51" s="30"/>
      <c r="C51" s="88">
        <v>0</v>
      </c>
      <c r="D51" s="88">
        <v>0</v>
      </c>
      <c r="E51" s="89">
        <v>0</v>
      </c>
      <c r="F51" s="89">
        <v>0</v>
      </c>
      <c r="G51" s="89">
        <v>0</v>
      </c>
      <c r="H51" s="89">
        <v>0</v>
      </c>
      <c r="I51" s="89">
        <v>0</v>
      </c>
      <c r="J51" s="89">
        <v>0</v>
      </c>
      <c r="K51" s="89">
        <v>0</v>
      </c>
      <c r="L51" s="89">
        <v>0</v>
      </c>
      <c r="M51" s="89">
        <v>0</v>
      </c>
      <c r="N51" s="89">
        <v>0</v>
      </c>
      <c r="O51" s="89">
        <v>0</v>
      </c>
      <c r="P51" s="90">
        <v>0</v>
      </c>
      <c r="Q51" s="91">
        <f t="shared" si="2"/>
        <v>0</v>
      </c>
      <c r="S51" s="1">
        <f t="shared" si="0"/>
        <v>0</v>
      </c>
      <c r="T51" s="1">
        <f t="shared" si="0"/>
        <v>0</v>
      </c>
      <c r="U51" s="1">
        <f t="shared" si="1"/>
        <v>0</v>
      </c>
    </row>
    <row r="52" spans="1:21" x14ac:dyDescent="0.2">
      <c r="A52" s="17" t="s">
        <v>50</v>
      </c>
      <c r="B52" s="30"/>
      <c r="C52" s="88">
        <v>2400935</v>
      </c>
      <c r="D52" s="88">
        <v>890571</v>
      </c>
      <c r="E52" s="89">
        <v>45680081</v>
      </c>
      <c r="F52" s="89">
        <v>11234361</v>
      </c>
      <c r="G52" s="89">
        <v>7297737</v>
      </c>
      <c r="H52" s="89">
        <v>6990489</v>
      </c>
      <c r="I52" s="89">
        <v>0</v>
      </c>
      <c r="J52" s="89">
        <v>0</v>
      </c>
      <c r="K52" s="89">
        <v>51657140</v>
      </c>
      <c r="L52" s="89">
        <v>0</v>
      </c>
      <c r="M52" s="89">
        <v>3757621</v>
      </c>
      <c r="N52" s="89">
        <v>0</v>
      </c>
      <c r="O52" s="89">
        <v>0</v>
      </c>
      <c r="P52" s="90">
        <v>0</v>
      </c>
      <c r="Q52" s="91">
        <f t="shared" si="2"/>
        <v>129908935</v>
      </c>
      <c r="S52" s="1">
        <f t="shared" si="0"/>
        <v>110793514</v>
      </c>
      <c r="T52" s="1">
        <f t="shared" si="0"/>
        <v>19115421</v>
      </c>
      <c r="U52" s="1">
        <f t="shared" si="1"/>
        <v>129908935</v>
      </c>
    </row>
    <row r="53" spans="1:21" x14ac:dyDescent="0.2">
      <c r="A53" s="17" t="s">
        <v>51</v>
      </c>
      <c r="B53" s="30"/>
      <c r="C53" s="88">
        <v>844438</v>
      </c>
      <c r="D53" s="88">
        <v>17442</v>
      </c>
      <c r="E53" s="89">
        <v>0</v>
      </c>
      <c r="F53" s="89">
        <v>0</v>
      </c>
      <c r="G53" s="89">
        <v>85732</v>
      </c>
      <c r="H53" s="89">
        <v>0</v>
      </c>
      <c r="I53" s="89">
        <v>0</v>
      </c>
      <c r="J53" s="89">
        <v>0</v>
      </c>
      <c r="K53" s="89">
        <v>0</v>
      </c>
      <c r="L53" s="89">
        <v>0</v>
      </c>
      <c r="M53" s="89">
        <v>1653593</v>
      </c>
      <c r="N53" s="89">
        <v>0</v>
      </c>
      <c r="O53" s="89">
        <v>1170</v>
      </c>
      <c r="P53" s="90">
        <v>0</v>
      </c>
      <c r="Q53" s="91">
        <f t="shared" si="2"/>
        <v>2602375</v>
      </c>
      <c r="S53" s="1">
        <f t="shared" si="0"/>
        <v>2584933</v>
      </c>
      <c r="T53" s="1">
        <f t="shared" si="0"/>
        <v>17442</v>
      </c>
      <c r="U53" s="1">
        <f t="shared" si="1"/>
        <v>2602375</v>
      </c>
    </row>
    <row r="54" spans="1:21" x14ac:dyDescent="0.2">
      <c r="A54" s="17" t="s">
        <v>4</v>
      </c>
      <c r="B54" s="30"/>
      <c r="C54" s="88">
        <v>314939</v>
      </c>
      <c r="D54" s="88">
        <v>22107</v>
      </c>
      <c r="E54" s="89">
        <v>847981</v>
      </c>
      <c r="F54" s="89">
        <v>227171</v>
      </c>
      <c r="G54" s="89">
        <v>15548430</v>
      </c>
      <c r="H54" s="89">
        <v>5105919</v>
      </c>
      <c r="I54" s="89">
        <v>0</v>
      </c>
      <c r="J54" s="89">
        <v>0</v>
      </c>
      <c r="K54" s="89">
        <v>6509995</v>
      </c>
      <c r="L54" s="89">
        <v>0</v>
      </c>
      <c r="M54" s="89">
        <v>3259156</v>
      </c>
      <c r="N54" s="89">
        <v>102220</v>
      </c>
      <c r="O54" s="89">
        <v>374882</v>
      </c>
      <c r="P54" s="90">
        <v>12894</v>
      </c>
      <c r="Q54" s="91">
        <f t="shared" si="2"/>
        <v>32325694</v>
      </c>
      <c r="S54" s="1">
        <f t="shared" si="0"/>
        <v>26855383</v>
      </c>
      <c r="T54" s="1">
        <f t="shared" si="0"/>
        <v>5470311</v>
      </c>
      <c r="U54" s="1">
        <f t="shared" si="1"/>
        <v>32325694</v>
      </c>
    </row>
    <row r="55" spans="1:21" x14ac:dyDescent="0.2">
      <c r="A55" s="17" t="s">
        <v>52</v>
      </c>
      <c r="B55" s="30"/>
      <c r="C55" s="88">
        <v>0</v>
      </c>
      <c r="D55" s="88">
        <v>0</v>
      </c>
      <c r="E55" s="89">
        <v>0</v>
      </c>
      <c r="F55" s="89">
        <v>0</v>
      </c>
      <c r="G55" s="89">
        <v>10387919</v>
      </c>
      <c r="H55" s="89">
        <v>632</v>
      </c>
      <c r="I55" s="89">
        <v>0</v>
      </c>
      <c r="J55" s="89">
        <v>0</v>
      </c>
      <c r="K55" s="89">
        <v>0</v>
      </c>
      <c r="L55" s="89">
        <v>0</v>
      </c>
      <c r="M55" s="89">
        <v>0</v>
      </c>
      <c r="N55" s="89">
        <v>0</v>
      </c>
      <c r="O55" s="89">
        <v>0</v>
      </c>
      <c r="P55" s="90">
        <v>0</v>
      </c>
      <c r="Q55" s="91">
        <f t="shared" si="2"/>
        <v>10388551</v>
      </c>
      <c r="S55" s="1">
        <f t="shared" si="0"/>
        <v>10387919</v>
      </c>
      <c r="T55" s="1">
        <f t="shared" si="0"/>
        <v>632</v>
      </c>
      <c r="U55" s="1">
        <f t="shared" si="1"/>
        <v>10388551</v>
      </c>
    </row>
    <row r="56" spans="1:21" x14ac:dyDescent="0.2">
      <c r="A56" s="17" t="s">
        <v>53</v>
      </c>
      <c r="B56" s="30"/>
      <c r="C56" s="88">
        <v>0</v>
      </c>
      <c r="D56" s="88">
        <v>0</v>
      </c>
      <c r="E56" s="89">
        <v>0</v>
      </c>
      <c r="F56" s="89">
        <v>0</v>
      </c>
      <c r="G56" s="89">
        <v>734403</v>
      </c>
      <c r="H56" s="89">
        <v>1054738</v>
      </c>
      <c r="I56" s="89">
        <v>0</v>
      </c>
      <c r="J56" s="89">
        <v>0</v>
      </c>
      <c r="K56" s="89">
        <v>0</v>
      </c>
      <c r="L56" s="89">
        <v>0</v>
      </c>
      <c r="M56" s="89">
        <v>0</v>
      </c>
      <c r="N56" s="89">
        <v>0</v>
      </c>
      <c r="O56" s="89">
        <v>0</v>
      </c>
      <c r="P56" s="90">
        <v>0</v>
      </c>
      <c r="Q56" s="91">
        <f t="shared" si="2"/>
        <v>1789141</v>
      </c>
      <c r="S56" s="1">
        <f t="shared" si="0"/>
        <v>734403</v>
      </c>
      <c r="T56" s="1">
        <f t="shared" si="0"/>
        <v>1054738</v>
      </c>
      <c r="U56" s="1">
        <f t="shared" si="1"/>
        <v>1789141</v>
      </c>
    </row>
    <row r="57" spans="1:21" x14ac:dyDescent="0.2">
      <c r="A57" s="17" t="s">
        <v>54</v>
      </c>
      <c r="B57" s="30"/>
      <c r="C57" s="88">
        <v>0</v>
      </c>
      <c r="D57" s="88">
        <v>0</v>
      </c>
      <c r="E57" s="89">
        <v>0</v>
      </c>
      <c r="F57" s="89">
        <v>0</v>
      </c>
      <c r="G57" s="89">
        <v>0</v>
      </c>
      <c r="H57" s="89">
        <v>0</v>
      </c>
      <c r="I57" s="89">
        <v>0</v>
      </c>
      <c r="J57" s="89">
        <v>0</v>
      </c>
      <c r="K57" s="89">
        <v>0</v>
      </c>
      <c r="L57" s="89">
        <v>0</v>
      </c>
      <c r="M57" s="89">
        <v>0</v>
      </c>
      <c r="N57" s="89">
        <v>0</v>
      </c>
      <c r="O57" s="89">
        <v>0</v>
      </c>
      <c r="P57" s="90">
        <v>0</v>
      </c>
      <c r="Q57" s="91">
        <f t="shared" si="2"/>
        <v>0</v>
      </c>
      <c r="S57" s="1">
        <f t="shared" si="0"/>
        <v>0</v>
      </c>
      <c r="T57" s="1">
        <f t="shared" si="0"/>
        <v>0</v>
      </c>
      <c r="U57" s="1">
        <f t="shared" si="1"/>
        <v>0</v>
      </c>
    </row>
    <row r="58" spans="1:21" x14ac:dyDescent="0.2">
      <c r="A58" s="17" t="s">
        <v>55</v>
      </c>
      <c r="B58" s="30"/>
      <c r="C58" s="88">
        <v>0</v>
      </c>
      <c r="D58" s="88">
        <v>0</v>
      </c>
      <c r="E58" s="89">
        <v>0</v>
      </c>
      <c r="F58" s="89">
        <v>0</v>
      </c>
      <c r="G58" s="89">
        <v>0</v>
      </c>
      <c r="H58" s="89">
        <v>0</v>
      </c>
      <c r="I58" s="89">
        <v>20456</v>
      </c>
      <c r="J58" s="89">
        <v>0</v>
      </c>
      <c r="K58" s="89">
        <v>0</v>
      </c>
      <c r="L58" s="89">
        <v>0</v>
      </c>
      <c r="M58" s="89">
        <v>33968</v>
      </c>
      <c r="N58" s="89">
        <v>0</v>
      </c>
      <c r="O58" s="89">
        <v>0</v>
      </c>
      <c r="P58" s="90">
        <v>0</v>
      </c>
      <c r="Q58" s="91">
        <f t="shared" si="2"/>
        <v>54424</v>
      </c>
      <c r="S58" s="1">
        <f t="shared" si="0"/>
        <v>54424</v>
      </c>
      <c r="T58" s="1">
        <f t="shared" si="0"/>
        <v>0</v>
      </c>
      <c r="U58" s="1">
        <f t="shared" si="1"/>
        <v>54424</v>
      </c>
    </row>
    <row r="59" spans="1:21" x14ac:dyDescent="0.2">
      <c r="A59" s="17" t="s">
        <v>102</v>
      </c>
      <c r="B59" s="30"/>
      <c r="C59" s="88">
        <v>2312041</v>
      </c>
      <c r="D59" s="88">
        <v>0</v>
      </c>
      <c r="E59" s="89">
        <v>351939</v>
      </c>
      <c r="F59" s="89">
        <v>0</v>
      </c>
      <c r="G59" s="89">
        <v>4453809</v>
      </c>
      <c r="H59" s="89">
        <v>0</v>
      </c>
      <c r="I59" s="89">
        <v>0</v>
      </c>
      <c r="J59" s="89">
        <v>0</v>
      </c>
      <c r="K59" s="89">
        <v>0</v>
      </c>
      <c r="L59" s="89">
        <v>0</v>
      </c>
      <c r="M59" s="89">
        <v>485070</v>
      </c>
      <c r="N59" s="89">
        <v>0</v>
      </c>
      <c r="O59" s="89">
        <v>1560830</v>
      </c>
      <c r="P59" s="90">
        <v>0</v>
      </c>
      <c r="Q59" s="91">
        <f t="shared" si="2"/>
        <v>9163689</v>
      </c>
      <c r="S59" s="1">
        <f t="shared" si="0"/>
        <v>9163689</v>
      </c>
      <c r="T59" s="1">
        <f t="shared" si="0"/>
        <v>0</v>
      </c>
      <c r="U59" s="1">
        <f t="shared" si="1"/>
        <v>9163689</v>
      </c>
    </row>
    <row r="60" spans="1:21" x14ac:dyDescent="0.2">
      <c r="A60" s="17" t="s">
        <v>103</v>
      </c>
      <c r="B60" s="30"/>
      <c r="C60" s="88">
        <v>158639</v>
      </c>
      <c r="D60" s="88">
        <v>11795</v>
      </c>
      <c r="E60" s="89">
        <v>354100</v>
      </c>
      <c r="F60" s="89">
        <v>62639</v>
      </c>
      <c r="G60" s="89">
        <v>874814</v>
      </c>
      <c r="H60" s="89">
        <v>340573</v>
      </c>
      <c r="I60" s="89">
        <v>0</v>
      </c>
      <c r="J60" s="89">
        <v>0</v>
      </c>
      <c r="K60" s="89">
        <v>0</v>
      </c>
      <c r="L60" s="89">
        <v>0</v>
      </c>
      <c r="M60" s="89">
        <v>660816</v>
      </c>
      <c r="N60" s="89">
        <v>5424</v>
      </c>
      <c r="O60" s="89">
        <v>210812</v>
      </c>
      <c r="P60" s="90">
        <v>123736</v>
      </c>
      <c r="Q60" s="91">
        <f t="shared" si="2"/>
        <v>2803348</v>
      </c>
      <c r="S60" s="1">
        <f t="shared" si="0"/>
        <v>2259181</v>
      </c>
      <c r="T60" s="1">
        <f t="shared" si="0"/>
        <v>544167</v>
      </c>
      <c r="U60" s="1">
        <f t="shared" si="1"/>
        <v>2803348</v>
      </c>
    </row>
    <row r="61" spans="1:21" x14ac:dyDescent="0.2">
      <c r="A61" s="17" t="s">
        <v>56</v>
      </c>
      <c r="B61" s="30"/>
      <c r="C61" s="88">
        <v>0</v>
      </c>
      <c r="D61" s="88">
        <v>0</v>
      </c>
      <c r="E61" s="89">
        <v>0</v>
      </c>
      <c r="F61" s="89">
        <v>0</v>
      </c>
      <c r="G61" s="89">
        <v>187386</v>
      </c>
      <c r="H61" s="89">
        <v>0</v>
      </c>
      <c r="I61" s="89">
        <v>0</v>
      </c>
      <c r="J61" s="89">
        <v>0</v>
      </c>
      <c r="K61" s="89">
        <v>0</v>
      </c>
      <c r="L61" s="89">
        <v>0</v>
      </c>
      <c r="M61" s="89">
        <v>0</v>
      </c>
      <c r="N61" s="89">
        <v>0</v>
      </c>
      <c r="O61" s="89">
        <v>0</v>
      </c>
      <c r="P61" s="90">
        <v>0</v>
      </c>
      <c r="Q61" s="91">
        <f t="shared" si="2"/>
        <v>187386</v>
      </c>
      <c r="S61" s="1">
        <f t="shared" si="0"/>
        <v>187386</v>
      </c>
      <c r="T61" s="1">
        <f t="shared" si="0"/>
        <v>0</v>
      </c>
      <c r="U61" s="1">
        <f t="shared" si="1"/>
        <v>187386</v>
      </c>
    </row>
    <row r="62" spans="1:21" x14ac:dyDescent="0.2">
      <c r="A62" s="17" t="s">
        <v>6</v>
      </c>
      <c r="B62" s="30"/>
      <c r="C62" s="88">
        <v>1799965</v>
      </c>
      <c r="D62" s="88">
        <v>1739541</v>
      </c>
      <c r="E62" s="89">
        <v>6920981</v>
      </c>
      <c r="F62" s="89">
        <v>2503611</v>
      </c>
      <c r="G62" s="89">
        <v>3724286</v>
      </c>
      <c r="H62" s="89">
        <v>5928119</v>
      </c>
      <c r="I62" s="89">
        <v>0</v>
      </c>
      <c r="J62" s="89">
        <v>0</v>
      </c>
      <c r="K62" s="89">
        <v>0</v>
      </c>
      <c r="L62" s="89">
        <v>0</v>
      </c>
      <c r="M62" s="89">
        <v>3501545</v>
      </c>
      <c r="N62" s="89">
        <v>0</v>
      </c>
      <c r="O62" s="89">
        <v>386229</v>
      </c>
      <c r="P62" s="90">
        <v>450897</v>
      </c>
      <c r="Q62" s="91">
        <f t="shared" si="2"/>
        <v>26955174</v>
      </c>
      <c r="S62" s="1">
        <f t="shared" si="0"/>
        <v>16333006</v>
      </c>
      <c r="T62" s="1">
        <f t="shared" si="0"/>
        <v>10622168</v>
      </c>
      <c r="U62" s="1">
        <f t="shared" si="1"/>
        <v>26955174</v>
      </c>
    </row>
    <row r="63" spans="1:21" x14ac:dyDescent="0.2">
      <c r="A63" s="17" t="s">
        <v>5</v>
      </c>
      <c r="B63" s="30"/>
      <c r="C63" s="88">
        <v>78893</v>
      </c>
      <c r="D63" s="88">
        <v>83877</v>
      </c>
      <c r="E63" s="89">
        <v>0</v>
      </c>
      <c r="F63" s="89">
        <v>0</v>
      </c>
      <c r="G63" s="89">
        <v>553394</v>
      </c>
      <c r="H63" s="89">
        <v>1701450</v>
      </c>
      <c r="I63" s="89">
        <v>0</v>
      </c>
      <c r="J63" s="89">
        <v>0</v>
      </c>
      <c r="K63" s="89">
        <v>0</v>
      </c>
      <c r="L63" s="89">
        <v>0</v>
      </c>
      <c r="M63" s="89">
        <v>37553</v>
      </c>
      <c r="N63" s="89">
        <v>18226</v>
      </c>
      <c r="O63" s="89">
        <v>0</v>
      </c>
      <c r="P63" s="90">
        <v>0</v>
      </c>
      <c r="Q63" s="91">
        <f t="shared" si="2"/>
        <v>2473393</v>
      </c>
      <c r="S63" s="1">
        <f t="shared" si="0"/>
        <v>669840</v>
      </c>
      <c r="T63" s="1">
        <f t="shared" si="0"/>
        <v>1803553</v>
      </c>
      <c r="U63" s="1">
        <f t="shared" si="1"/>
        <v>2473393</v>
      </c>
    </row>
    <row r="64" spans="1:21" x14ac:dyDescent="0.2">
      <c r="A64" s="17" t="s">
        <v>57</v>
      </c>
      <c r="B64" s="30"/>
      <c r="C64" s="88">
        <v>1829681</v>
      </c>
      <c r="D64" s="88">
        <v>0</v>
      </c>
      <c r="E64" s="89">
        <v>0</v>
      </c>
      <c r="F64" s="89">
        <v>0</v>
      </c>
      <c r="G64" s="89">
        <v>14052879</v>
      </c>
      <c r="H64" s="89">
        <v>0</v>
      </c>
      <c r="I64" s="89">
        <v>0</v>
      </c>
      <c r="J64" s="89">
        <v>0</v>
      </c>
      <c r="K64" s="89">
        <v>0</v>
      </c>
      <c r="L64" s="89">
        <v>0</v>
      </c>
      <c r="M64" s="89">
        <v>0</v>
      </c>
      <c r="N64" s="89">
        <v>0</v>
      </c>
      <c r="O64" s="89">
        <v>0</v>
      </c>
      <c r="P64" s="90">
        <v>0</v>
      </c>
      <c r="Q64" s="91">
        <f t="shared" si="2"/>
        <v>15882560</v>
      </c>
      <c r="S64" s="1">
        <f t="shared" si="0"/>
        <v>15882560</v>
      </c>
      <c r="T64" s="1">
        <f t="shared" si="0"/>
        <v>0</v>
      </c>
      <c r="U64" s="1">
        <f t="shared" si="1"/>
        <v>15882560</v>
      </c>
    </row>
    <row r="65" spans="1:21" x14ac:dyDescent="0.2">
      <c r="A65" s="17" t="s">
        <v>58</v>
      </c>
      <c r="B65" s="30"/>
      <c r="C65" s="88">
        <v>0</v>
      </c>
      <c r="D65" s="88">
        <v>0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89">
        <v>0</v>
      </c>
      <c r="K65" s="89">
        <v>0</v>
      </c>
      <c r="L65" s="89">
        <v>0</v>
      </c>
      <c r="M65" s="89">
        <v>0</v>
      </c>
      <c r="N65" s="89">
        <v>0</v>
      </c>
      <c r="O65" s="89">
        <v>0</v>
      </c>
      <c r="P65" s="90">
        <v>0</v>
      </c>
      <c r="Q65" s="91">
        <f t="shared" si="2"/>
        <v>0</v>
      </c>
      <c r="S65" s="1">
        <f t="shared" si="0"/>
        <v>0</v>
      </c>
      <c r="T65" s="1">
        <f t="shared" si="0"/>
        <v>0</v>
      </c>
      <c r="U65" s="1">
        <f t="shared" si="1"/>
        <v>0</v>
      </c>
    </row>
    <row r="66" spans="1:21" x14ac:dyDescent="0.2">
      <c r="A66" s="17" t="s">
        <v>59</v>
      </c>
      <c r="B66" s="30"/>
      <c r="C66" s="88">
        <v>134161</v>
      </c>
      <c r="D66" s="88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89">
        <v>0</v>
      </c>
      <c r="K66" s="89">
        <v>0</v>
      </c>
      <c r="L66" s="89">
        <v>0</v>
      </c>
      <c r="M66" s="89">
        <v>0</v>
      </c>
      <c r="N66" s="89">
        <v>0</v>
      </c>
      <c r="O66" s="89">
        <v>0</v>
      </c>
      <c r="P66" s="90">
        <v>0</v>
      </c>
      <c r="Q66" s="91">
        <f t="shared" si="2"/>
        <v>134161</v>
      </c>
      <c r="S66" s="1">
        <f t="shared" si="0"/>
        <v>134161</v>
      </c>
      <c r="T66" s="1">
        <f t="shared" si="0"/>
        <v>0</v>
      </c>
      <c r="U66" s="1">
        <f t="shared" si="1"/>
        <v>134161</v>
      </c>
    </row>
    <row r="67" spans="1:21" x14ac:dyDescent="0.2">
      <c r="A67" s="17" t="s">
        <v>60</v>
      </c>
      <c r="B67" s="30"/>
      <c r="C67" s="88">
        <v>0</v>
      </c>
      <c r="D67" s="88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89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90">
        <v>0</v>
      </c>
      <c r="Q67" s="91">
        <f t="shared" si="2"/>
        <v>0</v>
      </c>
      <c r="S67" s="1">
        <f t="shared" si="0"/>
        <v>0</v>
      </c>
      <c r="T67" s="1">
        <f t="shared" si="0"/>
        <v>0</v>
      </c>
      <c r="U67" s="1">
        <f t="shared" si="1"/>
        <v>0</v>
      </c>
    </row>
    <row r="68" spans="1:21" x14ac:dyDescent="0.2">
      <c r="A68" s="17" t="s">
        <v>61</v>
      </c>
      <c r="B68" s="30"/>
      <c r="C68" s="88">
        <v>36190</v>
      </c>
      <c r="D68" s="88">
        <v>2589</v>
      </c>
      <c r="E68" s="89">
        <v>0</v>
      </c>
      <c r="F68" s="89">
        <v>0</v>
      </c>
      <c r="G68" s="89">
        <v>859155</v>
      </c>
      <c r="H68" s="89">
        <v>656059</v>
      </c>
      <c r="I68" s="89">
        <v>0</v>
      </c>
      <c r="J68" s="89">
        <v>0</v>
      </c>
      <c r="K68" s="89">
        <v>0</v>
      </c>
      <c r="L68" s="89">
        <v>0</v>
      </c>
      <c r="M68" s="89">
        <v>68918</v>
      </c>
      <c r="N68" s="89">
        <v>0</v>
      </c>
      <c r="O68" s="89">
        <v>0</v>
      </c>
      <c r="P68" s="90">
        <v>0</v>
      </c>
      <c r="Q68" s="91">
        <f t="shared" si="2"/>
        <v>1622911</v>
      </c>
      <c r="S68" s="1">
        <f t="shared" si="0"/>
        <v>964263</v>
      </c>
      <c r="T68" s="1">
        <f t="shared" si="0"/>
        <v>658648</v>
      </c>
      <c r="U68" s="1">
        <f t="shared" si="1"/>
        <v>1622911</v>
      </c>
    </row>
    <row r="69" spans="1:21" x14ac:dyDescent="0.2">
      <c r="A69" s="17" t="s">
        <v>62</v>
      </c>
      <c r="B69" s="30"/>
      <c r="C69" s="88">
        <v>0</v>
      </c>
      <c r="D69" s="88">
        <v>0</v>
      </c>
      <c r="E69" s="89">
        <v>0</v>
      </c>
      <c r="F69" s="89">
        <v>0</v>
      </c>
      <c r="G69" s="89">
        <v>0</v>
      </c>
      <c r="H69" s="89">
        <v>0</v>
      </c>
      <c r="I69" s="89">
        <v>0</v>
      </c>
      <c r="J69" s="89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90">
        <v>0</v>
      </c>
      <c r="Q69" s="91">
        <f t="shared" si="2"/>
        <v>0</v>
      </c>
      <c r="S69" s="1">
        <f t="shared" si="0"/>
        <v>0</v>
      </c>
      <c r="T69" s="1">
        <f t="shared" si="0"/>
        <v>0</v>
      </c>
      <c r="U69" s="1">
        <f t="shared" si="1"/>
        <v>0</v>
      </c>
    </row>
    <row r="70" spans="1:21" x14ac:dyDescent="0.2">
      <c r="A70" s="17" t="s">
        <v>63</v>
      </c>
      <c r="B70" s="30"/>
      <c r="C70" s="88">
        <v>75</v>
      </c>
      <c r="D70" s="88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89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90">
        <v>0</v>
      </c>
      <c r="Q70" s="91">
        <f t="shared" si="2"/>
        <v>75</v>
      </c>
      <c r="S70" s="1">
        <f>SUM(C70,E70,G70,I70,K70,M70,O70)</f>
        <v>75</v>
      </c>
      <c r="T70" s="1">
        <f>SUM(D70,F70,H70,J70,L70,N70,P70)</f>
        <v>0</v>
      </c>
      <c r="U70" s="1">
        <f>SUM(S70:T70)</f>
        <v>75</v>
      </c>
    </row>
    <row r="71" spans="1:21" x14ac:dyDescent="0.2">
      <c r="A71" s="17" t="s">
        <v>64</v>
      </c>
      <c r="B71" s="30"/>
      <c r="C71" s="88">
        <v>4993</v>
      </c>
      <c r="D71" s="88">
        <v>0</v>
      </c>
      <c r="E71" s="89">
        <v>0</v>
      </c>
      <c r="F71" s="89">
        <v>0</v>
      </c>
      <c r="G71" s="89">
        <v>29650</v>
      </c>
      <c r="H71" s="89">
        <v>0</v>
      </c>
      <c r="I71" s="89">
        <v>0</v>
      </c>
      <c r="J71" s="89">
        <v>0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90">
        <v>0</v>
      </c>
      <c r="Q71" s="91">
        <f>SUM(C71:P71)</f>
        <v>34643</v>
      </c>
      <c r="S71" s="1">
        <f>SUM(C71,E71,G71,I71,K71,M71,O71)</f>
        <v>34643</v>
      </c>
      <c r="T71" s="1">
        <f>SUM(D71,F71,H71,J71,L71,N71,P71)</f>
        <v>0</v>
      </c>
      <c r="U71" s="1">
        <f>SUM(S71:T71)</f>
        <v>34643</v>
      </c>
    </row>
    <row r="72" spans="1:21" x14ac:dyDescent="0.2">
      <c r="A72" s="60" t="s">
        <v>93</v>
      </c>
      <c r="B72" s="61"/>
      <c r="C72" s="62">
        <f t="shared" ref="C72:Q72" si="3">SUM(C5:C71)</f>
        <v>22648108</v>
      </c>
      <c r="D72" s="63">
        <f t="shared" si="3"/>
        <v>8611893</v>
      </c>
      <c r="E72" s="63">
        <f t="shared" si="3"/>
        <v>84685179</v>
      </c>
      <c r="F72" s="63">
        <f t="shared" si="3"/>
        <v>15633613</v>
      </c>
      <c r="G72" s="63">
        <f t="shared" si="3"/>
        <v>120244059</v>
      </c>
      <c r="H72" s="63">
        <f t="shared" si="3"/>
        <v>67390397</v>
      </c>
      <c r="I72" s="63">
        <f t="shared" si="3"/>
        <v>109212</v>
      </c>
      <c r="J72" s="63">
        <f t="shared" si="3"/>
        <v>0</v>
      </c>
      <c r="K72" s="63">
        <f t="shared" si="3"/>
        <v>62884389</v>
      </c>
      <c r="L72" s="63">
        <f t="shared" si="3"/>
        <v>0</v>
      </c>
      <c r="M72" s="63">
        <f>SUM(M5:M71)</f>
        <v>34469345</v>
      </c>
      <c r="N72" s="63">
        <f>SUM(N5:N71)</f>
        <v>265142</v>
      </c>
      <c r="O72" s="63">
        <f>SUM(O5:O71)</f>
        <v>4456247</v>
      </c>
      <c r="P72" s="63">
        <f>SUM(P5:P71)</f>
        <v>986710</v>
      </c>
      <c r="Q72" s="64">
        <f t="shared" si="3"/>
        <v>422384294</v>
      </c>
      <c r="S72" s="1">
        <f>SUM(S5:S71)</f>
        <v>329496539</v>
      </c>
      <c r="T72" s="1">
        <f>SUM(T5:T71)</f>
        <v>92887755</v>
      </c>
      <c r="U72" s="1">
        <f>SUM(U5:U71)</f>
        <v>422384294</v>
      </c>
    </row>
    <row r="73" spans="1:21" x14ac:dyDescent="0.2">
      <c r="A73" s="60" t="s">
        <v>79</v>
      </c>
      <c r="B73" s="61"/>
      <c r="C73" s="74">
        <f>(C72/$Q72)</f>
        <v>5.3619673651975328E-2</v>
      </c>
      <c r="D73" s="74">
        <f>(D72/$Q72)</f>
        <v>2.038876237192664E-2</v>
      </c>
      <c r="E73" s="75">
        <f t="shared" ref="E73:Q73" si="4">(E72/$Q72)</f>
        <v>0.20049320063022988</v>
      </c>
      <c r="F73" s="75">
        <f t="shared" si="4"/>
        <v>3.7012770650037476E-2</v>
      </c>
      <c r="G73" s="75">
        <f t="shared" si="4"/>
        <v>0.28467928544710519</v>
      </c>
      <c r="H73" s="75">
        <f t="shared" si="4"/>
        <v>0.15954759198503721</v>
      </c>
      <c r="I73" s="75">
        <f t="shared" si="4"/>
        <v>2.5856075036729468E-4</v>
      </c>
      <c r="J73" s="75">
        <f t="shared" si="4"/>
        <v>0</v>
      </c>
      <c r="K73" s="75">
        <f t="shared" si="4"/>
        <v>0.14887956274245367</v>
      </c>
      <c r="L73" s="75">
        <f t="shared" si="4"/>
        <v>0</v>
      </c>
      <c r="M73" s="75">
        <f t="shared" si="4"/>
        <v>8.1606597332428268E-2</v>
      </c>
      <c r="N73" s="75">
        <f t="shared" si="4"/>
        <v>6.2772693910820461E-4</v>
      </c>
      <c r="O73" s="75">
        <f t="shared" si="4"/>
        <v>1.0550219464362944E-2</v>
      </c>
      <c r="P73" s="75">
        <f t="shared" si="4"/>
        <v>2.3360480349678913E-3</v>
      </c>
      <c r="Q73" s="76">
        <f t="shared" si="4"/>
        <v>1</v>
      </c>
    </row>
    <row r="74" spans="1:21" x14ac:dyDescent="0.2">
      <c r="A74" s="77" t="s">
        <v>95</v>
      </c>
      <c r="B74" s="68"/>
      <c r="C74" s="69">
        <f>COUNTIF(C5:C71,"&gt;0")</f>
        <v>31</v>
      </c>
      <c r="D74" s="69">
        <f t="shared" ref="D74:Q74" si="5">COUNTIF(D5:D71,"&gt;0")</f>
        <v>19</v>
      </c>
      <c r="E74" s="69">
        <f t="shared" si="5"/>
        <v>11</v>
      </c>
      <c r="F74" s="69">
        <f t="shared" si="5"/>
        <v>8</v>
      </c>
      <c r="G74" s="69">
        <f t="shared" si="5"/>
        <v>28</v>
      </c>
      <c r="H74" s="69">
        <f t="shared" si="5"/>
        <v>18</v>
      </c>
      <c r="I74" s="69">
        <f t="shared" si="5"/>
        <v>2</v>
      </c>
      <c r="J74" s="69">
        <f t="shared" si="5"/>
        <v>0</v>
      </c>
      <c r="K74" s="69">
        <f t="shared" si="5"/>
        <v>4</v>
      </c>
      <c r="L74" s="69">
        <f t="shared" si="5"/>
        <v>0</v>
      </c>
      <c r="M74" s="69">
        <f t="shared" si="5"/>
        <v>27</v>
      </c>
      <c r="N74" s="69">
        <f t="shared" si="5"/>
        <v>4</v>
      </c>
      <c r="O74" s="69">
        <f t="shared" si="5"/>
        <v>13</v>
      </c>
      <c r="P74" s="69">
        <f t="shared" si="5"/>
        <v>8</v>
      </c>
      <c r="Q74" s="78">
        <f t="shared" si="5"/>
        <v>38</v>
      </c>
    </row>
    <row r="75" spans="1:21" x14ac:dyDescent="0.2">
      <c r="A75" s="36"/>
      <c r="B75" s="37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9"/>
    </row>
    <row r="76" spans="1:21" ht="13.5" thickBot="1" x14ac:dyDescent="0.25">
      <c r="A76" s="20" t="s">
        <v>80</v>
      </c>
      <c r="B76" s="21"/>
      <c r="C76" s="21"/>
      <c r="D76" s="21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3"/>
    </row>
    <row r="77" spans="1:21" x14ac:dyDescent="0.2"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</sheetData>
  <mergeCells count="7">
    <mergeCell ref="O3:P3"/>
    <mergeCell ref="C3:D3"/>
    <mergeCell ref="E3:F3"/>
    <mergeCell ref="G3:H3"/>
    <mergeCell ref="I3:J3"/>
    <mergeCell ref="K3:L3"/>
    <mergeCell ref="M3:N3"/>
  </mergeCells>
  <printOptions horizontalCentered="1"/>
  <pageMargins left="0.5" right="0.5" top="0.5" bottom="0.5" header="0.3" footer="0.3"/>
  <pageSetup paperSize="5" scale="73" fitToHeight="0" orientation="landscape" r:id="rId1"/>
  <headerFooter>
    <oddFooter>&amp;L&amp;12Office of Economic and Demographic Research&amp;R&amp;12Page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workbookViewId="0"/>
  </sheetViews>
  <sheetFormatPr defaultRowHeight="12.75" x14ac:dyDescent="0.2"/>
  <cols>
    <col min="1" max="1" width="20.7109375" customWidth="1"/>
    <col min="2" max="2" width="1.7109375" customWidth="1"/>
    <col min="3" max="16" width="13.7109375" customWidth="1"/>
    <col min="17" max="17" width="15.7109375" customWidth="1"/>
    <col min="19" max="21" width="13.7109375" customWidth="1"/>
  </cols>
  <sheetData>
    <row r="1" spans="1:21" ht="23.25" x14ac:dyDescent="0.35">
      <c r="A1" s="4" t="s">
        <v>66</v>
      </c>
      <c r="B1" s="5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8"/>
    </row>
    <row r="2" spans="1:21" ht="18.75" thickBot="1" x14ac:dyDescent="0.3">
      <c r="A2" s="9" t="s">
        <v>113</v>
      </c>
      <c r="B2" s="10"/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</row>
    <row r="3" spans="1:21" x14ac:dyDescent="0.2">
      <c r="A3" s="38"/>
      <c r="B3" s="82"/>
      <c r="C3" s="101" t="s">
        <v>67</v>
      </c>
      <c r="D3" s="100"/>
      <c r="E3" s="99" t="s">
        <v>101</v>
      </c>
      <c r="F3" s="100"/>
      <c r="G3" s="99" t="s">
        <v>70</v>
      </c>
      <c r="H3" s="100"/>
      <c r="I3" s="99" t="s">
        <v>104</v>
      </c>
      <c r="J3" s="100"/>
      <c r="K3" s="99" t="s">
        <v>105</v>
      </c>
      <c r="L3" s="100"/>
      <c r="M3" s="99" t="s">
        <v>106</v>
      </c>
      <c r="N3" s="100"/>
      <c r="O3" s="99" t="s">
        <v>76</v>
      </c>
      <c r="P3" s="100"/>
      <c r="Q3" s="41" t="s">
        <v>78</v>
      </c>
    </row>
    <row r="4" spans="1:21" ht="13.5" thickBot="1" x14ac:dyDescent="0.25">
      <c r="A4" s="39" t="s">
        <v>7</v>
      </c>
      <c r="B4" s="45"/>
      <c r="C4" s="47" t="s">
        <v>99</v>
      </c>
      <c r="D4" s="47" t="s">
        <v>100</v>
      </c>
      <c r="E4" s="47" t="s">
        <v>99</v>
      </c>
      <c r="F4" s="47" t="s">
        <v>100</v>
      </c>
      <c r="G4" s="47" t="s">
        <v>99</v>
      </c>
      <c r="H4" s="47" t="s">
        <v>100</v>
      </c>
      <c r="I4" s="47" t="s">
        <v>99</v>
      </c>
      <c r="J4" s="47" t="s">
        <v>100</v>
      </c>
      <c r="K4" s="47" t="s">
        <v>99</v>
      </c>
      <c r="L4" s="47" t="s">
        <v>100</v>
      </c>
      <c r="M4" s="47" t="s">
        <v>99</v>
      </c>
      <c r="N4" s="47" t="s">
        <v>100</v>
      </c>
      <c r="O4" s="47" t="s">
        <v>99</v>
      </c>
      <c r="P4" s="47" t="s">
        <v>100</v>
      </c>
      <c r="Q4" s="43" t="s">
        <v>77</v>
      </c>
      <c r="S4" s="47" t="s">
        <v>99</v>
      </c>
      <c r="T4" s="47" t="s">
        <v>100</v>
      </c>
      <c r="U4" s="47" t="s">
        <v>78</v>
      </c>
    </row>
    <row r="5" spans="1:21" x14ac:dyDescent="0.2">
      <c r="A5" s="16" t="s">
        <v>0</v>
      </c>
      <c r="B5" s="29"/>
      <c r="C5" s="31">
        <v>42684</v>
      </c>
      <c r="D5" s="31">
        <v>12450</v>
      </c>
      <c r="E5" s="25">
        <v>0</v>
      </c>
      <c r="F5" s="25">
        <v>0</v>
      </c>
      <c r="G5" s="26">
        <v>1065234</v>
      </c>
      <c r="H5" s="26">
        <v>123076</v>
      </c>
      <c r="I5" s="26">
        <v>0</v>
      </c>
      <c r="J5" s="26">
        <v>0</v>
      </c>
      <c r="K5" s="25">
        <v>0</v>
      </c>
      <c r="L5" s="25">
        <v>0</v>
      </c>
      <c r="M5" s="25">
        <v>68668</v>
      </c>
      <c r="N5" s="25">
        <v>0</v>
      </c>
      <c r="O5" s="25">
        <v>0</v>
      </c>
      <c r="P5" s="49">
        <v>0</v>
      </c>
      <c r="Q5" s="27">
        <f>SUM(C5:P5)</f>
        <v>1312112</v>
      </c>
      <c r="S5" s="1">
        <f>SUM(C5,E5,G5,I5,K5,M5,O5)</f>
        <v>1176586</v>
      </c>
      <c r="T5" s="1">
        <f>SUM(D5,F5,H5,J5,L5,N5,P5)</f>
        <v>135526</v>
      </c>
      <c r="U5" s="1">
        <f>SUM(S5:T5)</f>
        <v>1312112</v>
      </c>
    </row>
    <row r="6" spans="1:21" x14ac:dyDescent="0.2">
      <c r="A6" s="17" t="s">
        <v>8</v>
      </c>
      <c r="B6" s="30"/>
      <c r="C6" s="88">
        <v>0</v>
      </c>
      <c r="D6" s="88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  <c r="P6" s="90">
        <v>0</v>
      </c>
      <c r="Q6" s="91">
        <f>SUM(C6:P6)</f>
        <v>0</v>
      </c>
      <c r="S6" s="1">
        <f t="shared" ref="S6:T69" si="0">SUM(C6,E6,G6,I6,K6,M6,O6)</f>
        <v>0</v>
      </c>
      <c r="T6" s="1">
        <f t="shared" si="0"/>
        <v>0</v>
      </c>
      <c r="U6" s="1">
        <f t="shared" ref="U6:U69" si="1">SUM(S6:T6)</f>
        <v>0</v>
      </c>
    </row>
    <row r="7" spans="1:21" x14ac:dyDescent="0.2">
      <c r="A7" s="17" t="s">
        <v>9</v>
      </c>
      <c r="B7" s="30"/>
      <c r="C7" s="88">
        <v>75481</v>
      </c>
      <c r="D7" s="88">
        <v>0</v>
      </c>
      <c r="E7" s="89">
        <v>860902</v>
      </c>
      <c r="F7" s="89">
        <v>0</v>
      </c>
      <c r="G7" s="89">
        <v>6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146132</v>
      </c>
      <c r="N7" s="89">
        <v>0</v>
      </c>
      <c r="O7" s="89">
        <v>0</v>
      </c>
      <c r="P7" s="90">
        <v>0</v>
      </c>
      <c r="Q7" s="91">
        <f t="shared" ref="Q7:Q70" si="2">SUM(C7:P7)</f>
        <v>1082521</v>
      </c>
      <c r="S7" s="1">
        <f t="shared" si="0"/>
        <v>1082521</v>
      </c>
      <c r="T7" s="1">
        <f t="shared" si="0"/>
        <v>0</v>
      </c>
      <c r="U7" s="1">
        <f t="shared" si="1"/>
        <v>1082521</v>
      </c>
    </row>
    <row r="8" spans="1:21" x14ac:dyDescent="0.2">
      <c r="A8" s="17" t="s">
        <v>10</v>
      </c>
      <c r="B8" s="30"/>
      <c r="C8" s="88">
        <v>0</v>
      </c>
      <c r="D8" s="88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  <c r="P8" s="90">
        <v>0</v>
      </c>
      <c r="Q8" s="91">
        <f t="shared" si="2"/>
        <v>0</v>
      </c>
      <c r="S8" s="1">
        <f t="shared" si="0"/>
        <v>0</v>
      </c>
      <c r="T8" s="1">
        <f t="shared" si="0"/>
        <v>0</v>
      </c>
      <c r="U8" s="1">
        <f t="shared" si="1"/>
        <v>0</v>
      </c>
    </row>
    <row r="9" spans="1:21" x14ac:dyDescent="0.2">
      <c r="A9" s="17" t="s">
        <v>11</v>
      </c>
      <c r="B9" s="30"/>
      <c r="C9" s="88">
        <v>179869</v>
      </c>
      <c r="D9" s="88">
        <v>87641</v>
      </c>
      <c r="E9" s="89">
        <v>1511582</v>
      </c>
      <c r="F9" s="89">
        <v>414188</v>
      </c>
      <c r="G9" s="89">
        <v>176</v>
      </c>
      <c r="H9" s="89">
        <v>1654093</v>
      </c>
      <c r="I9" s="89">
        <v>0</v>
      </c>
      <c r="J9" s="89">
        <v>0</v>
      </c>
      <c r="K9" s="89">
        <v>5124023</v>
      </c>
      <c r="L9" s="89">
        <v>0</v>
      </c>
      <c r="M9" s="89">
        <v>82575</v>
      </c>
      <c r="N9" s="89">
        <v>0</v>
      </c>
      <c r="O9" s="89">
        <v>0</v>
      </c>
      <c r="P9" s="90">
        <v>0</v>
      </c>
      <c r="Q9" s="91">
        <f t="shared" si="2"/>
        <v>9054147</v>
      </c>
      <c r="S9" s="1">
        <f t="shared" si="0"/>
        <v>6898225</v>
      </c>
      <c r="T9" s="1">
        <f t="shared" si="0"/>
        <v>2155922</v>
      </c>
      <c r="U9" s="1">
        <f t="shared" si="1"/>
        <v>9054147</v>
      </c>
    </row>
    <row r="10" spans="1:21" x14ac:dyDescent="0.2">
      <c r="A10" s="17" t="s">
        <v>12</v>
      </c>
      <c r="B10" s="30"/>
      <c r="C10" s="88">
        <v>0</v>
      </c>
      <c r="D10" s="88">
        <v>0</v>
      </c>
      <c r="E10" s="89">
        <v>0</v>
      </c>
      <c r="F10" s="89">
        <v>0</v>
      </c>
      <c r="G10" s="89">
        <v>2709000</v>
      </c>
      <c r="H10" s="89">
        <v>4950000</v>
      </c>
      <c r="I10" s="89">
        <v>0</v>
      </c>
      <c r="J10" s="89">
        <v>0</v>
      </c>
      <c r="K10" s="89">
        <v>0</v>
      </c>
      <c r="L10" s="89">
        <v>0</v>
      </c>
      <c r="M10" s="89">
        <v>1368000</v>
      </c>
      <c r="N10" s="89">
        <v>0</v>
      </c>
      <c r="O10" s="89">
        <v>0</v>
      </c>
      <c r="P10" s="90">
        <v>0</v>
      </c>
      <c r="Q10" s="91">
        <f t="shared" si="2"/>
        <v>9027000</v>
      </c>
      <c r="S10" s="1">
        <f t="shared" si="0"/>
        <v>4077000</v>
      </c>
      <c r="T10" s="1">
        <f t="shared" si="0"/>
        <v>4950000</v>
      </c>
      <c r="U10" s="1">
        <f t="shared" si="1"/>
        <v>9027000</v>
      </c>
    </row>
    <row r="11" spans="1:21" x14ac:dyDescent="0.2">
      <c r="A11" s="17" t="s">
        <v>13</v>
      </c>
      <c r="B11" s="30"/>
      <c r="C11" s="88">
        <v>0</v>
      </c>
      <c r="D11" s="88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  <c r="P11" s="90">
        <v>0</v>
      </c>
      <c r="Q11" s="91">
        <f t="shared" si="2"/>
        <v>0</v>
      </c>
      <c r="S11" s="1">
        <f t="shared" si="0"/>
        <v>0</v>
      </c>
      <c r="T11" s="1">
        <f t="shared" si="0"/>
        <v>0</v>
      </c>
      <c r="U11" s="1">
        <f t="shared" si="1"/>
        <v>0</v>
      </c>
    </row>
    <row r="12" spans="1:21" x14ac:dyDescent="0.2">
      <c r="A12" s="17" t="s">
        <v>14</v>
      </c>
      <c r="B12" s="30"/>
      <c r="C12" s="88">
        <v>6607</v>
      </c>
      <c r="D12" s="88">
        <v>726</v>
      </c>
      <c r="E12" s="89">
        <v>0</v>
      </c>
      <c r="F12" s="89">
        <v>0</v>
      </c>
      <c r="G12" s="89">
        <v>538844</v>
      </c>
      <c r="H12" s="89">
        <v>56567</v>
      </c>
      <c r="I12" s="89">
        <v>0</v>
      </c>
      <c r="J12" s="89">
        <v>0</v>
      </c>
      <c r="K12" s="89">
        <v>0</v>
      </c>
      <c r="L12" s="89">
        <v>0</v>
      </c>
      <c r="M12" s="89">
        <v>21520</v>
      </c>
      <c r="N12" s="89">
        <v>0</v>
      </c>
      <c r="O12" s="89">
        <v>8114</v>
      </c>
      <c r="P12" s="90">
        <v>184</v>
      </c>
      <c r="Q12" s="91">
        <f t="shared" si="2"/>
        <v>632562</v>
      </c>
      <c r="S12" s="1">
        <f t="shared" si="0"/>
        <v>575085</v>
      </c>
      <c r="T12" s="1">
        <f t="shared" si="0"/>
        <v>57477</v>
      </c>
      <c r="U12" s="1">
        <f t="shared" si="1"/>
        <v>632562</v>
      </c>
    </row>
    <row r="13" spans="1:21" x14ac:dyDescent="0.2">
      <c r="A13" s="17" t="s">
        <v>15</v>
      </c>
      <c r="B13" s="30"/>
      <c r="C13" s="88">
        <v>1357951</v>
      </c>
      <c r="D13" s="88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  <c r="P13" s="90">
        <v>0</v>
      </c>
      <c r="Q13" s="91">
        <f t="shared" si="2"/>
        <v>1357951</v>
      </c>
      <c r="S13" s="1">
        <f t="shared" si="0"/>
        <v>1357951</v>
      </c>
      <c r="T13" s="1">
        <f t="shared" si="0"/>
        <v>0</v>
      </c>
      <c r="U13" s="1">
        <f t="shared" si="1"/>
        <v>1357951</v>
      </c>
    </row>
    <row r="14" spans="1:21" x14ac:dyDescent="0.2">
      <c r="A14" s="17" t="s">
        <v>16</v>
      </c>
      <c r="B14" s="30"/>
      <c r="C14" s="88">
        <v>0</v>
      </c>
      <c r="D14" s="88">
        <v>0</v>
      </c>
      <c r="E14" s="89">
        <v>0</v>
      </c>
      <c r="F14" s="89">
        <v>0</v>
      </c>
      <c r="G14" s="89">
        <v>0</v>
      </c>
      <c r="H14" s="89">
        <v>211087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90">
        <v>0</v>
      </c>
      <c r="Q14" s="91">
        <f t="shared" si="2"/>
        <v>211087</v>
      </c>
      <c r="S14" s="1">
        <f t="shared" si="0"/>
        <v>0</v>
      </c>
      <c r="T14" s="1">
        <f t="shared" si="0"/>
        <v>211087</v>
      </c>
      <c r="U14" s="1">
        <f t="shared" si="1"/>
        <v>211087</v>
      </c>
    </row>
    <row r="15" spans="1:21" x14ac:dyDescent="0.2">
      <c r="A15" s="17" t="s">
        <v>17</v>
      </c>
      <c r="B15" s="30"/>
      <c r="C15" s="88">
        <v>2060796</v>
      </c>
      <c r="D15" s="88">
        <v>182071</v>
      </c>
      <c r="E15" s="89">
        <v>11972733</v>
      </c>
      <c r="F15" s="89">
        <v>1505689</v>
      </c>
      <c r="G15" s="89">
        <v>5024173</v>
      </c>
      <c r="H15" s="89">
        <v>1434782</v>
      </c>
      <c r="I15" s="89">
        <v>0</v>
      </c>
      <c r="J15" s="89">
        <v>0</v>
      </c>
      <c r="K15" s="89">
        <v>0</v>
      </c>
      <c r="L15" s="89">
        <v>0</v>
      </c>
      <c r="M15" s="89">
        <v>6866214</v>
      </c>
      <c r="N15" s="89">
        <v>0</v>
      </c>
      <c r="O15" s="89">
        <v>1554596</v>
      </c>
      <c r="P15" s="90">
        <v>132630</v>
      </c>
      <c r="Q15" s="91">
        <f t="shared" si="2"/>
        <v>30733684</v>
      </c>
      <c r="S15" s="1">
        <f t="shared" si="0"/>
        <v>27478512</v>
      </c>
      <c r="T15" s="1">
        <f t="shared" si="0"/>
        <v>3255172</v>
      </c>
      <c r="U15" s="1">
        <f t="shared" si="1"/>
        <v>30733684</v>
      </c>
    </row>
    <row r="16" spans="1:21" x14ac:dyDescent="0.2">
      <c r="A16" s="17" t="s">
        <v>18</v>
      </c>
      <c r="B16" s="30"/>
      <c r="C16" s="88">
        <v>0</v>
      </c>
      <c r="D16" s="88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90">
        <v>0</v>
      </c>
      <c r="Q16" s="91">
        <f t="shared" si="2"/>
        <v>0</v>
      </c>
      <c r="S16" s="1">
        <f t="shared" si="0"/>
        <v>0</v>
      </c>
      <c r="T16" s="1">
        <f t="shared" si="0"/>
        <v>0</v>
      </c>
      <c r="U16" s="1">
        <f t="shared" si="1"/>
        <v>0</v>
      </c>
    </row>
    <row r="17" spans="1:21" x14ac:dyDescent="0.2">
      <c r="A17" s="17" t="s">
        <v>109</v>
      </c>
      <c r="B17" s="30"/>
      <c r="C17" s="88">
        <v>0</v>
      </c>
      <c r="D17" s="88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90">
        <v>0</v>
      </c>
      <c r="Q17" s="91">
        <f t="shared" si="2"/>
        <v>0</v>
      </c>
      <c r="S17" s="1">
        <f t="shared" si="0"/>
        <v>0</v>
      </c>
      <c r="T17" s="1">
        <f t="shared" si="0"/>
        <v>0</v>
      </c>
      <c r="U17" s="1">
        <f t="shared" si="1"/>
        <v>0</v>
      </c>
    </row>
    <row r="18" spans="1:21" x14ac:dyDescent="0.2">
      <c r="A18" s="17" t="s">
        <v>19</v>
      </c>
      <c r="B18" s="30"/>
      <c r="C18" s="88">
        <v>0</v>
      </c>
      <c r="D18" s="88">
        <v>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90">
        <v>0</v>
      </c>
      <c r="Q18" s="91">
        <f t="shared" si="2"/>
        <v>0</v>
      </c>
      <c r="S18" s="1">
        <f t="shared" si="0"/>
        <v>0</v>
      </c>
      <c r="T18" s="1">
        <f t="shared" si="0"/>
        <v>0</v>
      </c>
      <c r="U18" s="1">
        <f t="shared" si="1"/>
        <v>0</v>
      </c>
    </row>
    <row r="19" spans="1:21" x14ac:dyDescent="0.2">
      <c r="A19" s="17" t="s">
        <v>20</v>
      </c>
      <c r="B19" s="30" t="s">
        <v>65</v>
      </c>
      <c r="C19" s="88"/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90"/>
      <c r="Q19" s="91">
        <f t="shared" si="2"/>
        <v>0</v>
      </c>
      <c r="S19" s="1">
        <f t="shared" si="0"/>
        <v>0</v>
      </c>
      <c r="T19" s="1">
        <f t="shared" si="0"/>
        <v>0</v>
      </c>
      <c r="U19" s="1">
        <f t="shared" si="1"/>
        <v>0</v>
      </c>
    </row>
    <row r="20" spans="1:21" x14ac:dyDescent="0.2">
      <c r="A20" s="17" t="s">
        <v>22</v>
      </c>
      <c r="B20" s="30"/>
      <c r="C20" s="88">
        <v>0</v>
      </c>
      <c r="D20" s="88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90">
        <v>0</v>
      </c>
      <c r="Q20" s="91">
        <f t="shared" si="2"/>
        <v>0</v>
      </c>
      <c r="S20" s="1">
        <f t="shared" si="0"/>
        <v>0</v>
      </c>
      <c r="T20" s="1">
        <f t="shared" si="0"/>
        <v>0</v>
      </c>
      <c r="U20" s="1">
        <f t="shared" si="1"/>
        <v>0</v>
      </c>
    </row>
    <row r="21" spans="1:21" x14ac:dyDescent="0.2">
      <c r="A21" s="17" t="s">
        <v>21</v>
      </c>
      <c r="B21" s="30"/>
      <c r="C21" s="88">
        <v>0</v>
      </c>
      <c r="D21" s="88">
        <v>0</v>
      </c>
      <c r="E21" s="89">
        <v>0</v>
      </c>
      <c r="F21" s="89">
        <v>0</v>
      </c>
      <c r="G21" s="89">
        <v>0</v>
      </c>
      <c r="H21" s="89">
        <v>0</v>
      </c>
      <c r="I21" s="89">
        <v>0</v>
      </c>
      <c r="J21" s="89">
        <v>0</v>
      </c>
      <c r="K21" s="89">
        <v>0</v>
      </c>
      <c r="L21" s="89">
        <v>0</v>
      </c>
      <c r="M21" s="89">
        <v>0</v>
      </c>
      <c r="N21" s="89">
        <v>0</v>
      </c>
      <c r="O21" s="89">
        <v>0</v>
      </c>
      <c r="P21" s="90">
        <v>0</v>
      </c>
      <c r="Q21" s="91">
        <f t="shared" si="2"/>
        <v>0</v>
      </c>
      <c r="S21" s="1">
        <f t="shared" si="0"/>
        <v>0</v>
      </c>
      <c r="T21" s="1">
        <f t="shared" si="0"/>
        <v>0</v>
      </c>
      <c r="U21" s="1">
        <f t="shared" si="1"/>
        <v>0</v>
      </c>
    </row>
    <row r="22" spans="1:21" x14ac:dyDescent="0.2">
      <c r="A22" s="17" t="s">
        <v>23</v>
      </c>
      <c r="B22" s="30"/>
      <c r="C22" s="88">
        <v>0</v>
      </c>
      <c r="D22" s="88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89">
        <v>0</v>
      </c>
      <c r="K22" s="89">
        <v>0</v>
      </c>
      <c r="L22" s="89">
        <v>0</v>
      </c>
      <c r="M22" s="89">
        <v>0</v>
      </c>
      <c r="N22" s="89">
        <v>0</v>
      </c>
      <c r="O22" s="89">
        <v>0</v>
      </c>
      <c r="P22" s="90">
        <v>0</v>
      </c>
      <c r="Q22" s="91">
        <f t="shared" si="2"/>
        <v>0</v>
      </c>
      <c r="S22" s="1">
        <f t="shared" si="0"/>
        <v>0</v>
      </c>
      <c r="T22" s="1">
        <f t="shared" si="0"/>
        <v>0</v>
      </c>
      <c r="U22" s="1">
        <f t="shared" si="1"/>
        <v>0</v>
      </c>
    </row>
    <row r="23" spans="1:21" x14ac:dyDescent="0.2">
      <c r="A23" s="17" t="s">
        <v>24</v>
      </c>
      <c r="B23" s="30"/>
      <c r="C23" s="88">
        <v>0</v>
      </c>
      <c r="D23" s="88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89">
        <v>0</v>
      </c>
      <c r="P23" s="90">
        <v>0</v>
      </c>
      <c r="Q23" s="91">
        <f t="shared" si="2"/>
        <v>0</v>
      </c>
      <c r="S23" s="1">
        <f t="shared" si="0"/>
        <v>0</v>
      </c>
      <c r="T23" s="1">
        <f t="shared" si="0"/>
        <v>0</v>
      </c>
      <c r="U23" s="1">
        <f t="shared" si="1"/>
        <v>0</v>
      </c>
    </row>
    <row r="24" spans="1:21" x14ac:dyDescent="0.2">
      <c r="A24" s="17" t="s">
        <v>25</v>
      </c>
      <c r="B24" s="30"/>
      <c r="C24" s="88">
        <v>0</v>
      </c>
      <c r="D24" s="88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89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90">
        <v>0</v>
      </c>
      <c r="Q24" s="91">
        <f t="shared" si="2"/>
        <v>0</v>
      </c>
      <c r="S24" s="1">
        <f t="shared" si="0"/>
        <v>0</v>
      </c>
      <c r="T24" s="1">
        <f t="shared" si="0"/>
        <v>0</v>
      </c>
      <c r="U24" s="1">
        <f t="shared" si="1"/>
        <v>0</v>
      </c>
    </row>
    <row r="25" spans="1:21" x14ac:dyDescent="0.2">
      <c r="A25" s="17" t="s">
        <v>26</v>
      </c>
      <c r="B25" s="30"/>
      <c r="C25" s="88">
        <v>0</v>
      </c>
      <c r="D25" s="88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90">
        <v>0</v>
      </c>
      <c r="Q25" s="91">
        <f t="shared" si="2"/>
        <v>0</v>
      </c>
      <c r="S25" s="1">
        <f t="shared" si="0"/>
        <v>0</v>
      </c>
      <c r="T25" s="1">
        <f t="shared" si="0"/>
        <v>0</v>
      </c>
      <c r="U25" s="1">
        <f t="shared" si="1"/>
        <v>0</v>
      </c>
    </row>
    <row r="26" spans="1:21" x14ac:dyDescent="0.2">
      <c r="A26" s="17" t="s">
        <v>27</v>
      </c>
      <c r="B26" s="30"/>
      <c r="C26" s="88">
        <v>0</v>
      </c>
      <c r="D26" s="88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89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90">
        <v>0</v>
      </c>
      <c r="Q26" s="91">
        <f t="shared" si="2"/>
        <v>0</v>
      </c>
      <c r="S26" s="1">
        <f t="shared" si="0"/>
        <v>0</v>
      </c>
      <c r="T26" s="1">
        <f t="shared" si="0"/>
        <v>0</v>
      </c>
      <c r="U26" s="1">
        <f t="shared" si="1"/>
        <v>0</v>
      </c>
    </row>
    <row r="27" spans="1:21" x14ac:dyDescent="0.2">
      <c r="A27" s="17" t="s">
        <v>28</v>
      </c>
      <c r="B27" s="30"/>
      <c r="C27" s="88">
        <v>0</v>
      </c>
      <c r="D27" s="88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90">
        <v>0</v>
      </c>
      <c r="Q27" s="91">
        <f t="shared" si="2"/>
        <v>0</v>
      </c>
      <c r="S27" s="1">
        <f t="shared" si="0"/>
        <v>0</v>
      </c>
      <c r="T27" s="1">
        <f t="shared" si="0"/>
        <v>0</v>
      </c>
      <c r="U27" s="1">
        <f t="shared" si="1"/>
        <v>0</v>
      </c>
    </row>
    <row r="28" spans="1:21" x14ac:dyDescent="0.2">
      <c r="A28" s="17" t="s">
        <v>29</v>
      </c>
      <c r="B28" s="30"/>
      <c r="C28" s="88">
        <v>0</v>
      </c>
      <c r="D28" s="88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0</v>
      </c>
      <c r="M28" s="89">
        <v>0</v>
      </c>
      <c r="N28" s="89">
        <v>0</v>
      </c>
      <c r="O28" s="89">
        <v>0</v>
      </c>
      <c r="P28" s="90">
        <v>0</v>
      </c>
      <c r="Q28" s="91">
        <f t="shared" si="2"/>
        <v>0</v>
      </c>
      <c r="S28" s="1">
        <f t="shared" si="0"/>
        <v>0</v>
      </c>
      <c r="T28" s="1">
        <f t="shared" si="0"/>
        <v>0</v>
      </c>
      <c r="U28" s="1">
        <f t="shared" si="1"/>
        <v>0</v>
      </c>
    </row>
    <row r="29" spans="1:21" x14ac:dyDescent="0.2">
      <c r="A29" s="17" t="s">
        <v>30</v>
      </c>
      <c r="B29" s="30"/>
      <c r="C29" s="88">
        <v>0</v>
      </c>
      <c r="D29" s="88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0</v>
      </c>
      <c r="M29" s="89">
        <v>0</v>
      </c>
      <c r="N29" s="89">
        <v>0</v>
      </c>
      <c r="O29" s="89">
        <v>0</v>
      </c>
      <c r="P29" s="90">
        <v>0</v>
      </c>
      <c r="Q29" s="91">
        <f t="shared" si="2"/>
        <v>0</v>
      </c>
      <c r="S29" s="1">
        <f t="shared" si="0"/>
        <v>0</v>
      </c>
      <c r="T29" s="1">
        <f t="shared" si="0"/>
        <v>0</v>
      </c>
      <c r="U29" s="1">
        <f t="shared" si="1"/>
        <v>0</v>
      </c>
    </row>
    <row r="30" spans="1:21" x14ac:dyDescent="0.2">
      <c r="A30" s="17" t="s">
        <v>31</v>
      </c>
      <c r="B30" s="30"/>
      <c r="C30" s="88">
        <v>578</v>
      </c>
      <c r="D30" s="88">
        <v>0</v>
      </c>
      <c r="E30" s="89">
        <v>0</v>
      </c>
      <c r="F30" s="89">
        <v>0</v>
      </c>
      <c r="G30" s="89">
        <v>-8244</v>
      </c>
      <c r="H30" s="89">
        <v>0</v>
      </c>
      <c r="I30" s="89">
        <v>0</v>
      </c>
      <c r="J30" s="89">
        <v>0</v>
      </c>
      <c r="K30" s="89">
        <v>0</v>
      </c>
      <c r="L30" s="89">
        <v>0</v>
      </c>
      <c r="M30" s="89">
        <v>602</v>
      </c>
      <c r="N30" s="89">
        <v>0</v>
      </c>
      <c r="O30" s="89">
        <v>890</v>
      </c>
      <c r="P30" s="90">
        <v>0</v>
      </c>
      <c r="Q30" s="91">
        <f t="shared" si="2"/>
        <v>-6174</v>
      </c>
      <c r="S30" s="1">
        <f t="shared" si="0"/>
        <v>-6174</v>
      </c>
      <c r="T30" s="1">
        <f t="shared" si="0"/>
        <v>0</v>
      </c>
      <c r="U30" s="1">
        <f t="shared" si="1"/>
        <v>-6174</v>
      </c>
    </row>
    <row r="31" spans="1:21" x14ac:dyDescent="0.2">
      <c r="A31" s="17" t="s">
        <v>32</v>
      </c>
      <c r="B31" s="30"/>
      <c r="C31" s="88">
        <v>0</v>
      </c>
      <c r="D31" s="88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0</v>
      </c>
      <c r="M31" s="89">
        <v>0</v>
      </c>
      <c r="N31" s="89">
        <v>0</v>
      </c>
      <c r="O31" s="89">
        <v>0</v>
      </c>
      <c r="P31" s="90">
        <v>0</v>
      </c>
      <c r="Q31" s="91">
        <f t="shared" si="2"/>
        <v>0</v>
      </c>
      <c r="S31" s="1">
        <f t="shared" si="0"/>
        <v>0</v>
      </c>
      <c r="T31" s="1">
        <f t="shared" si="0"/>
        <v>0</v>
      </c>
      <c r="U31" s="1">
        <f t="shared" si="1"/>
        <v>0</v>
      </c>
    </row>
    <row r="32" spans="1:21" x14ac:dyDescent="0.2">
      <c r="A32" s="17" t="s">
        <v>33</v>
      </c>
      <c r="B32" s="30"/>
      <c r="C32" s="88">
        <v>194360</v>
      </c>
      <c r="D32" s="88">
        <v>16716</v>
      </c>
      <c r="E32" s="89">
        <v>20392792</v>
      </c>
      <c r="F32" s="89">
        <v>0</v>
      </c>
      <c r="G32" s="89">
        <v>2384471</v>
      </c>
      <c r="H32" s="89">
        <v>656601</v>
      </c>
      <c r="I32" s="89">
        <v>0</v>
      </c>
      <c r="J32" s="89">
        <v>0</v>
      </c>
      <c r="K32" s="89">
        <v>0</v>
      </c>
      <c r="L32" s="89">
        <v>0</v>
      </c>
      <c r="M32" s="89">
        <v>1323455</v>
      </c>
      <c r="N32" s="89">
        <v>0</v>
      </c>
      <c r="O32" s="89">
        <v>0</v>
      </c>
      <c r="P32" s="90">
        <v>0</v>
      </c>
      <c r="Q32" s="91">
        <f t="shared" si="2"/>
        <v>24968395</v>
      </c>
      <c r="S32" s="1">
        <f t="shared" si="0"/>
        <v>24295078</v>
      </c>
      <c r="T32" s="1">
        <f t="shared" si="0"/>
        <v>673317</v>
      </c>
      <c r="U32" s="1">
        <f t="shared" si="1"/>
        <v>24968395</v>
      </c>
    </row>
    <row r="33" spans="1:21" x14ac:dyDescent="0.2">
      <c r="A33" s="17" t="s">
        <v>34</v>
      </c>
      <c r="B33" s="30"/>
      <c r="C33" s="88">
        <v>0</v>
      </c>
      <c r="D33" s="88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89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90">
        <v>0</v>
      </c>
      <c r="Q33" s="91">
        <f t="shared" si="2"/>
        <v>0</v>
      </c>
      <c r="S33" s="1">
        <f t="shared" si="0"/>
        <v>0</v>
      </c>
      <c r="T33" s="1">
        <f t="shared" si="0"/>
        <v>0</v>
      </c>
      <c r="U33" s="1">
        <f t="shared" si="1"/>
        <v>0</v>
      </c>
    </row>
    <row r="34" spans="1:21" x14ac:dyDescent="0.2">
      <c r="A34" s="17" t="s">
        <v>35</v>
      </c>
      <c r="B34" s="30"/>
      <c r="C34" s="88">
        <v>211977</v>
      </c>
      <c r="D34" s="88">
        <v>27253</v>
      </c>
      <c r="E34" s="89">
        <v>0</v>
      </c>
      <c r="F34" s="89">
        <v>0</v>
      </c>
      <c r="G34" s="89">
        <v>2028987</v>
      </c>
      <c r="H34" s="89">
        <v>161743</v>
      </c>
      <c r="I34" s="89">
        <v>0</v>
      </c>
      <c r="J34" s="89">
        <v>0</v>
      </c>
      <c r="K34" s="89">
        <v>0</v>
      </c>
      <c r="L34" s="89">
        <v>0</v>
      </c>
      <c r="M34" s="89">
        <v>696776</v>
      </c>
      <c r="N34" s="89">
        <v>0</v>
      </c>
      <c r="O34" s="89">
        <v>81152</v>
      </c>
      <c r="P34" s="90">
        <v>7104</v>
      </c>
      <c r="Q34" s="91">
        <f t="shared" si="2"/>
        <v>3214992</v>
      </c>
      <c r="S34" s="1">
        <f t="shared" si="0"/>
        <v>3018892</v>
      </c>
      <c r="T34" s="1">
        <f t="shared" si="0"/>
        <v>196100</v>
      </c>
      <c r="U34" s="1">
        <f t="shared" si="1"/>
        <v>3214992</v>
      </c>
    </row>
    <row r="35" spans="1:21" x14ac:dyDescent="0.2">
      <c r="A35" s="17" t="s">
        <v>36</v>
      </c>
      <c r="B35" s="30"/>
      <c r="C35" s="88">
        <v>0</v>
      </c>
      <c r="D35" s="88">
        <v>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90">
        <v>0</v>
      </c>
      <c r="Q35" s="91">
        <f t="shared" si="2"/>
        <v>0</v>
      </c>
      <c r="S35" s="1">
        <f t="shared" si="0"/>
        <v>0</v>
      </c>
      <c r="T35" s="1">
        <f t="shared" si="0"/>
        <v>0</v>
      </c>
      <c r="U35" s="1">
        <f t="shared" si="1"/>
        <v>0</v>
      </c>
    </row>
    <row r="36" spans="1:21" x14ac:dyDescent="0.2">
      <c r="A36" s="17" t="s">
        <v>37</v>
      </c>
      <c r="B36" s="30"/>
      <c r="C36" s="88">
        <v>964</v>
      </c>
      <c r="D36" s="88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89">
        <v>0</v>
      </c>
      <c r="K36" s="89">
        <v>1175</v>
      </c>
      <c r="L36" s="89">
        <v>0</v>
      </c>
      <c r="M36" s="89">
        <v>0</v>
      </c>
      <c r="N36" s="89">
        <v>0</v>
      </c>
      <c r="O36" s="89">
        <v>0</v>
      </c>
      <c r="P36" s="90">
        <v>0</v>
      </c>
      <c r="Q36" s="91">
        <f t="shared" si="2"/>
        <v>2139</v>
      </c>
      <c r="S36" s="1">
        <f t="shared" si="0"/>
        <v>2139</v>
      </c>
      <c r="T36" s="1">
        <f t="shared" si="0"/>
        <v>0</v>
      </c>
      <c r="U36" s="1">
        <f t="shared" si="1"/>
        <v>2139</v>
      </c>
    </row>
    <row r="37" spans="1:21" x14ac:dyDescent="0.2">
      <c r="A37" s="17" t="s">
        <v>38</v>
      </c>
      <c r="B37" s="30"/>
      <c r="C37" s="88">
        <v>5700</v>
      </c>
      <c r="D37" s="88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89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90">
        <v>0</v>
      </c>
      <c r="Q37" s="91">
        <f t="shared" si="2"/>
        <v>5700</v>
      </c>
      <c r="S37" s="1">
        <f t="shared" si="0"/>
        <v>5700</v>
      </c>
      <c r="T37" s="1">
        <f t="shared" si="0"/>
        <v>0</v>
      </c>
      <c r="U37" s="1">
        <f t="shared" si="1"/>
        <v>5700</v>
      </c>
    </row>
    <row r="38" spans="1:21" x14ac:dyDescent="0.2">
      <c r="A38" s="17" t="s">
        <v>39</v>
      </c>
      <c r="B38" s="30"/>
      <c r="C38" s="88">
        <v>246884</v>
      </c>
      <c r="D38" s="88">
        <v>178224</v>
      </c>
      <c r="E38" s="89">
        <v>0</v>
      </c>
      <c r="F38" s="89">
        <v>0</v>
      </c>
      <c r="G38" s="89">
        <v>2308</v>
      </c>
      <c r="H38" s="89">
        <v>0</v>
      </c>
      <c r="I38" s="89">
        <v>0</v>
      </c>
      <c r="J38" s="89">
        <v>0</v>
      </c>
      <c r="K38" s="89">
        <v>0</v>
      </c>
      <c r="L38" s="89">
        <v>0</v>
      </c>
      <c r="M38" s="89">
        <v>509618</v>
      </c>
      <c r="N38" s="89">
        <v>0</v>
      </c>
      <c r="O38" s="89">
        <v>0</v>
      </c>
      <c r="P38" s="90">
        <v>0</v>
      </c>
      <c r="Q38" s="91">
        <f t="shared" si="2"/>
        <v>937034</v>
      </c>
      <c r="S38" s="1">
        <f t="shared" si="0"/>
        <v>758810</v>
      </c>
      <c r="T38" s="1">
        <f t="shared" si="0"/>
        <v>178224</v>
      </c>
      <c r="U38" s="1">
        <f t="shared" si="1"/>
        <v>937034</v>
      </c>
    </row>
    <row r="39" spans="1:21" x14ac:dyDescent="0.2">
      <c r="A39" s="17" t="s">
        <v>1</v>
      </c>
      <c r="B39" s="30"/>
      <c r="C39" s="88">
        <v>90364</v>
      </c>
      <c r="D39" s="88">
        <v>38127</v>
      </c>
      <c r="E39" s="89">
        <v>0</v>
      </c>
      <c r="F39" s="89">
        <v>0</v>
      </c>
      <c r="G39" s="89">
        <v>982355</v>
      </c>
      <c r="H39" s="89">
        <v>773852</v>
      </c>
      <c r="I39" s="89">
        <v>0</v>
      </c>
      <c r="J39" s="89">
        <v>0</v>
      </c>
      <c r="K39" s="89">
        <v>0</v>
      </c>
      <c r="L39" s="89">
        <v>0</v>
      </c>
      <c r="M39" s="89">
        <v>561866</v>
      </c>
      <c r="N39" s="89">
        <v>140645</v>
      </c>
      <c r="O39" s="89">
        <v>0</v>
      </c>
      <c r="P39" s="90">
        <v>0</v>
      </c>
      <c r="Q39" s="91">
        <f t="shared" si="2"/>
        <v>2587209</v>
      </c>
      <c r="S39" s="1">
        <f t="shared" si="0"/>
        <v>1634585</v>
      </c>
      <c r="T39" s="1">
        <f t="shared" si="0"/>
        <v>952624</v>
      </c>
      <c r="U39" s="1">
        <f t="shared" si="1"/>
        <v>2587209</v>
      </c>
    </row>
    <row r="40" spans="1:21" x14ac:dyDescent="0.2">
      <c r="A40" s="17" t="s">
        <v>40</v>
      </c>
      <c r="B40" s="30"/>
      <c r="C40" s="88">
        <v>0</v>
      </c>
      <c r="D40" s="88">
        <v>0</v>
      </c>
      <c r="E40" s="89">
        <v>0</v>
      </c>
      <c r="F40" s="89">
        <v>0</v>
      </c>
      <c r="G40" s="89">
        <v>0</v>
      </c>
      <c r="H40" s="89">
        <v>0</v>
      </c>
      <c r="I40" s="89">
        <v>0</v>
      </c>
      <c r="J40" s="89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90">
        <v>0</v>
      </c>
      <c r="Q40" s="91">
        <f t="shared" si="2"/>
        <v>0</v>
      </c>
      <c r="S40" s="1">
        <f t="shared" si="0"/>
        <v>0</v>
      </c>
      <c r="T40" s="1">
        <f t="shared" si="0"/>
        <v>0</v>
      </c>
      <c r="U40" s="1">
        <f t="shared" si="1"/>
        <v>0</v>
      </c>
    </row>
    <row r="41" spans="1:21" x14ac:dyDescent="0.2">
      <c r="A41" s="17" t="s">
        <v>41</v>
      </c>
      <c r="B41" s="30"/>
      <c r="C41" s="88">
        <v>0</v>
      </c>
      <c r="D41" s="88">
        <v>0</v>
      </c>
      <c r="E41" s="89">
        <v>0</v>
      </c>
      <c r="F41" s="89">
        <v>0</v>
      </c>
      <c r="G41" s="89">
        <v>145442</v>
      </c>
      <c r="H41" s="89">
        <v>4307</v>
      </c>
      <c r="I41" s="89">
        <v>0</v>
      </c>
      <c r="J41" s="89">
        <v>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90">
        <v>0</v>
      </c>
      <c r="Q41" s="91">
        <f t="shared" si="2"/>
        <v>149749</v>
      </c>
      <c r="S41" s="1">
        <f t="shared" si="0"/>
        <v>145442</v>
      </c>
      <c r="T41" s="1">
        <f t="shared" si="0"/>
        <v>4307</v>
      </c>
      <c r="U41" s="1">
        <f t="shared" si="1"/>
        <v>149749</v>
      </c>
    </row>
    <row r="42" spans="1:21" x14ac:dyDescent="0.2">
      <c r="A42" s="17" t="s">
        <v>42</v>
      </c>
      <c r="B42" s="30"/>
      <c r="C42" s="88">
        <v>0</v>
      </c>
      <c r="D42" s="88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89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90">
        <v>0</v>
      </c>
      <c r="Q42" s="91">
        <f t="shared" si="2"/>
        <v>0</v>
      </c>
      <c r="S42" s="1">
        <f t="shared" si="0"/>
        <v>0</v>
      </c>
      <c r="T42" s="1">
        <f t="shared" si="0"/>
        <v>0</v>
      </c>
      <c r="U42" s="1">
        <f t="shared" si="1"/>
        <v>0</v>
      </c>
    </row>
    <row r="43" spans="1:21" x14ac:dyDescent="0.2">
      <c r="A43" s="17" t="s">
        <v>2</v>
      </c>
      <c r="B43" s="30"/>
      <c r="C43" s="88">
        <v>0</v>
      </c>
      <c r="D43" s="88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89">
        <v>0</v>
      </c>
      <c r="K43" s="89">
        <v>0</v>
      </c>
      <c r="L43" s="89">
        <v>0</v>
      </c>
      <c r="M43" s="89">
        <v>0</v>
      </c>
      <c r="N43" s="89">
        <v>0</v>
      </c>
      <c r="O43" s="89">
        <v>0</v>
      </c>
      <c r="P43" s="90">
        <v>0</v>
      </c>
      <c r="Q43" s="91">
        <f t="shared" si="2"/>
        <v>0</v>
      </c>
      <c r="S43" s="1">
        <f t="shared" si="0"/>
        <v>0</v>
      </c>
      <c r="T43" s="1">
        <f t="shared" si="0"/>
        <v>0</v>
      </c>
      <c r="U43" s="1">
        <f t="shared" si="1"/>
        <v>0</v>
      </c>
    </row>
    <row r="44" spans="1:21" x14ac:dyDescent="0.2">
      <c r="A44" s="17" t="s">
        <v>43</v>
      </c>
      <c r="B44" s="30"/>
      <c r="C44" s="88">
        <v>2234000</v>
      </c>
      <c r="D44" s="88">
        <v>0</v>
      </c>
      <c r="E44" s="89">
        <v>0</v>
      </c>
      <c r="F44" s="89">
        <v>0</v>
      </c>
      <c r="G44" s="89">
        <v>8710000</v>
      </c>
      <c r="H44" s="89">
        <v>0</v>
      </c>
      <c r="I44" s="89">
        <v>0</v>
      </c>
      <c r="J44" s="89">
        <v>0</v>
      </c>
      <c r="K44" s="89">
        <v>0</v>
      </c>
      <c r="L44" s="89">
        <v>0</v>
      </c>
      <c r="M44" s="89">
        <v>3028000</v>
      </c>
      <c r="N44" s="89">
        <v>0</v>
      </c>
      <c r="O44" s="89">
        <v>0</v>
      </c>
      <c r="P44" s="90">
        <v>0</v>
      </c>
      <c r="Q44" s="91">
        <f t="shared" si="2"/>
        <v>13972000</v>
      </c>
      <c r="S44" s="1">
        <f t="shared" si="0"/>
        <v>13972000</v>
      </c>
      <c r="T44" s="1">
        <f t="shared" si="0"/>
        <v>0</v>
      </c>
      <c r="U44" s="1">
        <f t="shared" si="1"/>
        <v>13972000</v>
      </c>
    </row>
    <row r="45" spans="1:21" x14ac:dyDescent="0.2">
      <c r="A45" s="17" t="s">
        <v>44</v>
      </c>
      <c r="B45" s="30"/>
      <c r="C45" s="88">
        <v>5078</v>
      </c>
      <c r="D45" s="88">
        <v>1056</v>
      </c>
      <c r="E45" s="89">
        <v>0</v>
      </c>
      <c r="F45" s="89">
        <v>0</v>
      </c>
      <c r="G45" s="89">
        <v>72298</v>
      </c>
      <c r="H45" s="89">
        <v>7367</v>
      </c>
      <c r="I45" s="89">
        <v>0</v>
      </c>
      <c r="J45" s="89">
        <v>0</v>
      </c>
      <c r="K45" s="89">
        <v>0</v>
      </c>
      <c r="L45" s="89">
        <v>0</v>
      </c>
      <c r="M45" s="89">
        <v>0</v>
      </c>
      <c r="N45" s="89">
        <v>0</v>
      </c>
      <c r="O45" s="89">
        <v>0</v>
      </c>
      <c r="P45" s="90">
        <v>0</v>
      </c>
      <c r="Q45" s="91">
        <f t="shared" si="2"/>
        <v>85799</v>
      </c>
      <c r="S45" s="1">
        <f t="shared" si="0"/>
        <v>77376</v>
      </c>
      <c r="T45" s="1">
        <f t="shared" si="0"/>
        <v>8423</v>
      </c>
      <c r="U45" s="1">
        <f t="shared" si="1"/>
        <v>85799</v>
      </c>
    </row>
    <row r="46" spans="1:21" x14ac:dyDescent="0.2">
      <c r="A46" s="17" t="s">
        <v>45</v>
      </c>
      <c r="B46" s="30"/>
      <c r="C46" s="88">
        <v>268568</v>
      </c>
      <c r="D46" s="88">
        <v>123657</v>
      </c>
      <c r="E46" s="89">
        <v>0</v>
      </c>
      <c r="F46" s="89">
        <v>0</v>
      </c>
      <c r="G46" s="89">
        <v>474021</v>
      </c>
      <c r="H46" s="89">
        <v>556700</v>
      </c>
      <c r="I46" s="89">
        <v>0</v>
      </c>
      <c r="J46" s="89">
        <v>0</v>
      </c>
      <c r="K46" s="89">
        <v>0</v>
      </c>
      <c r="L46" s="89">
        <v>0</v>
      </c>
      <c r="M46" s="89">
        <v>769694</v>
      </c>
      <c r="N46" s="89">
        <v>20728</v>
      </c>
      <c r="O46" s="89">
        <v>249133</v>
      </c>
      <c r="P46" s="90">
        <v>88947</v>
      </c>
      <c r="Q46" s="91">
        <f t="shared" si="2"/>
        <v>2551448</v>
      </c>
      <c r="S46" s="1">
        <f t="shared" si="0"/>
        <v>1761416</v>
      </c>
      <c r="T46" s="1">
        <f t="shared" si="0"/>
        <v>790032</v>
      </c>
      <c r="U46" s="1">
        <f t="shared" si="1"/>
        <v>2551448</v>
      </c>
    </row>
    <row r="47" spans="1:21" x14ac:dyDescent="0.2">
      <c r="A47" s="17" t="s">
        <v>46</v>
      </c>
      <c r="B47" s="30"/>
      <c r="C47" s="88">
        <v>3881441</v>
      </c>
      <c r="D47" s="88">
        <v>2904742</v>
      </c>
      <c r="E47" s="89">
        <v>0</v>
      </c>
      <c r="F47" s="89">
        <v>0</v>
      </c>
      <c r="G47" s="89">
        <v>22906316</v>
      </c>
      <c r="H47" s="89">
        <v>18023805</v>
      </c>
      <c r="I47" s="89">
        <v>0</v>
      </c>
      <c r="J47" s="89">
        <v>0</v>
      </c>
      <c r="K47" s="89">
        <v>0</v>
      </c>
      <c r="L47" s="89">
        <v>0</v>
      </c>
      <c r="M47" s="89">
        <v>6455408</v>
      </c>
      <c r="N47" s="89">
        <v>0</v>
      </c>
      <c r="O47" s="89">
        <v>0</v>
      </c>
      <c r="P47" s="90">
        <v>0</v>
      </c>
      <c r="Q47" s="91">
        <f t="shared" si="2"/>
        <v>54171712</v>
      </c>
      <c r="S47" s="1">
        <f t="shared" si="0"/>
        <v>33243165</v>
      </c>
      <c r="T47" s="1">
        <f t="shared" si="0"/>
        <v>20928547</v>
      </c>
      <c r="U47" s="1">
        <f t="shared" si="1"/>
        <v>54171712</v>
      </c>
    </row>
    <row r="48" spans="1:21" x14ac:dyDescent="0.2">
      <c r="A48" s="17" t="s">
        <v>47</v>
      </c>
      <c r="B48" s="30"/>
      <c r="C48" s="88">
        <v>21251</v>
      </c>
      <c r="D48" s="88">
        <v>0</v>
      </c>
      <c r="E48" s="89">
        <v>5814</v>
      </c>
      <c r="F48" s="89">
        <v>0</v>
      </c>
      <c r="G48" s="89">
        <v>72354</v>
      </c>
      <c r="H48" s="89">
        <v>0</v>
      </c>
      <c r="I48" s="89">
        <v>6098</v>
      </c>
      <c r="J48" s="89">
        <v>0</v>
      </c>
      <c r="K48" s="89">
        <v>0</v>
      </c>
      <c r="L48" s="89">
        <v>0</v>
      </c>
      <c r="M48" s="89">
        <v>94153</v>
      </c>
      <c r="N48" s="89">
        <v>0</v>
      </c>
      <c r="O48" s="89">
        <v>0</v>
      </c>
      <c r="P48" s="90">
        <v>0</v>
      </c>
      <c r="Q48" s="91">
        <f t="shared" si="2"/>
        <v>199670</v>
      </c>
      <c r="S48" s="1">
        <f t="shared" si="0"/>
        <v>199670</v>
      </c>
      <c r="T48" s="1">
        <f t="shared" si="0"/>
        <v>0</v>
      </c>
      <c r="U48" s="1">
        <f t="shared" si="1"/>
        <v>199670</v>
      </c>
    </row>
    <row r="49" spans="1:21" x14ac:dyDescent="0.2">
      <c r="A49" s="17" t="s">
        <v>48</v>
      </c>
      <c r="B49" s="30"/>
      <c r="C49" s="88">
        <v>0</v>
      </c>
      <c r="D49" s="88">
        <v>0</v>
      </c>
      <c r="E49" s="89">
        <v>62668</v>
      </c>
      <c r="F49" s="89">
        <v>7337</v>
      </c>
      <c r="G49" s="89">
        <v>0</v>
      </c>
      <c r="H49" s="89">
        <v>0</v>
      </c>
      <c r="I49" s="89">
        <v>0</v>
      </c>
      <c r="J49" s="89">
        <v>0</v>
      </c>
      <c r="K49" s="89">
        <v>0</v>
      </c>
      <c r="L49" s="89">
        <v>0</v>
      </c>
      <c r="M49" s="89">
        <v>0</v>
      </c>
      <c r="N49" s="89">
        <v>0</v>
      </c>
      <c r="O49" s="89">
        <v>0</v>
      </c>
      <c r="P49" s="90">
        <v>0</v>
      </c>
      <c r="Q49" s="91">
        <f t="shared" si="2"/>
        <v>70005</v>
      </c>
      <c r="S49" s="1">
        <f t="shared" si="0"/>
        <v>62668</v>
      </c>
      <c r="T49" s="1">
        <f t="shared" si="0"/>
        <v>7337</v>
      </c>
      <c r="U49" s="1">
        <f t="shared" si="1"/>
        <v>70005</v>
      </c>
    </row>
    <row r="50" spans="1:21" x14ac:dyDescent="0.2">
      <c r="A50" s="17" t="s">
        <v>49</v>
      </c>
      <c r="B50" s="30"/>
      <c r="C50" s="88">
        <v>0</v>
      </c>
      <c r="D50" s="88">
        <v>0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89">
        <v>0</v>
      </c>
      <c r="K50" s="89">
        <v>0</v>
      </c>
      <c r="L50" s="89">
        <v>0</v>
      </c>
      <c r="M50" s="89">
        <v>0</v>
      </c>
      <c r="N50" s="89">
        <v>0</v>
      </c>
      <c r="O50" s="89">
        <v>0</v>
      </c>
      <c r="P50" s="90">
        <v>0</v>
      </c>
      <c r="Q50" s="91">
        <f t="shared" si="2"/>
        <v>0</v>
      </c>
      <c r="S50" s="1">
        <f t="shared" si="0"/>
        <v>0</v>
      </c>
      <c r="T50" s="1">
        <f t="shared" si="0"/>
        <v>0</v>
      </c>
      <c r="U50" s="1">
        <f t="shared" si="1"/>
        <v>0</v>
      </c>
    </row>
    <row r="51" spans="1:21" x14ac:dyDescent="0.2">
      <c r="A51" s="17" t="s">
        <v>3</v>
      </c>
      <c r="B51" s="30"/>
      <c r="C51" s="88">
        <v>0</v>
      </c>
      <c r="D51" s="88">
        <v>0</v>
      </c>
      <c r="E51" s="89">
        <v>0</v>
      </c>
      <c r="F51" s="89">
        <v>0</v>
      </c>
      <c r="G51" s="89">
        <v>0</v>
      </c>
      <c r="H51" s="89">
        <v>0</v>
      </c>
      <c r="I51" s="89">
        <v>0</v>
      </c>
      <c r="J51" s="89">
        <v>0</v>
      </c>
      <c r="K51" s="89">
        <v>0</v>
      </c>
      <c r="L51" s="89">
        <v>0</v>
      </c>
      <c r="M51" s="89">
        <v>0</v>
      </c>
      <c r="N51" s="89">
        <v>0</v>
      </c>
      <c r="O51" s="89">
        <v>0</v>
      </c>
      <c r="P51" s="90">
        <v>0</v>
      </c>
      <c r="Q51" s="91">
        <f t="shared" si="2"/>
        <v>0</v>
      </c>
      <c r="S51" s="1">
        <f t="shared" si="0"/>
        <v>0</v>
      </c>
      <c r="T51" s="1">
        <f t="shared" si="0"/>
        <v>0</v>
      </c>
      <c r="U51" s="1">
        <f t="shared" si="1"/>
        <v>0</v>
      </c>
    </row>
    <row r="52" spans="1:21" x14ac:dyDescent="0.2">
      <c r="A52" s="17" t="s">
        <v>50</v>
      </c>
      <c r="B52" s="30"/>
      <c r="C52" s="88">
        <v>0</v>
      </c>
      <c r="D52" s="88">
        <v>740250</v>
      </c>
      <c r="E52" s="89">
        <v>1623010</v>
      </c>
      <c r="F52" s="89">
        <v>0</v>
      </c>
      <c r="G52" s="89">
        <v>3982737</v>
      </c>
      <c r="H52" s="89">
        <v>5007702</v>
      </c>
      <c r="I52" s="89">
        <v>0</v>
      </c>
      <c r="J52" s="89">
        <v>0</v>
      </c>
      <c r="K52" s="89">
        <v>39339911</v>
      </c>
      <c r="L52" s="89">
        <v>0</v>
      </c>
      <c r="M52" s="89">
        <v>3934572</v>
      </c>
      <c r="N52" s="89">
        <v>0</v>
      </c>
      <c r="O52" s="89">
        <v>0</v>
      </c>
      <c r="P52" s="90">
        <v>0</v>
      </c>
      <c r="Q52" s="91">
        <f t="shared" si="2"/>
        <v>54628182</v>
      </c>
      <c r="S52" s="1">
        <f t="shared" si="0"/>
        <v>48880230</v>
      </c>
      <c r="T52" s="1">
        <f t="shared" si="0"/>
        <v>5747952</v>
      </c>
      <c r="U52" s="1">
        <f t="shared" si="1"/>
        <v>54628182</v>
      </c>
    </row>
    <row r="53" spans="1:21" x14ac:dyDescent="0.2">
      <c r="A53" s="17" t="s">
        <v>51</v>
      </c>
      <c r="B53" s="30"/>
      <c r="C53" s="88">
        <v>217285</v>
      </c>
      <c r="D53" s="88">
        <v>0</v>
      </c>
      <c r="E53" s="89">
        <v>0</v>
      </c>
      <c r="F53" s="89">
        <v>0</v>
      </c>
      <c r="G53" s="89">
        <v>124308</v>
      </c>
      <c r="H53" s="89">
        <v>0</v>
      </c>
      <c r="I53" s="89">
        <v>0</v>
      </c>
      <c r="J53" s="89">
        <v>0</v>
      </c>
      <c r="K53" s="89">
        <v>0</v>
      </c>
      <c r="L53" s="89">
        <v>0</v>
      </c>
      <c r="M53" s="89">
        <v>951736</v>
      </c>
      <c r="N53" s="89">
        <v>69</v>
      </c>
      <c r="O53" s="89">
        <v>0</v>
      </c>
      <c r="P53" s="90">
        <v>0</v>
      </c>
      <c r="Q53" s="91">
        <f t="shared" si="2"/>
        <v>1293398</v>
      </c>
      <c r="S53" s="1">
        <f t="shared" si="0"/>
        <v>1293329</v>
      </c>
      <c r="T53" s="1">
        <f t="shared" si="0"/>
        <v>69</v>
      </c>
      <c r="U53" s="1">
        <f t="shared" si="1"/>
        <v>1293398</v>
      </c>
    </row>
    <row r="54" spans="1:21" x14ac:dyDescent="0.2">
      <c r="A54" s="17" t="s">
        <v>4</v>
      </c>
      <c r="B54" s="30"/>
      <c r="C54" s="88">
        <v>1330524</v>
      </c>
      <c r="D54" s="88">
        <v>495813</v>
      </c>
      <c r="E54" s="89">
        <v>636552</v>
      </c>
      <c r="F54" s="89">
        <v>243486</v>
      </c>
      <c r="G54" s="89">
        <v>13480382</v>
      </c>
      <c r="H54" s="89">
        <v>5843836</v>
      </c>
      <c r="I54" s="89">
        <v>0</v>
      </c>
      <c r="J54" s="89">
        <v>0</v>
      </c>
      <c r="K54" s="89">
        <v>11479770</v>
      </c>
      <c r="L54" s="89">
        <v>0</v>
      </c>
      <c r="M54" s="89">
        <v>4752864</v>
      </c>
      <c r="N54" s="89">
        <v>17466</v>
      </c>
      <c r="O54" s="89">
        <v>705730</v>
      </c>
      <c r="P54" s="90">
        <v>0</v>
      </c>
      <c r="Q54" s="91">
        <f t="shared" si="2"/>
        <v>38986423</v>
      </c>
      <c r="S54" s="1">
        <f t="shared" si="0"/>
        <v>32385822</v>
      </c>
      <c r="T54" s="1">
        <f t="shared" si="0"/>
        <v>6600601</v>
      </c>
      <c r="U54" s="1">
        <f t="shared" si="1"/>
        <v>38986423</v>
      </c>
    </row>
    <row r="55" spans="1:21" x14ac:dyDescent="0.2">
      <c r="A55" s="17" t="s">
        <v>52</v>
      </c>
      <c r="B55" s="30"/>
      <c r="C55" s="88">
        <v>0</v>
      </c>
      <c r="D55" s="88">
        <v>0</v>
      </c>
      <c r="E55" s="89">
        <v>0</v>
      </c>
      <c r="F55" s="89">
        <v>0</v>
      </c>
      <c r="G55" s="89">
        <v>9659685</v>
      </c>
      <c r="H55" s="89">
        <v>947</v>
      </c>
      <c r="I55" s="89">
        <v>0</v>
      </c>
      <c r="J55" s="89">
        <v>0</v>
      </c>
      <c r="K55" s="89">
        <v>0</v>
      </c>
      <c r="L55" s="89">
        <v>0</v>
      </c>
      <c r="M55" s="89">
        <v>0</v>
      </c>
      <c r="N55" s="89">
        <v>0</v>
      </c>
      <c r="O55" s="89">
        <v>0</v>
      </c>
      <c r="P55" s="90">
        <v>0</v>
      </c>
      <c r="Q55" s="91">
        <f t="shared" si="2"/>
        <v>9660632</v>
      </c>
      <c r="S55" s="1">
        <f t="shared" si="0"/>
        <v>9659685</v>
      </c>
      <c r="T55" s="1">
        <f t="shared" si="0"/>
        <v>947</v>
      </c>
      <c r="U55" s="1">
        <f t="shared" si="1"/>
        <v>9660632</v>
      </c>
    </row>
    <row r="56" spans="1:21" x14ac:dyDescent="0.2">
      <c r="A56" s="17" t="s">
        <v>53</v>
      </c>
      <c r="B56" s="30"/>
      <c r="C56" s="88">
        <v>0</v>
      </c>
      <c r="D56" s="88">
        <v>0</v>
      </c>
      <c r="E56" s="89">
        <v>0</v>
      </c>
      <c r="F56" s="89">
        <v>0</v>
      </c>
      <c r="G56" s="89">
        <v>753647</v>
      </c>
      <c r="H56" s="89">
        <v>594984</v>
      </c>
      <c r="I56" s="89">
        <v>0</v>
      </c>
      <c r="J56" s="89">
        <v>0</v>
      </c>
      <c r="K56" s="89">
        <v>0</v>
      </c>
      <c r="L56" s="89">
        <v>0</v>
      </c>
      <c r="M56" s="89">
        <v>0</v>
      </c>
      <c r="N56" s="89">
        <v>0</v>
      </c>
      <c r="O56" s="89">
        <v>0</v>
      </c>
      <c r="P56" s="90">
        <v>0</v>
      </c>
      <c r="Q56" s="91">
        <f t="shared" si="2"/>
        <v>1348631</v>
      </c>
      <c r="S56" s="1">
        <f t="shared" si="0"/>
        <v>753647</v>
      </c>
      <c r="T56" s="1">
        <f t="shared" si="0"/>
        <v>594984</v>
      </c>
      <c r="U56" s="1">
        <f t="shared" si="1"/>
        <v>1348631</v>
      </c>
    </row>
    <row r="57" spans="1:21" x14ac:dyDescent="0.2">
      <c r="A57" s="17" t="s">
        <v>54</v>
      </c>
      <c r="B57" s="30"/>
      <c r="C57" s="88">
        <v>0</v>
      </c>
      <c r="D57" s="88">
        <v>0</v>
      </c>
      <c r="E57" s="89">
        <v>0</v>
      </c>
      <c r="F57" s="89">
        <v>0</v>
      </c>
      <c r="G57" s="89">
        <v>5396</v>
      </c>
      <c r="H57" s="89">
        <v>0</v>
      </c>
      <c r="I57" s="89">
        <v>0</v>
      </c>
      <c r="J57" s="89">
        <v>0</v>
      </c>
      <c r="K57" s="89">
        <v>0</v>
      </c>
      <c r="L57" s="89">
        <v>0</v>
      </c>
      <c r="M57" s="89">
        <v>0</v>
      </c>
      <c r="N57" s="89">
        <v>0</v>
      </c>
      <c r="O57" s="89">
        <v>0</v>
      </c>
      <c r="P57" s="90">
        <v>0</v>
      </c>
      <c r="Q57" s="91">
        <f t="shared" si="2"/>
        <v>5396</v>
      </c>
      <c r="S57" s="1">
        <f t="shared" si="0"/>
        <v>5396</v>
      </c>
      <c r="T57" s="1">
        <f t="shared" si="0"/>
        <v>0</v>
      </c>
      <c r="U57" s="1">
        <f t="shared" si="1"/>
        <v>5396</v>
      </c>
    </row>
    <row r="58" spans="1:21" x14ac:dyDescent="0.2">
      <c r="A58" s="17" t="s">
        <v>55</v>
      </c>
      <c r="B58" s="30"/>
      <c r="C58" s="88">
        <v>0</v>
      </c>
      <c r="D58" s="88">
        <v>0</v>
      </c>
      <c r="E58" s="89">
        <v>0</v>
      </c>
      <c r="F58" s="89">
        <v>0</v>
      </c>
      <c r="G58" s="89">
        <v>0</v>
      </c>
      <c r="H58" s="89">
        <v>0</v>
      </c>
      <c r="I58" s="89">
        <v>11146</v>
      </c>
      <c r="J58" s="89">
        <v>0</v>
      </c>
      <c r="K58" s="89">
        <v>0</v>
      </c>
      <c r="L58" s="89">
        <v>0</v>
      </c>
      <c r="M58" s="89">
        <v>30965</v>
      </c>
      <c r="N58" s="89">
        <v>0</v>
      </c>
      <c r="O58" s="89">
        <v>0</v>
      </c>
      <c r="P58" s="90">
        <v>0</v>
      </c>
      <c r="Q58" s="91">
        <f t="shared" si="2"/>
        <v>42111</v>
      </c>
      <c r="S58" s="1">
        <f t="shared" si="0"/>
        <v>42111</v>
      </c>
      <c r="T58" s="1">
        <f t="shared" si="0"/>
        <v>0</v>
      </c>
      <c r="U58" s="1">
        <f t="shared" si="1"/>
        <v>42111</v>
      </c>
    </row>
    <row r="59" spans="1:21" x14ac:dyDescent="0.2">
      <c r="A59" s="17" t="s">
        <v>102</v>
      </c>
      <c r="B59" s="30"/>
      <c r="C59" s="88">
        <v>1757881</v>
      </c>
      <c r="D59" s="88">
        <v>0</v>
      </c>
      <c r="E59" s="89">
        <v>356757</v>
      </c>
      <c r="F59" s="89">
        <v>0</v>
      </c>
      <c r="G59" s="89">
        <v>3142038</v>
      </c>
      <c r="H59" s="89">
        <v>0</v>
      </c>
      <c r="I59" s="89">
        <v>0</v>
      </c>
      <c r="J59" s="89">
        <v>0</v>
      </c>
      <c r="K59" s="89">
        <v>0</v>
      </c>
      <c r="L59" s="89">
        <v>0</v>
      </c>
      <c r="M59" s="89">
        <v>438454</v>
      </c>
      <c r="N59" s="89">
        <v>0</v>
      </c>
      <c r="O59" s="89">
        <v>1384752</v>
      </c>
      <c r="P59" s="90">
        <v>0</v>
      </c>
      <c r="Q59" s="91">
        <f t="shared" si="2"/>
        <v>7079882</v>
      </c>
      <c r="S59" s="1">
        <f t="shared" si="0"/>
        <v>7079882</v>
      </c>
      <c r="T59" s="1">
        <f t="shared" si="0"/>
        <v>0</v>
      </c>
      <c r="U59" s="1">
        <f t="shared" si="1"/>
        <v>7079882</v>
      </c>
    </row>
    <row r="60" spans="1:21" x14ac:dyDescent="0.2">
      <c r="A60" s="17" t="s">
        <v>103</v>
      </c>
      <c r="B60" s="30"/>
      <c r="C60" s="88">
        <v>137500</v>
      </c>
      <c r="D60" s="88">
        <v>137500</v>
      </c>
      <c r="E60" s="89">
        <v>56249</v>
      </c>
      <c r="F60" s="89">
        <v>39053</v>
      </c>
      <c r="G60" s="89">
        <v>1705584</v>
      </c>
      <c r="H60" s="89">
        <v>2705828</v>
      </c>
      <c r="I60" s="89">
        <v>0</v>
      </c>
      <c r="J60" s="89">
        <v>0</v>
      </c>
      <c r="K60" s="89">
        <v>0</v>
      </c>
      <c r="L60" s="89">
        <v>0</v>
      </c>
      <c r="M60" s="89">
        <v>4430929</v>
      </c>
      <c r="N60" s="89">
        <v>0</v>
      </c>
      <c r="O60" s="89">
        <v>0</v>
      </c>
      <c r="P60" s="90">
        <v>0</v>
      </c>
      <c r="Q60" s="91">
        <f t="shared" si="2"/>
        <v>9212643</v>
      </c>
      <c r="S60" s="1">
        <f t="shared" si="0"/>
        <v>6330262</v>
      </c>
      <c r="T60" s="1">
        <f t="shared" si="0"/>
        <v>2882381</v>
      </c>
      <c r="U60" s="1">
        <f t="shared" si="1"/>
        <v>9212643</v>
      </c>
    </row>
    <row r="61" spans="1:21" x14ac:dyDescent="0.2">
      <c r="A61" s="17" t="s">
        <v>56</v>
      </c>
      <c r="B61" s="30"/>
      <c r="C61" s="88">
        <v>242035</v>
      </c>
      <c r="D61" s="88">
        <v>0</v>
      </c>
      <c r="E61" s="89">
        <v>0</v>
      </c>
      <c r="F61" s="89">
        <v>0</v>
      </c>
      <c r="G61" s="89">
        <v>0</v>
      </c>
      <c r="H61" s="89">
        <v>0</v>
      </c>
      <c r="I61" s="89">
        <v>0</v>
      </c>
      <c r="J61" s="89">
        <v>0</v>
      </c>
      <c r="K61" s="89">
        <v>0</v>
      </c>
      <c r="L61" s="89">
        <v>0</v>
      </c>
      <c r="M61" s="89">
        <v>0</v>
      </c>
      <c r="N61" s="89">
        <v>0</v>
      </c>
      <c r="O61" s="89">
        <v>0</v>
      </c>
      <c r="P61" s="90">
        <v>0</v>
      </c>
      <c r="Q61" s="91">
        <f t="shared" si="2"/>
        <v>242035</v>
      </c>
      <c r="S61" s="1">
        <f t="shared" si="0"/>
        <v>242035</v>
      </c>
      <c r="T61" s="1">
        <f t="shared" si="0"/>
        <v>0</v>
      </c>
      <c r="U61" s="1">
        <f t="shared" si="1"/>
        <v>242035</v>
      </c>
    </row>
    <row r="62" spans="1:21" x14ac:dyDescent="0.2">
      <c r="A62" s="17" t="s">
        <v>6</v>
      </c>
      <c r="B62" s="30"/>
      <c r="C62" s="88">
        <v>1319327</v>
      </c>
      <c r="D62" s="88">
        <v>778636</v>
      </c>
      <c r="E62" s="89">
        <v>5675701</v>
      </c>
      <c r="F62" s="89">
        <v>1636891</v>
      </c>
      <c r="G62" s="89">
        <v>2716494</v>
      </c>
      <c r="H62" s="89">
        <v>1329208</v>
      </c>
      <c r="I62" s="89">
        <v>0</v>
      </c>
      <c r="J62" s="89">
        <v>0</v>
      </c>
      <c r="K62" s="89">
        <v>0</v>
      </c>
      <c r="L62" s="89">
        <v>0</v>
      </c>
      <c r="M62" s="89">
        <v>2607755</v>
      </c>
      <c r="N62" s="89">
        <v>380</v>
      </c>
      <c r="O62" s="89">
        <v>275080</v>
      </c>
      <c r="P62" s="90">
        <v>83375</v>
      </c>
      <c r="Q62" s="91">
        <f t="shared" si="2"/>
        <v>16422847</v>
      </c>
      <c r="S62" s="1">
        <f t="shared" si="0"/>
        <v>12594357</v>
      </c>
      <c r="T62" s="1">
        <f t="shared" si="0"/>
        <v>3828490</v>
      </c>
      <c r="U62" s="1">
        <f t="shared" si="1"/>
        <v>16422847</v>
      </c>
    </row>
    <row r="63" spans="1:21" x14ac:dyDescent="0.2">
      <c r="A63" s="17" t="s">
        <v>5</v>
      </c>
      <c r="B63" s="30"/>
      <c r="C63" s="88">
        <v>65532</v>
      </c>
      <c r="D63" s="88">
        <v>75567</v>
      </c>
      <c r="E63" s="89">
        <v>0</v>
      </c>
      <c r="F63" s="89">
        <v>0</v>
      </c>
      <c r="G63" s="89">
        <v>811962</v>
      </c>
      <c r="H63" s="89">
        <v>1281967</v>
      </c>
      <c r="I63" s="89">
        <v>0</v>
      </c>
      <c r="J63" s="89">
        <v>0</v>
      </c>
      <c r="K63" s="89">
        <v>0</v>
      </c>
      <c r="L63" s="89">
        <v>0</v>
      </c>
      <c r="M63" s="89">
        <v>74883</v>
      </c>
      <c r="N63" s="89">
        <v>34944</v>
      </c>
      <c r="O63" s="89">
        <v>0</v>
      </c>
      <c r="P63" s="90">
        <v>0</v>
      </c>
      <c r="Q63" s="91">
        <f t="shared" si="2"/>
        <v>2344855</v>
      </c>
      <c r="S63" s="1">
        <f t="shared" si="0"/>
        <v>952377</v>
      </c>
      <c r="T63" s="1">
        <f t="shared" si="0"/>
        <v>1392478</v>
      </c>
      <c r="U63" s="1">
        <f t="shared" si="1"/>
        <v>2344855</v>
      </c>
    </row>
    <row r="64" spans="1:21" x14ac:dyDescent="0.2">
      <c r="A64" s="17" t="s">
        <v>57</v>
      </c>
      <c r="B64" s="30"/>
      <c r="C64" s="88">
        <v>1809048</v>
      </c>
      <c r="D64" s="88">
        <v>0</v>
      </c>
      <c r="E64" s="89">
        <v>0</v>
      </c>
      <c r="F64" s="89">
        <v>0</v>
      </c>
      <c r="G64" s="89">
        <v>4701635</v>
      </c>
      <c r="H64" s="89">
        <v>0</v>
      </c>
      <c r="I64" s="89">
        <v>0</v>
      </c>
      <c r="J64" s="89">
        <v>0</v>
      </c>
      <c r="K64" s="89">
        <v>0</v>
      </c>
      <c r="L64" s="89">
        <v>0</v>
      </c>
      <c r="M64" s="89">
        <v>0</v>
      </c>
      <c r="N64" s="89">
        <v>0</v>
      </c>
      <c r="O64" s="89">
        <v>0</v>
      </c>
      <c r="P64" s="90">
        <v>0</v>
      </c>
      <c r="Q64" s="91">
        <f t="shared" si="2"/>
        <v>6510683</v>
      </c>
      <c r="S64" s="1">
        <f t="shared" si="0"/>
        <v>6510683</v>
      </c>
      <c r="T64" s="1">
        <f t="shared" si="0"/>
        <v>0</v>
      </c>
      <c r="U64" s="1">
        <f t="shared" si="1"/>
        <v>6510683</v>
      </c>
    </row>
    <row r="65" spans="1:21" x14ac:dyDescent="0.2">
      <c r="A65" s="17" t="s">
        <v>58</v>
      </c>
      <c r="B65" s="30"/>
      <c r="C65" s="88">
        <v>0</v>
      </c>
      <c r="D65" s="88">
        <v>0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89">
        <v>0</v>
      </c>
      <c r="K65" s="89">
        <v>0</v>
      </c>
      <c r="L65" s="89">
        <v>0</v>
      </c>
      <c r="M65" s="89">
        <v>0</v>
      </c>
      <c r="N65" s="89">
        <v>0</v>
      </c>
      <c r="O65" s="89">
        <v>0</v>
      </c>
      <c r="P65" s="90">
        <v>0</v>
      </c>
      <c r="Q65" s="91">
        <f t="shared" si="2"/>
        <v>0</v>
      </c>
      <c r="S65" s="1">
        <f t="shared" si="0"/>
        <v>0</v>
      </c>
      <c r="T65" s="1">
        <f t="shared" si="0"/>
        <v>0</v>
      </c>
      <c r="U65" s="1">
        <f t="shared" si="1"/>
        <v>0</v>
      </c>
    </row>
    <row r="66" spans="1:21" x14ac:dyDescent="0.2">
      <c r="A66" s="17" t="s">
        <v>59</v>
      </c>
      <c r="B66" s="30"/>
      <c r="C66" s="88">
        <v>137036</v>
      </c>
      <c r="D66" s="88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89">
        <v>0</v>
      </c>
      <c r="K66" s="89">
        <v>0</v>
      </c>
      <c r="L66" s="89">
        <v>0</v>
      </c>
      <c r="M66" s="89">
        <v>0</v>
      </c>
      <c r="N66" s="89">
        <v>0</v>
      </c>
      <c r="O66" s="89">
        <v>0</v>
      </c>
      <c r="P66" s="90">
        <v>0</v>
      </c>
      <c r="Q66" s="91">
        <f t="shared" si="2"/>
        <v>137036</v>
      </c>
      <c r="S66" s="1">
        <f t="shared" si="0"/>
        <v>137036</v>
      </c>
      <c r="T66" s="1">
        <f t="shared" si="0"/>
        <v>0</v>
      </c>
      <c r="U66" s="1">
        <f t="shared" si="1"/>
        <v>137036</v>
      </c>
    </row>
    <row r="67" spans="1:21" x14ac:dyDescent="0.2">
      <c r="A67" s="17" t="s">
        <v>60</v>
      </c>
      <c r="B67" s="30"/>
      <c r="C67" s="88">
        <v>0</v>
      </c>
      <c r="D67" s="88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89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90">
        <v>0</v>
      </c>
      <c r="Q67" s="91">
        <f t="shared" si="2"/>
        <v>0</v>
      </c>
      <c r="S67" s="1">
        <f t="shared" si="0"/>
        <v>0</v>
      </c>
      <c r="T67" s="1">
        <f t="shared" si="0"/>
        <v>0</v>
      </c>
      <c r="U67" s="1">
        <f t="shared" si="1"/>
        <v>0</v>
      </c>
    </row>
    <row r="68" spans="1:21" x14ac:dyDescent="0.2">
      <c r="A68" s="17" t="s">
        <v>61</v>
      </c>
      <c r="B68" s="30"/>
      <c r="C68" s="88">
        <v>0</v>
      </c>
      <c r="D68" s="88">
        <v>12699</v>
      </c>
      <c r="E68" s="89">
        <v>0</v>
      </c>
      <c r="F68" s="89">
        <v>0</v>
      </c>
      <c r="G68" s="89">
        <v>0</v>
      </c>
      <c r="H68" s="89">
        <v>769399</v>
      </c>
      <c r="I68" s="89">
        <v>0</v>
      </c>
      <c r="J68" s="89">
        <v>0</v>
      </c>
      <c r="K68" s="89">
        <v>0</v>
      </c>
      <c r="L68" s="89">
        <v>0</v>
      </c>
      <c r="M68" s="89">
        <v>0</v>
      </c>
      <c r="N68" s="89">
        <v>20721</v>
      </c>
      <c r="O68" s="89">
        <v>0</v>
      </c>
      <c r="P68" s="90">
        <v>0</v>
      </c>
      <c r="Q68" s="91">
        <f t="shared" si="2"/>
        <v>802819</v>
      </c>
      <c r="S68" s="1">
        <f t="shared" si="0"/>
        <v>0</v>
      </c>
      <c r="T68" s="1">
        <f t="shared" si="0"/>
        <v>802819</v>
      </c>
      <c r="U68" s="1">
        <f t="shared" si="1"/>
        <v>802819</v>
      </c>
    </row>
    <row r="69" spans="1:21" x14ac:dyDescent="0.2">
      <c r="A69" s="17" t="s">
        <v>62</v>
      </c>
      <c r="B69" s="30"/>
      <c r="C69" s="88">
        <v>0</v>
      </c>
      <c r="D69" s="88">
        <v>0</v>
      </c>
      <c r="E69" s="89">
        <v>0</v>
      </c>
      <c r="F69" s="89">
        <v>0</v>
      </c>
      <c r="G69" s="89">
        <v>0</v>
      </c>
      <c r="H69" s="89">
        <v>0</v>
      </c>
      <c r="I69" s="89">
        <v>0</v>
      </c>
      <c r="J69" s="89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90">
        <v>0</v>
      </c>
      <c r="Q69" s="91">
        <f t="shared" si="2"/>
        <v>0</v>
      </c>
      <c r="S69" s="1">
        <f t="shared" si="0"/>
        <v>0</v>
      </c>
      <c r="T69" s="1">
        <f t="shared" si="0"/>
        <v>0</v>
      </c>
      <c r="U69" s="1">
        <f t="shared" si="1"/>
        <v>0</v>
      </c>
    </row>
    <row r="70" spans="1:21" x14ac:dyDescent="0.2">
      <c r="A70" s="17" t="s">
        <v>63</v>
      </c>
      <c r="B70" s="30"/>
      <c r="C70" s="88">
        <v>50</v>
      </c>
      <c r="D70" s="88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89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90">
        <v>0</v>
      </c>
      <c r="Q70" s="91">
        <f t="shared" si="2"/>
        <v>50</v>
      </c>
      <c r="S70" s="1">
        <f>SUM(C70,E70,G70,I70,K70,M70,O70)</f>
        <v>50</v>
      </c>
      <c r="T70" s="1">
        <f>SUM(D70,F70,H70,J70,L70,N70,P70)</f>
        <v>0</v>
      </c>
      <c r="U70" s="1">
        <f>SUM(S70:T70)</f>
        <v>50</v>
      </c>
    </row>
    <row r="71" spans="1:21" x14ac:dyDescent="0.2">
      <c r="A71" s="17" t="s">
        <v>64</v>
      </c>
      <c r="B71" s="30"/>
      <c r="C71" s="88">
        <v>5285</v>
      </c>
      <c r="D71" s="88">
        <v>0</v>
      </c>
      <c r="E71" s="89">
        <v>0</v>
      </c>
      <c r="F71" s="89">
        <v>0</v>
      </c>
      <c r="G71" s="89">
        <v>0</v>
      </c>
      <c r="H71" s="89">
        <v>0</v>
      </c>
      <c r="I71" s="89">
        <v>0</v>
      </c>
      <c r="J71" s="89">
        <v>0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90">
        <v>0</v>
      </c>
      <c r="Q71" s="91">
        <f>SUM(C71:P71)</f>
        <v>5285</v>
      </c>
      <c r="S71" s="1">
        <f>SUM(C71,E71,G71,I71,K71,M71,O71)</f>
        <v>5285</v>
      </c>
      <c r="T71" s="1">
        <f>SUM(D71,F71,H71,J71,L71,N71,P71)</f>
        <v>0</v>
      </c>
      <c r="U71" s="1">
        <f>SUM(S71:T71)</f>
        <v>5285</v>
      </c>
    </row>
    <row r="72" spans="1:21" x14ac:dyDescent="0.2">
      <c r="A72" s="60" t="s">
        <v>93</v>
      </c>
      <c r="B72" s="61"/>
      <c r="C72" s="62">
        <f t="shared" ref="C72:Q72" si="3">SUM(C5:C71)</f>
        <v>17906056</v>
      </c>
      <c r="D72" s="63">
        <f t="shared" si="3"/>
        <v>5813128</v>
      </c>
      <c r="E72" s="63">
        <f t="shared" si="3"/>
        <v>43154760</v>
      </c>
      <c r="F72" s="63">
        <f t="shared" si="3"/>
        <v>3846644</v>
      </c>
      <c r="G72" s="63">
        <f t="shared" si="3"/>
        <v>88191609</v>
      </c>
      <c r="H72" s="63">
        <f t="shared" si="3"/>
        <v>46147851</v>
      </c>
      <c r="I72" s="63">
        <f t="shared" si="3"/>
        <v>17244</v>
      </c>
      <c r="J72" s="63">
        <f t="shared" si="3"/>
        <v>0</v>
      </c>
      <c r="K72" s="63">
        <f t="shared" si="3"/>
        <v>55944879</v>
      </c>
      <c r="L72" s="63">
        <f t="shared" si="3"/>
        <v>0</v>
      </c>
      <c r="M72" s="63">
        <f>SUM(M5:M71)</f>
        <v>39214839</v>
      </c>
      <c r="N72" s="63">
        <f>SUM(N5:N71)</f>
        <v>234953</v>
      </c>
      <c r="O72" s="63">
        <f>SUM(O5:O71)</f>
        <v>4259447</v>
      </c>
      <c r="P72" s="63">
        <f>SUM(P5:P71)</f>
        <v>312240</v>
      </c>
      <c r="Q72" s="64">
        <f t="shared" si="3"/>
        <v>305043650</v>
      </c>
      <c r="S72" s="1">
        <f>SUM(S5:S71)</f>
        <v>248688834</v>
      </c>
      <c r="T72" s="1">
        <f>SUM(T5:T71)</f>
        <v>56354816</v>
      </c>
      <c r="U72" s="1">
        <f>SUM(U5:U71)</f>
        <v>305043650</v>
      </c>
    </row>
    <row r="73" spans="1:21" x14ac:dyDescent="0.2">
      <c r="A73" s="60" t="s">
        <v>79</v>
      </c>
      <c r="B73" s="61"/>
      <c r="C73" s="74">
        <f>(C72/$Q72)</f>
        <v>5.8699979494737882E-2</v>
      </c>
      <c r="D73" s="74">
        <f>(D72/$Q72)</f>
        <v>1.9056708769384315E-2</v>
      </c>
      <c r="E73" s="75">
        <f t="shared" ref="E73:Q73" si="4">(E72/$Q72)</f>
        <v>0.141470769839005</v>
      </c>
      <c r="F73" s="75">
        <f t="shared" si="4"/>
        <v>1.2610142843491415E-2</v>
      </c>
      <c r="G73" s="75">
        <f t="shared" si="4"/>
        <v>0.2891114402807598</v>
      </c>
      <c r="H73" s="75">
        <f t="shared" si="4"/>
        <v>0.15128277871052226</v>
      </c>
      <c r="I73" s="75">
        <f t="shared" si="4"/>
        <v>5.6529614696126276E-5</v>
      </c>
      <c r="J73" s="75">
        <f t="shared" si="4"/>
        <v>0</v>
      </c>
      <c r="K73" s="75">
        <f t="shared" si="4"/>
        <v>0.18339958560029032</v>
      </c>
      <c r="L73" s="75">
        <f t="shared" si="4"/>
        <v>0</v>
      </c>
      <c r="M73" s="75">
        <f t="shared" si="4"/>
        <v>0.12855484452798804</v>
      </c>
      <c r="N73" s="75">
        <f t="shared" si="4"/>
        <v>7.7022747400249108E-4</v>
      </c>
      <c r="O73" s="75">
        <f t="shared" si="4"/>
        <v>1.3963401631209172E-2</v>
      </c>
      <c r="P73" s="75">
        <f t="shared" si="4"/>
        <v>1.0235912139131564E-3</v>
      </c>
      <c r="Q73" s="76">
        <f t="shared" si="4"/>
        <v>1</v>
      </c>
    </row>
    <row r="74" spans="1:21" x14ac:dyDescent="0.2">
      <c r="A74" s="77" t="s">
        <v>95</v>
      </c>
      <c r="B74" s="68"/>
      <c r="C74" s="69">
        <f>COUNTIF(C5:C71,"&gt;0")</f>
        <v>29</v>
      </c>
      <c r="D74" s="69">
        <f t="shared" ref="D74:Q74" si="5">COUNTIF(D5:D71,"&gt;0")</f>
        <v>17</v>
      </c>
      <c r="E74" s="69">
        <f t="shared" si="5"/>
        <v>11</v>
      </c>
      <c r="F74" s="69">
        <f t="shared" si="5"/>
        <v>6</v>
      </c>
      <c r="G74" s="69">
        <f t="shared" si="5"/>
        <v>27</v>
      </c>
      <c r="H74" s="69">
        <f t="shared" si="5"/>
        <v>21</v>
      </c>
      <c r="I74" s="69">
        <f t="shared" si="5"/>
        <v>2</v>
      </c>
      <c r="J74" s="69">
        <f t="shared" si="5"/>
        <v>0</v>
      </c>
      <c r="K74" s="69">
        <f t="shared" si="5"/>
        <v>4</v>
      </c>
      <c r="L74" s="69">
        <f t="shared" si="5"/>
        <v>0</v>
      </c>
      <c r="M74" s="69">
        <f t="shared" si="5"/>
        <v>23</v>
      </c>
      <c r="N74" s="69">
        <f t="shared" si="5"/>
        <v>7</v>
      </c>
      <c r="O74" s="69">
        <f t="shared" si="5"/>
        <v>8</v>
      </c>
      <c r="P74" s="69">
        <f t="shared" si="5"/>
        <v>5</v>
      </c>
      <c r="Q74" s="78">
        <f t="shared" si="5"/>
        <v>38</v>
      </c>
    </row>
    <row r="75" spans="1:21" x14ac:dyDescent="0.2">
      <c r="A75" s="36"/>
      <c r="B75" s="37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9"/>
    </row>
    <row r="76" spans="1:21" ht="13.5" thickBot="1" x14ac:dyDescent="0.25">
      <c r="A76" s="20" t="s">
        <v>80</v>
      </c>
      <c r="B76" s="21"/>
      <c r="C76" s="21"/>
      <c r="D76" s="21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3"/>
    </row>
    <row r="77" spans="1:21" x14ac:dyDescent="0.2"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</sheetData>
  <mergeCells count="7">
    <mergeCell ref="O3:P3"/>
    <mergeCell ref="C3:D3"/>
    <mergeCell ref="E3:F3"/>
    <mergeCell ref="G3:H3"/>
    <mergeCell ref="I3:J3"/>
    <mergeCell ref="K3:L3"/>
    <mergeCell ref="M3:N3"/>
  </mergeCells>
  <printOptions horizontalCentered="1"/>
  <pageMargins left="0.5" right="0.5" top="0.5" bottom="0.5" header="0.3" footer="0.3"/>
  <pageSetup paperSize="5" scale="72" fitToHeight="0" orientation="landscape" r:id="rId1"/>
  <headerFooter>
    <oddFooter>&amp;L&amp;12Office of Economic and Demographic Research&amp;R&amp;12Page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workbookViewId="0"/>
  </sheetViews>
  <sheetFormatPr defaultRowHeight="12.75" x14ac:dyDescent="0.2"/>
  <cols>
    <col min="1" max="1" width="20.7109375" customWidth="1"/>
    <col min="2" max="2" width="1.7109375" customWidth="1"/>
    <col min="3" max="16" width="13.7109375" customWidth="1"/>
    <col min="17" max="17" width="15.7109375" customWidth="1"/>
    <col min="19" max="21" width="13.7109375" customWidth="1"/>
  </cols>
  <sheetData>
    <row r="1" spans="1:21" ht="23.25" x14ac:dyDescent="0.35">
      <c r="A1" s="4" t="s">
        <v>66</v>
      </c>
      <c r="B1" s="5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8"/>
    </row>
    <row r="2" spans="1:21" ht="18.75" thickBot="1" x14ac:dyDescent="0.3">
      <c r="A2" s="9" t="s">
        <v>112</v>
      </c>
      <c r="B2" s="10"/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</row>
    <row r="3" spans="1:21" x14ac:dyDescent="0.2">
      <c r="A3" s="38"/>
      <c r="B3" s="82"/>
      <c r="C3" s="101" t="s">
        <v>67</v>
      </c>
      <c r="D3" s="100"/>
      <c r="E3" s="99" t="s">
        <v>101</v>
      </c>
      <c r="F3" s="100"/>
      <c r="G3" s="99" t="s">
        <v>70</v>
      </c>
      <c r="H3" s="100"/>
      <c r="I3" s="99" t="s">
        <v>104</v>
      </c>
      <c r="J3" s="100"/>
      <c r="K3" s="99" t="s">
        <v>105</v>
      </c>
      <c r="L3" s="100"/>
      <c r="M3" s="99" t="s">
        <v>106</v>
      </c>
      <c r="N3" s="100"/>
      <c r="O3" s="99" t="s">
        <v>76</v>
      </c>
      <c r="P3" s="100"/>
      <c r="Q3" s="41" t="s">
        <v>78</v>
      </c>
    </row>
    <row r="4" spans="1:21" ht="13.5" thickBot="1" x14ac:dyDescent="0.25">
      <c r="A4" s="39" t="s">
        <v>7</v>
      </c>
      <c r="B4" s="45"/>
      <c r="C4" s="47" t="s">
        <v>99</v>
      </c>
      <c r="D4" s="47" t="s">
        <v>100</v>
      </c>
      <c r="E4" s="47" t="s">
        <v>99</v>
      </c>
      <c r="F4" s="47" t="s">
        <v>100</v>
      </c>
      <c r="G4" s="47" t="s">
        <v>99</v>
      </c>
      <c r="H4" s="47" t="s">
        <v>100</v>
      </c>
      <c r="I4" s="47" t="s">
        <v>99</v>
      </c>
      <c r="J4" s="47" t="s">
        <v>100</v>
      </c>
      <c r="K4" s="47" t="s">
        <v>99</v>
      </c>
      <c r="L4" s="47" t="s">
        <v>100</v>
      </c>
      <c r="M4" s="47" t="s">
        <v>99</v>
      </c>
      <c r="N4" s="47" t="s">
        <v>100</v>
      </c>
      <c r="O4" s="47" t="s">
        <v>99</v>
      </c>
      <c r="P4" s="47" t="s">
        <v>100</v>
      </c>
      <c r="Q4" s="43" t="s">
        <v>77</v>
      </c>
      <c r="S4" s="47" t="s">
        <v>99</v>
      </c>
      <c r="T4" s="47" t="s">
        <v>100</v>
      </c>
      <c r="U4" s="47" t="s">
        <v>78</v>
      </c>
    </row>
    <row r="5" spans="1:21" x14ac:dyDescent="0.2">
      <c r="A5" s="16" t="s">
        <v>0</v>
      </c>
      <c r="B5" s="29"/>
      <c r="C5" s="31">
        <v>34141</v>
      </c>
      <c r="D5" s="31">
        <v>2348</v>
      </c>
      <c r="E5" s="25">
        <v>0</v>
      </c>
      <c r="F5" s="25">
        <v>0</v>
      </c>
      <c r="G5" s="26">
        <v>884465</v>
      </c>
      <c r="H5" s="26">
        <v>71172</v>
      </c>
      <c r="I5" s="26">
        <v>0</v>
      </c>
      <c r="J5" s="26">
        <v>0</v>
      </c>
      <c r="K5" s="25">
        <v>0</v>
      </c>
      <c r="L5" s="25">
        <v>0</v>
      </c>
      <c r="M5" s="25">
        <v>56301</v>
      </c>
      <c r="N5" s="25">
        <v>0</v>
      </c>
      <c r="O5" s="25">
        <v>0</v>
      </c>
      <c r="P5" s="49">
        <v>0</v>
      </c>
      <c r="Q5" s="27">
        <f>SUM(C5:P5)</f>
        <v>1048427</v>
      </c>
      <c r="S5" s="1">
        <f>SUM(C5,E5,G5,I5,K5,M5,O5)</f>
        <v>974907</v>
      </c>
      <c r="T5" s="1">
        <f>SUM(D5,F5,H5,J5,L5,N5,P5)</f>
        <v>73520</v>
      </c>
      <c r="U5" s="1">
        <f>SUM(S5:T5)</f>
        <v>1048427</v>
      </c>
    </row>
    <row r="6" spans="1:21" x14ac:dyDescent="0.2">
      <c r="A6" s="17" t="s">
        <v>8</v>
      </c>
      <c r="B6" s="30"/>
      <c r="C6" s="88">
        <v>0</v>
      </c>
      <c r="D6" s="88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  <c r="P6" s="90">
        <v>0</v>
      </c>
      <c r="Q6" s="91">
        <f>SUM(C6:P6)</f>
        <v>0</v>
      </c>
      <c r="S6" s="1">
        <f t="shared" ref="S6:T69" si="0">SUM(C6,E6,G6,I6,K6,M6,O6)</f>
        <v>0</v>
      </c>
      <c r="T6" s="1">
        <f t="shared" si="0"/>
        <v>0</v>
      </c>
      <c r="U6" s="1">
        <f t="shared" ref="U6:U69" si="1">SUM(S6:T6)</f>
        <v>0</v>
      </c>
    </row>
    <row r="7" spans="1:21" x14ac:dyDescent="0.2">
      <c r="A7" s="17" t="s">
        <v>9</v>
      </c>
      <c r="B7" s="30"/>
      <c r="C7" s="88">
        <v>61541</v>
      </c>
      <c r="D7" s="88">
        <v>0</v>
      </c>
      <c r="E7" s="89">
        <v>705134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96282</v>
      </c>
      <c r="N7" s="89">
        <v>0</v>
      </c>
      <c r="O7" s="89">
        <v>0</v>
      </c>
      <c r="P7" s="90">
        <v>0</v>
      </c>
      <c r="Q7" s="91">
        <f t="shared" ref="Q7:Q70" si="2">SUM(C7:P7)</f>
        <v>862957</v>
      </c>
      <c r="S7" s="1">
        <f t="shared" si="0"/>
        <v>862957</v>
      </c>
      <c r="T7" s="1">
        <f t="shared" si="0"/>
        <v>0</v>
      </c>
      <c r="U7" s="1">
        <f t="shared" si="1"/>
        <v>862957</v>
      </c>
    </row>
    <row r="8" spans="1:21" x14ac:dyDescent="0.2">
      <c r="A8" s="17" t="s">
        <v>10</v>
      </c>
      <c r="B8" s="30"/>
      <c r="C8" s="88">
        <v>0</v>
      </c>
      <c r="D8" s="88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  <c r="P8" s="90">
        <v>0</v>
      </c>
      <c r="Q8" s="91">
        <f t="shared" si="2"/>
        <v>0</v>
      </c>
      <c r="S8" s="1">
        <f t="shared" si="0"/>
        <v>0</v>
      </c>
      <c r="T8" s="1">
        <f t="shared" si="0"/>
        <v>0</v>
      </c>
      <c r="U8" s="1">
        <f t="shared" si="1"/>
        <v>0</v>
      </c>
    </row>
    <row r="9" spans="1:21" x14ac:dyDescent="0.2">
      <c r="A9" s="17" t="s">
        <v>11</v>
      </c>
      <c r="B9" s="30"/>
      <c r="C9" s="88">
        <v>123873</v>
      </c>
      <c r="D9" s="88">
        <v>89779</v>
      </c>
      <c r="E9" s="89">
        <v>1186173</v>
      </c>
      <c r="F9" s="89">
        <v>210759</v>
      </c>
      <c r="G9" s="89">
        <v>0</v>
      </c>
      <c r="H9" s="89">
        <v>0</v>
      </c>
      <c r="I9" s="89">
        <v>0</v>
      </c>
      <c r="J9" s="89">
        <v>0</v>
      </c>
      <c r="K9" s="89">
        <v>3376743</v>
      </c>
      <c r="L9" s="89">
        <v>0</v>
      </c>
      <c r="M9" s="89">
        <v>55501</v>
      </c>
      <c r="N9" s="89">
        <v>0</v>
      </c>
      <c r="O9" s="89">
        <v>0</v>
      </c>
      <c r="P9" s="90">
        <v>0</v>
      </c>
      <c r="Q9" s="91">
        <f t="shared" si="2"/>
        <v>5042828</v>
      </c>
      <c r="S9" s="1">
        <f t="shared" si="0"/>
        <v>4742290</v>
      </c>
      <c r="T9" s="1">
        <f t="shared" si="0"/>
        <v>300538</v>
      </c>
      <c r="U9" s="1">
        <f t="shared" si="1"/>
        <v>5042828</v>
      </c>
    </row>
    <row r="10" spans="1:21" x14ac:dyDescent="0.2">
      <c r="A10" s="17" t="s">
        <v>12</v>
      </c>
      <c r="B10" s="30"/>
      <c r="C10" s="88">
        <v>0</v>
      </c>
      <c r="D10" s="88">
        <v>0</v>
      </c>
      <c r="E10" s="89">
        <v>0</v>
      </c>
      <c r="F10" s="89">
        <v>0</v>
      </c>
      <c r="G10" s="89">
        <v>1031000</v>
      </c>
      <c r="H10" s="89">
        <v>4182000</v>
      </c>
      <c r="I10" s="89">
        <v>0</v>
      </c>
      <c r="J10" s="89">
        <v>0</v>
      </c>
      <c r="K10" s="89">
        <v>0</v>
      </c>
      <c r="L10" s="89">
        <v>0</v>
      </c>
      <c r="M10" s="89">
        <v>658000</v>
      </c>
      <c r="N10" s="89">
        <v>0</v>
      </c>
      <c r="O10" s="89">
        <v>0</v>
      </c>
      <c r="P10" s="90">
        <v>0</v>
      </c>
      <c r="Q10" s="91">
        <f t="shared" si="2"/>
        <v>5871000</v>
      </c>
      <c r="S10" s="1">
        <f t="shared" si="0"/>
        <v>1689000</v>
      </c>
      <c r="T10" s="1">
        <f t="shared" si="0"/>
        <v>4182000</v>
      </c>
      <c r="U10" s="1">
        <f t="shared" si="1"/>
        <v>5871000</v>
      </c>
    </row>
    <row r="11" spans="1:21" x14ac:dyDescent="0.2">
      <c r="A11" s="17" t="s">
        <v>13</v>
      </c>
      <c r="B11" s="30"/>
      <c r="C11" s="88">
        <v>0</v>
      </c>
      <c r="D11" s="88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  <c r="P11" s="90">
        <v>0</v>
      </c>
      <c r="Q11" s="91">
        <f t="shared" si="2"/>
        <v>0</v>
      </c>
      <c r="S11" s="1">
        <f t="shared" si="0"/>
        <v>0</v>
      </c>
      <c r="T11" s="1">
        <f t="shared" si="0"/>
        <v>0</v>
      </c>
      <c r="U11" s="1">
        <f t="shared" si="1"/>
        <v>0</v>
      </c>
    </row>
    <row r="12" spans="1:21" x14ac:dyDescent="0.2">
      <c r="A12" s="17" t="s">
        <v>14</v>
      </c>
      <c r="B12" s="30"/>
      <c r="C12" s="88">
        <v>21269</v>
      </c>
      <c r="D12" s="88">
        <v>17728</v>
      </c>
      <c r="E12" s="89">
        <v>0</v>
      </c>
      <c r="F12" s="89">
        <v>0</v>
      </c>
      <c r="G12" s="89">
        <v>436620</v>
      </c>
      <c r="H12" s="89">
        <v>144244</v>
      </c>
      <c r="I12" s="89">
        <v>0</v>
      </c>
      <c r="J12" s="89">
        <v>0</v>
      </c>
      <c r="K12" s="89">
        <v>0</v>
      </c>
      <c r="L12" s="89">
        <v>0</v>
      </c>
      <c r="M12" s="89">
        <v>76397</v>
      </c>
      <c r="N12" s="89">
        <v>0</v>
      </c>
      <c r="O12" s="89">
        <v>34097</v>
      </c>
      <c r="P12" s="90">
        <v>26712</v>
      </c>
      <c r="Q12" s="91">
        <f t="shared" si="2"/>
        <v>757067</v>
      </c>
      <c r="S12" s="1">
        <f t="shared" si="0"/>
        <v>568383</v>
      </c>
      <c r="T12" s="1">
        <f t="shared" si="0"/>
        <v>188684</v>
      </c>
      <c r="U12" s="1">
        <f t="shared" si="1"/>
        <v>757067</v>
      </c>
    </row>
    <row r="13" spans="1:21" x14ac:dyDescent="0.2">
      <c r="A13" s="17" t="s">
        <v>15</v>
      </c>
      <c r="B13" s="30"/>
      <c r="C13" s="88">
        <v>860947</v>
      </c>
      <c r="D13" s="88">
        <v>0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  <c r="P13" s="90">
        <v>0</v>
      </c>
      <c r="Q13" s="91">
        <f t="shared" si="2"/>
        <v>860947</v>
      </c>
      <c r="S13" s="1">
        <f t="shared" si="0"/>
        <v>860947</v>
      </c>
      <c r="T13" s="1">
        <f t="shared" si="0"/>
        <v>0</v>
      </c>
      <c r="U13" s="1">
        <f t="shared" si="1"/>
        <v>860947</v>
      </c>
    </row>
    <row r="14" spans="1:21" x14ac:dyDescent="0.2">
      <c r="A14" s="17" t="s">
        <v>16</v>
      </c>
      <c r="B14" s="30"/>
      <c r="C14" s="88">
        <v>0</v>
      </c>
      <c r="D14" s="88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90">
        <v>0</v>
      </c>
      <c r="Q14" s="91">
        <f t="shared" si="2"/>
        <v>0</v>
      </c>
      <c r="S14" s="1">
        <f t="shared" si="0"/>
        <v>0</v>
      </c>
      <c r="T14" s="1">
        <f t="shared" si="0"/>
        <v>0</v>
      </c>
      <c r="U14" s="1">
        <f t="shared" si="1"/>
        <v>0</v>
      </c>
    </row>
    <row r="15" spans="1:21" x14ac:dyDescent="0.2">
      <c r="A15" s="17" t="s">
        <v>17</v>
      </c>
      <c r="B15" s="30"/>
      <c r="C15" s="88">
        <v>1298970</v>
      </c>
      <c r="D15" s="88">
        <v>157310</v>
      </c>
      <c r="E15" s="89">
        <v>7836043</v>
      </c>
      <c r="F15" s="89">
        <v>874704</v>
      </c>
      <c r="G15" s="89">
        <v>5247528</v>
      </c>
      <c r="H15" s="89">
        <v>4658055</v>
      </c>
      <c r="I15" s="89">
        <v>0</v>
      </c>
      <c r="J15" s="89">
        <v>0</v>
      </c>
      <c r="K15" s="89">
        <v>0</v>
      </c>
      <c r="L15" s="89">
        <v>0</v>
      </c>
      <c r="M15" s="89">
        <v>3854908</v>
      </c>
      <c r="N15" s="89">
        <v>866634</v>
      </c>
      <c r="O15" s="89">
        <v>1051345</v>
      </c>
      <c r="P15" s="90">
        <v>130505</v>
      </c>
      <c r="Q15" s="91">
        <f t="shared" si="2"/>
        <v>25976002</v>
      </c>
      <c r="S15" s="1">
        <f t="shared" si="0"/>
        <v>19288794</v>
      </c>
      <c r="T15" s="1">
        <f t="shared" si="0"/>
        <v>6687208</v>
      </c>
      <c r="U15" s="1">
        <f t="shared" si="1"/>
        <v>25976002</v>
      </c>
    </row>
    <row r="16" spans="1:21" x14ac:dyDescent="0.2">
      <c r="A16" s="17" t="s">
        <v>18</v>
      </c>
      <c r="B16" s="30"/>
      <c r="C16" s="88">
        <v>0</v>
      </c>
      <c r="D16" s="88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90">
        <v>0</v>
      </c>
      <c r="Q16" s="91">
        <f t="shared" si="2"/>
        <v>0</v>
      </c>
      <c r="S16" s="1">
        <f t="shared" si="0"/>
        <v>0</v>
      </c>
      <c r="T16" s="1">
        <f t="shared" si="0"/>
        <v>0</v>
      </c>
      <c r="U16" s="1">
        <f t="shared" si="1"/>
        <v>0</v>
      </c>
    </row>
    <row r="17" spans="1:21" x14ac:dyDescent="0.2">
      <c r="A17" s="17" t="s">
        <v>109</v>
      </c>
      <c r="B17" s="30"/>
      <c r="C17" s="88">
        <v>0</v>
      </c>
      <c r="D17" s="88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90">
        <v>0</v>
      </c>
      <c r="Q17" s="91">
        <f t="shared" si="2"/>
        <v>0</v>
      </c>
      <c r="S17" s="1">
        <f t="shared" si="0"/>
        <v>0</v>
      </c>
      <c r="T17" s="1">
        <f t="shared" si="0"/>
        <v>0</v>
      </c>
      <c r="U17" s="1">
        <f t="shared" si="1"/>
        <v>0</v>
      </c>
    </row>
    <row r="18" spans="1:21" x14ac:dyDescent="0.2">
      <c r="A18" s="17" t="s">
        <v>19</v>
      </c>
      <c r="B18" s="30"/>
      <c r="C18" s="88">
        <v>256682</v>
      </c>
      <c r="D18" s="88">
        <v>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10179</v>
      </c>
      <c r="P18" s="90">
        <v>0</v>
      </c>
      <c r="Q18" s="91">
        <f t="shared" si="2"/>
        <v>266861</v>
      </c>
      <c r="S18" s="1">
        <f t="shared" si="0"/>
        <v>266861</v>
      </c>
      <c r="T18" s="1">
        <f t="shared" si="0"/>
        <v>0</v>
      </c>
      <c r="U18" s="1">
        <f t="shared" si="1"/>
        <v>266861</v>
      </c>
    </row>
    <row r="19" spans="1:21" x14ac:dyDescent="0.2">
      <c r="A19" s="17" t="s">
        <v>20</v>
      </c>
      <c r="B19" s="30" t="s">
        <v>65</v>
      </c>
      <c r="C19" s="88"/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90"/>
      <c r="Q19" s="91">
        <f t="shared" si="2"/>
        <v>0</v>
      </c>
      <c r="S19" s="1">
        <f t="shared" si="0"/>
        <v>0</v>
      </c>
      <c r="T19" s="1">
        <f t="shared" si="0"/>
        <v>0</v>
      </c>
      <c r="U19" s="1">
        <f t="shared" si="1"/>
        <v>0</v>
      </c>
    </row>
    <row r="20" spans="1:21" x14ac:dyDescent="0.2">
      <c r="A20" s="17" t="s">
        <v>22</v>
      </c>
      <c r="B20" s="30"/>
      <c r="C20" s="88">
        <v>0</v>
      </c>
      <c r="D20" s="88">
        <v>0</v>
      </c>
      <c r="E20" s="89">
        <v>0</v>
      </c>
      <c r="F20" s="89">
        <v>6079</v>
      </c>
      <c r="G20" s="89">
        <v>0</v>
      </c>
      <c r="H20" s="89">
        <v>0</v>
      </c>
      <c r="I20" s="89">
        <v>0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90">
        <v>0</v>
      </c>
      <c r="Q20" s="91">
        <f t="shared" si="2"/>
        <v>6079</v>
      </c>
      <c r="S20" s="1">
        <f t="shared" si="0"/>
        <v>0</v>
      </c>
      <c r="T20" s="1">
        <f t="shared" si="0"/>
        <v>6079</v>
      </c>
      <c r="U20" s="1">
        <f t="shared" si="1"/>
        <v>6079</v>
      </c>
    </row>
    <row r="21" spans="1:21" x14ac:dyDescent="0.2">
      <c r="A21" s="17" t="s">
        <v>21</v>
      </c>
      <c r="B21" s="30"/>
      <c r="C21" s="88">
        <v>0</v>
      </c>
      <c r="D21" s="88">
        <v>0</v>
      </c>
      <c r="E21" s="89">
        <v>0</v>
      </c>
      <c r="F21" s="89">
        <v>0</v>
      </c>
      <c r="G21" s="89">
        <v>0</v>
      </c>
      <c r="H21" s="89">
        <v>0</v>
      </c>
      <c r="I21" s="89">
        <v>0</v>
      </c>
      <c r="J21" s="89">
        <v>0</v>
      </c>
      <c r="K21" s="89">
        <v>0</v>
      </c>
      <c r="L21" s="89">
        <v>0</v>
      </c>
      <c r="M21" s="89">
        <v>0</v>
      </c>
      <c r="N21" s="89">
        <v>0</v>
      </c>
      <c r="O21" s="89">
        <v>0</v>
      </c>
      <c r="P21" s="90">
        <v>0</v>
      </c>
      <c r="Q21" s="91">
        <f t="shared" si="2"/>
        <v>0</v>
      </c>
      <c r="S21" s="1">
        <f t="shared" si="0"/>
        <v>0</v>
      </c>
      <c r="T21" s="1">
        <f t="shared" si="0"/>
        <v>0</v>
      </c>
      <c r="U21" s="1">
        <f t="shared" si="1"/>
        <v>0</v>
      </c>
    </row>
    <row r="22" spans="1:21" x14ac:dyDescent="0.2">
      <c r="A22" s="17" t="s">
        <v>23</v>
      </c>
      <c r="B22" s="30"/>
      <c r="C22" s="88">
        <v>0</v>
      </c>
      <c r="D22" s="88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89">
        <v>0</v>
      </c>
      <c r="K22" s="89">
        <v>0</v>
      </c>
      <c r="L22" s="89">
        <v>0</v>
      </c>
      <c r="M22" s="89">
        <v>0</v>
      </c>
      <c r="N22" s="89">
        <v>0</v>
      </c>
      <c r="O22" s="89">
        <v>0</v>
      </c>
      <c r="P22" s="90">
        <v>0</v>
      </c>
      <c r="Q22" s="91">
        <f t="shared" si="2"/>
        <v>0</v>
      </c>
      <c r="S22" s="1">
        <f t="shared" si="0"/>
        <v>0</v>
      </c>
      <c r="T22" s="1">
        <f t="shared" si="0"/>
        <v>0</v>
      </c>
      <c r="U22" s="1">
        <f t="shared" si="1"/>
        <v>0</v>
      </c>
    </row>
    <row r="23" spans="1:21" x14ac:dyDescent="0.2">
      <c r="A23" s="17" t="s">
        <v>24</v>
      </c>
      <c r="B23" s="30"/>
      <c r="C23" s="88">
        <v>0</v>
      </c>
      <c r="D23" s="88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89">
        <v>0</v>
      </c>
      <c r="P23" s="90">
        <v>0</v>
      </c>
      <c r="Q23" s="91">
        <f t="shared" si="2"/>
        <v>0</v>
      </c>
      <c r="S23" s="1">
        <f t="shared" si="0"/>
        <v>0</v>
      </c>
      <c r="T23" s="1">
        <f t="shared" si="0"/>
        <v>0</v>
      </c>
      <c r="U23" s="1">
        <f t="shared" si="1"/>
        <v>0</v>
      </c>
    </row>
    <row r="24" spans="1:21" x14ac:dyDescent="0.2">
      <c r="A24" s="17" t="s">
        <v>25</v>
      </c>
      <c r="B24" s="30"/>
      <c r="C24" s="88">
        <v>0</v>
      </c>
      <c r="D24" s="88">
        <v>0</v>
      </c>
      <c r="E24" s="89">
        <v>0</v>
      </c>
      <c r="F24" s="89">
        <v>0</v>
      </c>
      <c r="G24" s="89">
        <v>5500</v>
      </c>
      <c r="H24" s="89">
        <v>0</v>
      </c>
      <c r="I24" s="89">
        <v>0</v>
      </c>
      <c r="J24" s="89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90">
        <v>0</v>
      </c>
      <c r="Q24" s="91">
        <f t="shared" si="2"/>
        <v>5500</v>
      </c>
      <c r="S24" s="1">
        <f t="shared" si="0"/>
        <v>5500</v>
      </c>
      <c r="T24" s="1">
        <f t="shared" si="0"/>
        <v>0</v>
      </c>
      <c r="U24" s="1">
        <f t="shared" si="1"/>
        <v>5500</v>
      </c>
    </row>
    <row r="25" spans="1:21" x14ac:dyDescent="0.2">
      <c r="A25" s="17" t="s">
        <v>26</v>
      </c>
      <c r="B25" s="30"/>
      <c r="C25" s="88">
        <v>0</v>
      </c>
      <c r="D25" s="88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90">
        <v>0</v>
      </c>
      <c r="Q25" s="91">
        <f t="shared" si="2"/>
        <v>0</v>
      </c>
      <c r="S25" s="1">
        <f t="shared" si="0"/>
        <v>0</v>
      </c>
      <c r="T25" s="1">
        <f t="shared" si="0"/>
        <v>0</v>
      </c>
      <c r="U25" s="1">
        <f t="shared" si="1"/>
        <v>0</v>
      </c>
    </row>
    <row r="26" spans="1:21" x14ac:dyDescent="0.2">
      <c r="A26" s="17" t="s">
        <v>27</v>
      </c>
      <c r="B26" s="30"/>
      <c r="C26" s="88">
        <v>0</v>
      </c>
      <c r="D26" s="88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89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90">
        <v>0</v>
      </c>
      <c r="Q26" s="91">
        <f t="shared" si="2"/>
        <v>0</v>
      </c>
      <c r="S26" s="1">
        <f t="shared" si="0"/>
        <v>0</v>
      </c>
      <c r="T26" s="1">
        <f t="shared" si="0"/>
        <v>0</v>
      </c>
      <c r="U26" s="1">
        <f t="shared" si="1"/>
        <v>0</v>
      </c>
    </row>
    <row r="27" spans="1:21" x14ac:dyDescent="0.2">
      <c r="A27" s="17" t="s">
        <v>28</v>
      </c>
      <c r="B27" s="30"/>
      <c r="C27" s="88">
        <v>0</v>
      </c>
      <c r="D27" s="88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90">
        <v>0</v>
      </c>
      <c r="Q27" s="91">
        <f t="shared" si="2"/>
        <v>0</v>
      </c>
      <c r="S27" s="1">
        <f t="shared" si="0"/>
        <v>0</v>
      </c>
      <c r="T27" s="1">
        <f t="shared" si="0"/>
        <v>0</v>
      </c>
      <c r="U27" s="1">
        <f t="shared" si="1"/>
        <v>0</v>
      </c>
    </row>
    <row r="28" spans="1:21" x14ac:dyDescent="0.2">
      <c r="A28" s="17" t="s">
        <v>29</v>
      </c>
      <c r="B28" s="30"/>
      <c r="C28" s="88">
        <v>0</v>
      </c>
      <c r="D28" s="88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0</v>
      </c>
      <c r="M28" s="89">
        <v>0</v>
      </c>
      <c r="N28" s="89">
        <v>0</v>
      </c>
      <c r="O28" s="89">
        <v>0</v>
      </c>
      <c r="P28" s="90">
        <v>0</v>
      </c>
      <c r="Q28" s="91">
        <f t="shared" si="2"/>
        <v>0</v>
      </c>
      <c r="S28" s="1">
        <f t="shared" si="0"/>
        <v>0</v>
      </c>
      <c r="T28" s="1">
        <f t="shared" si="0"/>
        <v>0</v>
      </c>
      <c r="U28" s="1">
        <f t="shared" si="1"/>
        <v>0</v>
      </c>
    </row>
    <row r="29" spans="1:21" x14ac:dyDescent="0.2">
      <c r="A29" s="17" t="s">
        <v>30</v>
      </c>
      <c r="B29" s="30"/>
      <c r="C29" s="88">
        <v>0</v>
      </c>
      <c r="D29" s="88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0</v>
      </c>
      <c r="M29" s="89">
        <v>0</v>
      </c>
      <c r="N29" s="89">
        <v>0</v>
      </c>
      <c r="O29" s="89">
        <v>0</v>
      </c>
      <c r="P29" s="90">
        <v>0</v>
      </c>
      <c r="Q29" s="91">
        <f t="shared" si="2"/>
        <v>0</v>
      </c>
      <c r="S29" s="1">
        <f t="shared" si="0"/>
        <v>0</v>
      </c>
      <c r="T29" s="1">
        <f t="shared" si="0"/>
        <v>0</v>
      </c>
      <c r="U29" s="1">
        <f t="shared" si="1"/>
        <v>0</v>
      </c>
    </row>
    <row r="30" spans="1:21" x14ac:dyDescent="0.2">
      <c r="A30" s="17" t="s">
        <v>31</v>
      </c>
      <c r="B30" s="30"/>
      <c r="C30" s="88">
        <v>15650</v>
      </c>
      <c r="D30" s="88">
        <v>5037</v>
      </c>
      <c r="E30" s="89">
        <v>0</v>
      </c>
      <c r="F30" s="89">
        <v>0</v>
      </c>
      <c r="G30" s="89">
        <v>67829</v>
      </c>
      <c r="H30" s="89">
        <v>18894</v>
      </c>
      <c r="I30" s="89">
        <v>0</v>
      </c>
      <c r="J30" s="89">
        <v>0</v>
      </c>
      <c r="K30" s="89">
        <v>0</v>
      </c>
      <c r="L30" s="89">
        <v>0</v>
      </c>
      <c r="M30" s="89">
        <v>17995</v>
      </c>
      <c r="N30" s="89">
        <v>0</v>
      </c>
      <c r="O30" s="89">
        <v>16725</v>
      </c>
      <c r="P30" s="90">
        <v>3590</v>
      </c>
      <c r="Q30" s="91">
        <f t="shared" si="2"/>
        <v>145720</v>
      </c>
      <c r="S30" s="1">
        <f t="shared" si="0"/>
        <v>118199</v>
      </c>
      <c r="T30" s="1">
        <f t="shared" si="0"/>
        <v>27521</v>
      </c>
      <c r="U30" s="1">
        <f t="shared" si="1"/>
        <v>145720</v>
      </c>
    </row>
    <row r="31" spans="1:21" x14ac:dyDescent="0.2">
      <c r="A31" s="17" t="s">
        <v>32</v>
      </c>
      <c r="B31" s="30"/>
      <c r="C31" s="88">
        <v>0</v>
      </c>
      <c r="D31" s="88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0</v>
      </c>
      <c r="M31" s="89">
        <v>0</v>
      </c>
      <c r="N31" s="89">
        <v>0</v>
      </c>
      <c r="O31" s="89">
        <v>0</v>
      </c>
      <c r="P31" s="90">
        <v>0</v>
      </c>
      <c r="Q31" s="91">
        <f t="shared" si="2"/>
        <v>0</v>
      </c>
      <c r="S31" s="1">
        <f t="shared" si="0"/>
        <v>0</v>
      </c>
      <c r="T31" s="1">
        <f t="shared" si="0"/>
        <v>0</v>
      </c>
      <c r="U31" s="1">
        <f t="shared" si="1"/>
        <v>0</v>
      </c>
    </row>
    <row r="32" spans="1:21" x14ac:dyDescent="0.2">
      <c r="A32" s="17" t="s">
        <v>33</v>
      </c>
      <c r="B32" s="30"/>
      <c r="C32" s="88">
        <v>152295</v>
      </c>
      <c r="D32" s="88">
        <v>11005</v>
      </c>
      <c r="E32" s="89">
        <v>14370841</v>
      </c>
      <c r="F32" s="89">
        <v>0</v>
      </c>
      <c r="G32" s="89">
        <v>2344100</v>
      </c>
      <c r="H32" s="89">
        <v>352974</v>
      </c>
      <c r="I32" s="89">
        <v>0</v>
      </c>
      <c r="J32" s="89">
        <v>0</v>
      </c>
      <c r="K32" s="89">
        <v>0</v>
      </c>
      <c r="L32" s="89">
        <v>0</v>
      </c>
      <c r="M32" s="89">
        <v>944374</v>
      </c>
      <c r="N32" s="89">
        <v>0</v>
      </c>
      <c r="O32" s="89">
        <v>0</v>
      </c>
      <c r="P32" s="90">
        <v>0</v>
      </c>
      <c r="Q32" s="91">
        <f t="shared" si="2"/>
        <v>18175589</v>
      </c>
      <c r="S32" s="1">
        <f t="shared" si="0"/>
        <v>17811610</v>
      </c>
      <c r="T32" s="1">
        <f t="shared" si="0"/>
        <v>363979</v>
      </c>
      <c r="U32" s="1">
        <f t="shared" si="1"/>
        <v>18175589</v>
      </c>
    </row>
    <row r="33" spans="1:21" x14ac:dyDescent="0.2">
      <c r="A33" s="17" t="s">
        <v>34</v>
      </c>
      <c r="B33" s="30"/>
      <c r="C33" s="88">
        <v>0</v>
      </c>
      <c r="D33" s="88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89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90">
        <v>0</v>
      </c>
      <c r="Q33" s="91">
        <f t="shared" si="2"/>
        <v>0</v>
      </c>
      <c r="S33" s="1">
        <f t="shared" si="0"/>
        <v>0</v>
      </c>
      <c r="T33" s="1">
        <f t="shared" si="0"/>
        <v>0</v>
      </c>
      <c r="U33" s="1">
        <f t="shared" si="1"/>
        <v>0</v>
      </c>
    </row>
    <row r="34" spans="1:21" x14ac:dyDescent="0.2">
      <c r="A34" s="17" t="s">
        <v>35</v>
      </c>
      <c r="B34" s="30"/>
      <c r="C34" s="88">
        <v>112558</v>
      </c>
      <c r="D34" s="88">
        <v>108513</v>
      </c>
      <c r="E34" s="89">
        <v>-980</v>
      </c>
      <c r="F34" s="89">
        <v>942</v>
      </c>
      <c r="G34" s="89">
        <v>1019534</v>
      </c>
      <c r="H34" s="89">
        <v>583806</v>
      </c>
      <c r="I34" s="89">
        <v>0</v>
      </c>
      <c r="J34" s="89">
        <v>0</v>
      </c>
      <c r="K34" s="89">
        <v>0</v>
      </c>
      <c r="L34" s="89">
        <v>0</v>
      </c>
      <c r="M34" s="89">
        <v>382310</v>
      </c>
      <c r="N34" s="89">
        <v>0</v>
      </c>
      <c r="O34" s="89">
        <v>44938</v>
      </c>
      <c r="P34" s="90">
        <v>16299</v>
      </c>
      <c r="Q34" s="91">
        <f t="shared" si="2"/>
        <v>2267920</v>
      </c>
      <c r="S34" s="1">
        <f t="shared" si="0"/>
        <v>1558360</v>
      </c>
      <c r="T34" s="1">
        <f t="shared" si="0"/>
        <v>709560</v>
      </c>
      <c r="U34" s="1">
        <f t="shared" si="1"/>
        <v>2267920</v>
      </c>
    </row>
    <row r="35" spans="1:21" x14ac:dyDescent="0.2">
      <c r="A35" s="17" t="s">
        <v>36</v>
      </c>
      <c r="B35" s="30"/>
      <c r="C35" s="88">
        <v>0</v>
      </c>
      <c r="D35" s="88">
        <v>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90">
        <v>0</v>
      </c>
      <c r="Q35" s="91">
        <f t="shared" si="2"/>
        <v>0</v>
      </c>
      <c r="S35" s="1">
        <f t="shared" si="0"/>
        <v>0</v>
      </c>
      <c r="T35" s="1">
        <f t="shared" si="0"/>
        <v>0</v>
      </c>
      <c r="U35" s="1">
        <f t="shared" si="1"/>
        <v>0</v>
      </c>
    </row>
    <row r="36" spans="1:21" x14ac:dyDescent="0.2">
      <c r="A36" s="17" t="s">
        <v>37</v>
      </c>
      <c r="B36" s="30"/>
      <c r="C36" s="88">
        <v>0</v>
      </c>
      <c r="D36" s="88">
        <v>0</v>
      </c>
      <c r="E36" s="89">
        <v>2420</v>
      </c>
      <c r="F36" s="89">
        <v>0</v>
      </c>
      <c r="G36" s="89">
        <v>0</v>
      </c>
      <c r="H36" s="89">
        <v>0</v>
      </c>
      <c r="I36" s="89">
        <v>0</v>
      </c>
      <c r="J36" s="89">
        <v>0</v>
      </c>
      <c r="K36" s="89">
        <v>3116</v>
      </c>
      <c r="L36" s="89">
        <v>0</v>
      </c>
      <c r="M36" s="89">
        <v>0</v>
      </c>
      <c r="N36" s="89">
        <v>0</v>
      </c>
      <c r="O36" s="89">
        <v>0</v>
      </c>
      <c r="P36" s="90">
        <v>0</v>
      </c>
      <c r="Q36" s="91">
        <f t="shared" si="2"/>
        <v>5536</v>
      </c>
      <c r="S36" s="1">
        <f t="shared" si="0"/>
        <v>5536</v>
      </c>
      <c r="T36" s="1">
        <f t="shared" si="0"/>
        <v>0</v>
      </c>
      <c r="U36" s="1">
        <f t="shared" si="1"/>
        <v>5536</v>
      </c>
    </row>
    <row r="37" spans="1:21" x14ac:dyDescent="0.2">
      <c r="A37" s="17" t="s">
        <v>38</v>
      </c>
      <c r="B37" s="30"/>
      <c r="C37" s="88">
        <v>28200</v>
      </c>
      <c r="D37" s="88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89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90">
        <v>0</v>
      </c>
      <c r="Q37" s="91">
        <f t="shared" si="2"/>
        <v>28200</v>
      </c>
      <c r="S37" s="1">
        <f t="shared" si="0"/>
        <v>28200</v>
      </c>
      <c r="T37" s="1">
        <f t="shared" si="0"/>
        <v>0</v>
      </c>
      <c r="U37" s="1">
        <f t="shared" si="1"/>
        <v>28200</v>
      </c>
    </row>
    <row r="38" spans="1:21" x14ac:dyDescent="0.2">
      <c r="A38" s="17" t="s">
        <v>39</v>
      </c>
      <c r="B38" s="30"/>
      <c r="C38" s="88">
        <v>176910</v>
      </c>
      <c r="D38" s="88">
        <v>146737</v>
      </c>
      <c r="E38" s="89">
        <v>0</v>
      </c>
      <c r="F38" s="89">
        <v>0</v>
      </c>
      <c r="G38" s="89">
        <v>4361</v>
      </c>
      <c r="H38" s="89">
        <v>1037</v>
      </c>
      <c r="I38" s="89">
        <v>0</v>
      </c>
      <c r="J38" s="89">
        <v>0</v>
      </c>
      <c r="K38" s="89">
        <v>0</v>
      </c>
      <c r="L38" s="89">
        <v>0</v>
      </c>
      <c r="M38" s="89">
        <v>254450</v>
      </c>
      <c r="N38" s="89">
        <v>0</v>
      </c>
      <c r="O38" s="89">
        <v>0</v>
      </c>
      <c r="P38" s="90">
        <v>0</v>
      </c>
      <c r="Q38" s="91">
        <f t="shared" si="2"/>
        <v>583495</v>
      </c>
      <c r="S38" s="1">
        <f t="shared" si="0"/>
        <v>435721</v>
      </c>
      <c r="T38" s="1">
        <f t="shared" si="0"/>
        <v>147774</v>
      </c>
      <c r="U38" s="1">
        <f t="shared" si="1"/>
        <v>583495</v>
      </c>
    </row>
    <row r="39" spans="1:21" x14ac:dyDescent="0.2">
      <c r="A39" s="17" t="s">
        <v>1</v>
      </c>
      <c r="B39" s="30"/>
      <c r="C39" s="88">
        <v>91145</v>
      </c>
      <c r="D39" s="88">
        <v>80277</v>
      </c>
      <c r="E39" s="89">
        <v>0</v>
      </c>
      <c r="F39" s="89">
        <v>0</v>
      </c>
      <c r="G39" s="89">
        <v>869514</v>
      </c>
      <c r="H39" s="89">
        <v>1440394</v>
      </c>
      <c r="I39" s="89">
        <v>0</v>
      </c>
      <c r="J39" s="89">
        <v>0</v>
      </c>
      <c r="K39" s="89">
        <v>0</v>
      </c>
      <c r="L39" s="89">
        <v>0</v>
      </c>
      <c r="M39" s="89">
        <v>723403</v>
      </c>
      <c r="N39" s="89">
        <v>242900</v>
      </c>
      <c r="O39" s="89">
        <v>0</v>
      </c>
      <c r="P39" s="90">
        <v>0</v>
      </c>
      <c r="Q39" s="91">
        <f t="shared" si="2"/>
        <v>3447633</v>
      </c>
      <c r="S39" s="1">
        <f t="shared" si="0"/>
        <v>1684062</v>
      </c>
      <c r="T39" s="1">
        <f t="shared" si="0"/>
        <v>1763571</v>
      </c>
      <c r="U39" s="1">
        <f t="shared" si="1"/>
        <v>3447633</v>
      </c>
    </row>
    <row r="40" spans="1:21" x14ac:dyDescent="0.2">
      <c r="A40" s="17" t="s">
        <v>40</v>
      </c>
      <c r="B40" s="30"/>
      <c r="C40" s="88">
        <v>0</v>
      </c>
      <c r="D40" s="88">
        <v>0</v>
      </c>
      <c r="E40" s="89">
        <v>0</v>
      </c>
      <c r="F40" s="89">
        <v>0</v>
      </c>
      <c r="G40" s="89">
        <v>0</v>
      </c>
      <c r="H40" s="89">
        <v>717594</v>
      </c>
      <c r="I40" s="89">
        <v>0</v>
      </c>
      <c r="J40" s="89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90">
        <v>0</v>
      </c>
      <c r="Q40" s="91">
        <f t="shared" si="2"/>
        <v>717594</v>
      </c>
      <c r="S40" s="1">
        <f t="shared" si="0"/>
        <v>0</v>
      </c>
      <c r="T40" s="1">
        <f t="shared" si="0"/>
        <v>717594</v>
      </c>
      <c r="U40" s="1">
        <f t="shared" si="1"/>
        <v>717594</v>
      </c>
    </row>
    <row r="41" spans="1:21" x14ac:dyDescent="0.2">
      <c r="A41" s="17" t="s">
        <v>41</v>
      </c>
      <c r="B41" s="30"/>
      <c r="C41" s="88">
        <v>0</v>
      </c>
      <c r="D41" s="88">
        <v>0</v>
      </c>
      <c r="E41" s="89">
        <v>0</v>
      </c>
      <c r="F41" s="89">
        <v>0</v>
      </c>
      <c r="G41" s="89">
        <v>14282</v>
      </c>
      <c r="H41" s="89">
        <v>3228</v>
      </c>
      <c r="I41" s="89">
        <v>0</v>
      </c>
      <c r="J41" s="89">
        <v>0</v>
      </c>
      <c r="K41" s="89">
        <v>0</v>
      </c>
      <c r="L41" s="89">
        <v>0</v>
      </c>
      <c r="M41" s="89">
        <v>825</v>
      </c>
      <c r="N41" s="89">
        <v>0</v>
      </c>
      <c r="O41" s="89">
        <v>0</v>
      </c>
      <c r="P41" s="90">
        <v>0</v>
      </c>
      <c r="Q41" s="91">
        <f t="shared" si="2"/>
        <v>18335</v>
      </c>
      <c r="S41" s="1">
        <f t="shared" si="0"/>
        <v>15107</v>
      </c>
      <c r="T41" s="1">
        <f t="shared" si="0"/>
        <v>3228</v>
      </c>
      <c r="U41" s="1">
        <f t="shared" si="1"/>
        <v>18335</v>
      </c>
    </row>
    <row r="42" spans="1:21" x14ac:dyDescent="0.2">
      <c r="A42" s="17" t="s">
        <v>42</v>
      </c>
      <c r="B42" s="30"/>
      <c r="C42" s="88">
        <v>0</v>
      </c>
      <c r="D42" s="88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89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90">
        <v>0</v>
      </c>
      <c r="Q42" s="91">
        <f t="shared" si="2"/>
        <v>0</v>
      </c>
      <c r="S42" s="1">
        <f t="shared" si="0"/>
        <v>0</v>
      </c>
      <c r="T42" s="1">
        <f t="shared" si="0"/>
        <v>0</v>
      </c>
      <c r="U42" s="1">
        <f t="shared" si="1"/>
        <v>0</v>
      </c>
    </row>
    <row r="43" spans="1:21" x14ac:dyDescent="0.2">
      <c r="A43" s="17" t="s">
        <v>2</v>
      </c>
      <c r="B43" s="30"/>
      <c r="C43" s="88">
        <v>0</v>
      </c>
      <c r="D43" s="88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89">
        <v>0</v>
      </c>
      <c r="K43" s="89">
        <v>0</v>
      </c>
      <c r="L43" s="89">
        <v>0</v>
      </c>
      <c r="M43" s="89">
        <v>0</v>
      </c>
      <c r="N43" s="89">
        <v>0</v>
      </c>
      <c r="O43" s="89">
        <v>0</v>
      </c>
      <c r="P43" s="90">
        <v>0</v>
      </c>
      <c r="Q43" s="91">
        <f t="shared" si="2"/>
        <v>0</v>
      </c>
      <c r="S43" s="1">
        <f t="shared" si="0"/>
        <v>0</v>
      </c>
      <c r="T43" s="1">
        <f t="shared" si="0"/>
        <v>0</v>
      </c>
      <c r="U43" s="1">
        <f t="shared" si="1"/>
        <v>0</v>
      </c>
    </row>
    <row r="44" spans="1:21" x14ac:dyDescent="0.2">
      <c r="A44" s="17" t="s">
        <v>43</v>
      </c>
      <c r="B44" s="30"/>
      <c r="C44" s="88">
        <v>1764000</v>
      </c>
      <c r="D44" s="88">
        <v>0</v>
      </c>
      <c r="E44" s="89">
        <v>0</v>
      </c>
      <c r="F44" s="89">
        <v>0</v>
      </c>
      <c r="G44" s="89">
        <v>5795000</v>
      </c>
      <c r="H44" s="89">
        <v>0</v>
      </c>
      <c r="I44" s="89">
        <v>0</v>
      </c>
      <c r="J44" s="89">
        <v>0</v>
      </c>
      <c r="K44" s="89">
        <v>0</v>
      </c>
      <c r="L44" s="89">
        <v>0</v>
      </c>
      <c r="M44" s="89">
        <v>1851000</v>
      </c>
      <c r="N44" s="89">
        <v>0</v>
      </c>
      <c r="O44" s="89">
        <v>0</v>
      </c>
      <c r="P44" s="90">
        <v>0</v>
      </c>
      <c r="Q44" s="91">
        <f t="shared" si="2"/>
        <v>9410000</v>
      </c>
      <c r="S44" s="1">
        <f t="shared" si="0"/>
        <v>9410000</v>
      </c>
      <c r="T44" s="1">
        <f t="shared" si="0"/>
        <v>0</v>
      </c>
      <c r="U44" s="1">
        <f t="shared" si="1"/>
        <v>9410000</v>
      </c>
    </row>
    <row r="45" spans="1:21" x14ac:dyDescent="0.2">
      <c r="A45" s="17" t="s">
        <v>44</v>
      </c>
      <c r="B45" s="30"/>
      <c r="C45" s="88">
        <v>7878</v>
      </c>
      <c r="D45" s="88">
        <v>16243</v>
      </c>
      <c r="E45" s="89">
        <v>0</v>
      </c>
      <c r="F45" s="89">
        <v>0</v>
      </c>
      <c r="G45" s="89">
        <v>94453</v>
      </c>
      <c r="H45" s="89">
        <v>138739</v>
      </c>
      <c r="I45" s="89">
        <v>0</v>
      </c>
      <c r="J45" s="89">
        <v>0</v>
      </c>
      <c r="K45" s="89">
        <v>0</v>
      </c>
      <c r="L45" s="89">
        <v>0</v>
      </c>
      <c r="M45" s="89">
        <v>0</v>
      </c>
      <c r="N45" s="89">
        <v>0</v>
      </c>
      <c r="O45" s="89">
        <v>0</v>
      </c>
      <c r="P45" s="90">
        <v>0</v>
      </c>
      <c r="Q45" s="91">
        <f t="shared" si="2"/>
        <v>257313</v>
      </c>
      <c r="S45" s="1">
        <f t="shared" si="0"/>
        <v>102331</v>
      </c>
      <c r="T45" s="1">
        <f t="shared" si="0"/>
        <v>154982</v>
      </c>
      <c r="U45" s="1">
        <f t="shared" si="1"/>
        <v>257313</v>
      </c>
    </row>
    <row r="46" spans="1:21" x14ac:dyDescent="0.2">
      <c r="A46" s="17" t="s">
        <v>45</v>
      </c>
      <c r="B46" s="30"/>
      <c r="C46" s="88">
        <v>141352</v>
      </c>
      <c r="D46" s="88">
        <v>92758</v>
      </c>
      <c r="E46" s="89">
        <v>0</v>
      </c>
      <c r="F46" s="89">
        <v>0</v>
      </c>
      <c r="G46" s="89">
        <v>358408</v>
      </c>
      <c r="H46" s="89">
        <v>401480</v>
      </c>
      <c r="I46" s="89">
        <v>0</v>
      </c>
      <c r="J46" s="89">
        <v>0</v>
      </c>
      <c r="K46" s="89">
        <v>0</v>
      </c>
      <c r="L46" s="89">
        <v>0</v>
      </c>
      <c r="M46" s="89">
        <v>641482</v>
      </c>
      <c r="N46" s="89">
        <v>1507</v>
      </c>
      <c r="O46" s="89">
        <v>161619</v>
      </c>
      <c r="P46" s="90">
        <v>66880</v>
      </c>
      <c r="Q46" s="91">
        <f t="shared" si="2"/>
        <v>1865486</v>
      </c>
      <c r="S46" s="1">
        <f t="shared" si="0"/>
        <v>1302861</v>
      </c>
      <c r="T46" s="1">
        <f t="shared" si="0"/>
        <v>562625</v>
      </c>
      <c r="U46" s="1">
        <f t="shared" si="1"/>
        <v>1865486</v>
      </c>
    </row>
    <row r="47" spans="1:21" x14ac:dyDescent="0.2">
      <c r="A47" s="17" t="s">
        <v>46</v>
      </c>
      <c r="B47" s="30"/>
      <c r="C47" s="88">
        <v>2340441</v>
      </c>
      <c r="D47" s="88">
        <v>2684131</v>
      </c>
      <c r="E47" s="89">
        <v>0</v>
      </c>
      <c r="F47" s="89">
        <v>0</v>
      </c>
      <c r="G47" s="89">
        <v>10138661</v>
      </c>
      <c r="H47" s="89">
        <v>9279524</v>
      </c>
      <c r="I47" s="89">
        <v>0</v>
      </c>
      <c r="J47" s="89">
        <v>0</v>
      </c>
      <c r="K47" s="89">
        <v>0</v>
      </c>
      <c r="L47" s="89">
        <v>0</v>
      </c>
      <c r="M47" s="89">
        <v>3590468</v>
      </c>
      <c r="N47" s="89">
        <v>0</v>
      </c>
      <c r="O47" s="89">
        <v>0</v>
      </c>
      <c r="P47" s="90">
        <v>0</v>
      </c>
      <c r="Q47" s="91">
        <f t="shared" si="2"/>
        <v>28033225</v>
      </c>
      <c r="S47" s="1">
        <f t="shared" si="0"/>
        <v>16069570</v>
      </c>
      <c r="T47" s="1">
        <f t="shared" si="0"/>
        <v>11963655</v>
      </c>
      <c r="U47" s="1">
        <f t="shared" si="1"/>
        <v>28033225</v>
      </c>
    </row>
    <row r="48" spans="1:21" x14ac:dyDescent="0.2">
      <c r="A48" s="17" t="s">
        <v>47</v>
      </c>
      <c r="B48" s="30"/>
      <c r="C48" s="88">
        <v>23911</v>
      </c>
      <c r="D48" s="88">
        <v>0</v>
      </c>
      <c r="E48" s="89">
        <v>6407</v>
      </c>
      <c r="F48" s="89">
        <v>0</v>
      </c>
      <c r="G48" s="89">
        <v>75214</v>
      </c>
      <c r="H48" s="89">
        <v>0</v>
      </c>
      <c r="I48" s="89">
        <v>12688</v>
      </c>
      <c r="J48" s="89">
        <v>0</v>
      </c>
      <c r="K48" s="89">
        <v>0</v>
      </c>
      <c r="L48" s="89">
        <v>0</v>
      </c>
      <c r="M48" s="89">
        <v>47630</v>
      </c>
      <c r="N48" s="89">
        <v>0</v>
      </c>
      <c r="O48" s="89">
        <v>0</v>
      </c>
      <c r="P48" s="90">
        <v>0</v>
      </c>
      <c r="Q48" s="91">
        <f t="shared" si="2"/>
        <v>165850</v>
      </c>
      <c r="S48" s="1">
        <f t="shared" si="0"/>
        <v>165850</v>
      </c>
      <c r="T48" s="1">
        <f t="shared" si="0"/>
        <v>0</v>
      </c>
      <c r="U48" s="1">
        <f t="shared" si="1"/>
        <v>165850</v>
      </c>
    </row>
    <row r="49" spans="1:21" x14ac:dyDescent="0.2">
      <c r="A49" s="17" t="s">
        <v>48</v>
      </c>
      <c r="B49" s="30"/>
      <c r="C49" s="88">
        <v>0</v>
      </c>
      <c r="D49" s="88">
        <v>0</v>
      </c>
      <c r="E49" s="89">
        <v>435355</v>
      </c>
      <c r="F49" s="89">
        <v>0</v>
      </c>
      <c r="G49" s="89">
        <v>0</v>
      </c>
      <c r="H49" s="89">
        <v>0</v>
      </c>
      <c r="I49" s="89">
        <v>0</v>
      </c>
      <c r="J49" s="89">
        <v>0</v>
      </c>
      <c r="K49" s="89">
        <v>0</v>
      </c>
      <c r="L49" s="89">
        <v>0</v>
      </c>
      <c r="M49" s="89">
        <v>0</v>
      </c>
      <c r="N49" s="89">
        <v>0</v>
      </c>
      <c r="O49" s="89">
        <v>0</v>
      </c>
      <c r="P49" s="90">
        <v>0</v>
      </c>
      <c r="Q49" s="91">
        <f t="shared" si="2"/>
        <v>435355</v>
      </c>
      <c r="S49" s="1">
        <f t="shared" si="0"/>
        <v>435355</v>
      </c>
      <c r="T49" s="1">
        <f t="shared" si="0"/>
        <v>0</v>
      </c>
      <c r="U49" s="1">
        <f t="shared" si="1"/>
        <v>435355</v>
      </c>
    </row>
    <row r="50" spans="1:21" x14ac:dyDescent="0.2">
      <c r="A50" s="17" t="s">
        <v>49</v>
      </c>
      <c r="B50" s="30"/>
      <c r="C50" s="88">
        <v>0</v>
      </c>
      <c r="D50" s="88">
        <v>0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89">
        <v>0</v>
      </c>
      <c r="K50" s="89">
        <v>0</v>
      </c>
      <c r="L50" s="89">
        <v>0</v>
      </c>
      <c r="M50" s="89">
        <v>0</v>
      </c>
      <c r="N50" s="89">
        <v>0</v>
      </c>
      <c r="O50" s="89">
        <v>0</v>
      </c>
      <c r="P50" s="90">
        <v>0</v>
      </c>
      <c r="Q50" s="91">
        <f t="shared" si="2"/>
        <v>0</v>
      </c>
      <c r="S50" s="1">
        <f t="shared" si="0"/>
        <v>0</v>
      </c>
      <c r="T50" s="1">
        <f t="shared" si="0"/>
        <v>0</v>
      </c>
      <c r="U50" s="1">
        <f t="shared" si="1"/>
        <v>0</v>
      </c>
    </row>
    <row r="51" spans="1:21" x14ac:dyDescent="0.2">
      <c r="A51" s="17" t="s">
        <v>3</v>
      </c>
      <c r="B51" s="30"/>
      <c r="C51" s="88">
        <v>0</v>
      </c>
      <c r="D51" s="88">
        <v>0</v>
      </c>
      <c r="E51" s="89">
        <v>0</v>
      </c>
      <c r="F51" s="89">
        <v>0</v>
      </c>
      <c r="G51" s="89">
        <v>0</v>
      </c>
      <c r="H51" s="89">
        <v>0</v>
      </c>
      <c r="I51" s="89">
        <v>0</v>
      </c>
      <c r="J51" s="89">
        <v>0</v>
      </c>
      <c r="K51" s="89">
        <v>0</v>
      </c>
      <c r="L51" s="89">
        <v>0</v>
      </c>
      <c r="M51" s="89">
        <v>0</v>
      </c>
      <c r="N51" s="89">
        <v>0</v>
      </c>
      <c r="O51" s="89">
        <v>0</v>
      </c>
      <c r="P51" s="90">
        <v>0</v>
      </c>
      <c r="Q51" s="91">
        <f t="shared" si="2"/>
        <v>0</v>
      </c>
      <c r="S51" s="1">
        <f t="shared" si="0"/>
        <v>0</v>
      </c>
      <c r="T51" s="1">
        <f t="shared" si="0"/>
        <v>0</v>
      </c>
      <c r="U51" s="1">
        <f t="shared" si="1"/>
        <v>0</v>
      </c>
    </row>
    <row r="52" spans="1:21" x14ac:dyDescent="0.2">
      <c r="A52" s="17" t="s">
        <v>50</v>
      </c>
      <c r="B52" s="30"/>
      <c r="C52" s="88">
        <v>0</v>
      </c>
      <c r="D52" s="88">
        <v>9948136</v>
      </c>
      <c r="E52" s="89">
        <v>16304882</v>
      </c>
      <c r="F52" s="89">
        <v>0</v>
      </c>
      <c r="G52" s="89">
        <v>5699165</v>
      </c>
      <c r="H52" s="89">
        <v>3775675</v>
      </c>
      <c r="I52" s="89">
        <v>0</v>
      </c>
      <c r="J52" s="89">
        <v>0</v>
      </c>
      <c r="K52" s="89">
        <v>28031061</v>
      </c>
      <c r="L52" s="89">
        <v>0</v>
      </c>
      <c r="M52" s="89">
        <v>3089491</v>
      </c>
      <c r="N52" s="89">
        <v>0</v>
      </c>
      <c r="O52" s="89">
        <v>0</v>
      </c>
      <c r="P52" s="90">
        <v>0</v>
      </c>
      <c r="Q52" s="91">
        <f t="shared" si="2"/>
        <v>66848410</v>
      </c>
      <c r="S52" s="1">
        <f t="shared" si="0"/>
        <v>53124599</v>
      </c>
      <c r="T52" s="1">
        <f t="shared" si="0"/>
        <v>13723811</v>
      </c>
      <c r="U52" s="1">
        <f t="shared" si="1"/>
        <v>66848410</v>
      </c>
    </row>
    <row r="53" spans="1:21" x14ac:dyDescent="0.2">
      <c r="A53" s="17" t="s">
        <v>51</v>
      </c>
      <c r="B53" s="30"/>
      <c r="C53" s="88">
        <v>80000</v>
      </c>
      <c r="D53" s="88">
        <v>1000</v>
      </c>
      <c r="E53" s="89">
        <v>0</v>
      </c>
      <c r="F53" s="89">
        <v>0</v>
      </c>
      <c r="G53" s="89">
        <v>393000</v>
      </c>
      <c r="H53" s="89">
        <v>1000</v>
      </c>
      <c r="I53" s="89">
        <v>0</v>
      </c>
      <c r="J53" s="89">
        <v>0</v>
      </c>
      <c r="K53" s="89">
        <v>0</v>
      </c>
      <c r="L53" s="89">
        <v>0</v>
      </c>
      <c r="M53" s="89">
        <v>322000</v>
      </c>
      <c r="N53" s="89">
        <v>0</v>
      </c>
      <c r="O53" s="89">
        <v>0</v>
      </c>
      <c r="P53" s="90">
        <v>0</v>
      </c>
      <c r="Q53" s="91">
        <f t="shared" si="2"/>
        <v>797000</v>
      </c>
      <c r="S53" s="1">
        <f t="shared" si="0"/>
        <v>795000</v>
      </c>
      <c r="T53" s="1">
        <f t="shared" si="0"/>
        <v>2000</v>
      </c>
      <c r="U53" s="1">
        <f t="shared" si="1"/>
        <v>797000</v>
      </c>
    </row>
    <row r="54" spans="1:21" x14ac:dyDescent="0.2">
      <c r="A54" s="17" t="s">
        <v>4</v>
      </c>
      <c r="B54" s="30"/>
      <c r="C54" s="88">
        <v>1170188</v>
      </c>
      <c r="D54" s="88">
        <v>249353</v>
      </c>
      <c r="E54" s="89">
        <v>442588</v>
      </c>
      <c r="F54" s="89">
        <v>238387</v>
      </c>
      <c r="G54" s="89">
        <v>9394724</v>
      </c>
      <c r="H54" s="89">
        <v>3287591</v>
      </c>
      <c r="I54" s="89">
        <v>0</v>
      </c>
      <c r="J54" s="89">
        <v>0</v>
      </c>
      <c r="K54" s="89">
        <v>10061659</v>
      </c>
      <c r="L54" s="89">
        <v>0</v>
      </c>
      <c r="M54" s="89">
        <v>3815686</v>
      </c>
      <c r="N54" s="89">
        <v>224270</v>
      </c>
      <c r="O54" s="89">
        <v>2588912</v>
      </c>
      <c r="P54" s="90">
        <v>0</v>
      </c>
      <c r="Q54" s="91">
        <f t="shared" si="2"/>
        <v>31473358</v>
      </c>
      <c r="S54" s="1">
        <f t="shared" si="0"/>
        <v>27473757</v>
      </c>
      <c r="T54" s="1">
        <f t="shared" si="0"/>
        <v>3999601</v>
      </c>
      <c r="U54" s="1">
        <f t="shared" si="1"/>
        <v>31473358</v>
      </c>
    </row>
    <row r="55" spans="1:21" x14ac:dyDescent="0.2">
      <c r="A55" s="17" t="s">
        <v>52</v>
      </c>
      <c r="B55" s="30"/>
      <c r="C55" s="88">
        <v>0</v>
      </c>
      <c r="D55" s="88">
        <v>0</v>
      </c>
      <c r="E55" s="89">
        <v>0</v>
      </c>
      <c r="F55" s="89">
        <v>0</v>
      </c>
      <c r="G55" s="89">
        <v>0</v>
      </c>
      <c r="H55" s="89">
        <v>195824</v>
      </c>
      <c r="I55" s="89">
        <v>722</v>
      </c>
      <c r="J55" s="89">
        <v>254983</v>
      </c>
      <c r="K55" s="89">
        <v>0</v>
      </c>
      <c r="L55" s="89">
        <v>0</v>
      </c>
      <c r="M55" s="89">
        <v>5767460</v>
      </c>
      <c r="N55" s="89">
        <v>0</v>
      </c>
      <c r="O55" s="89">
        <v>0</v>
      </c>
      <c r="P55" s="90">
        <v>0</v>
      </c>
      <c r="Q55" s="91">
        <f t="shared" si="2"/>
        <v>6218989</v>
      </c>
      <c r="S55" s="1">
        <f t="shared" si="0"/>
        <v>5768182</v>
      </c>
      <c r="T55" s="1">
        <f t="shared" si="0"/>
        <v>450807</v>
      </c>
      <c r="U55" s="1">
        <f t="shared" si="1"/>
        <v>6218989</v>
      </c>
    </row>
    <row r="56" spans="1:21" x14ac:dyDescent="0.2">
      <c r="A56" s="17" t="s">
        <v>53</v>
      </c>
      <c r="B56" s="30"/>
      <c r="C56" s="88">
        <v>0</v>
      </c>
      <c r="D56" s="88">
        <v>0</v>
      </c>
      <c r="E56" s="89">
        <v>0</v>
      </c>
      <c r="F56" s="89">
        <v>0</v>
      </c>
      <c r="G56" s="89">
        <v>296170</v>
      </c>
      <c r="H56" s="89">
        <v>978316</v>
      </c>
      <c r="I56" s="89">
        <v>0</v>
      </c>
      <c r="J56" s="89">
        <v>0</v>
      </c>
      <c r="K56" s="89">
        <v>0</v>
      </c>
      <c r="L56" s="89">
        <v>0</v>
      </c>
      <c r="M56" s="89">
        <v>0</v>
      </c>
      <c r="N56" s="89">
        <v>0</v>
      </c>
      <c r="O56" s="89">
        <v>0</v>
      </c>
      <c r="P56" s="90">
        <v>0</v>
      </c>
      <c r="Q56" s="91">
        <f t="shared" si="2"/>
        <v>1274486</v>
      </c>
      <c r="S56" s="1">
        <f t="shared" si="0"/>
        <v>296170</v>
      </c>
      <c r="T56" s="1">
        <f t="shared" si="0"/>
        <v>978316</v>
      </c>
      <c r="U56" s="1">
        <f t="shared" si="1"/>
        <v>1274486</v>
      </c>
    </row>
    <row r="57" spans="1:21" x14ac:dyDescent="0.2">
      <c r="A57" s="17" t="s">
        <v>54</v>
      </c>
      <c r="B57" s="30"/>
      <c r="C57" s="88">
        <v>0</v>
      </c>
      <c r="D57" s="88">
        <v>0</v>
      </c>
      <c r="E57" s="89">
        <v>0</v>
      </c>
      <c r="F57" s="89">
        <v>0</v>
      </c>
      <c r="G57" s="89">
        <v>13784</v>
      </c>
      <c r="H57" s="89">
        <v>0</v>
      </c>
      <c r="I57" s="89">
        <v>0</v>
      </c>
      <c r="J57" s="89">
        <v>0</v>
      </c>
      <c r="K57" s="89">
        <v>0</v>
      </c>
      <c r="L57" s="89">
        <v>0</v>
      </c>
      <c r="M57" s="89">
        <v>987</v>
      </c>
      <c r="N57" s="89">
        <v>0</v>
      </c>
      <c r="O57" s="89">
        <v>0</v>
      </c>
      <c r="P57" s="90">
        <v>0</v>
      </c>
      <c r="Q57" s="91">
        <f t="shared" si="2"/>
        <v>14771</v>
      </c>
      <c r="S57" s="1">
        <f t="shared" si="0"/>
        <v>14771</v>
      </c>
      <c r="T57" s="1">
        <f t="shared" si="0"/>
        <v>0</v>
      </c>
      <c r="U57" s="1">
        <f t="shared" si="1"/>
        <v>14771</v>
      </c>
    </row>
    <row r="58" spans="1:21" x14ac:dyDescent="0.2">
      <c r="A58" s="17" t="s">
        <v>55</v>
      </c>
      <c r="B58" s="30"/>
      <c r="C58" s="88">
        <v>0</v>
      </c>
      <c r="D58" s="88">
        <v>0</v>
      </c>
      <c r="E58" s="89">
        <v>0</v>
      </c>
      <c r="F58" s="89">
        <v>0</v>
      </c>
      <c r="G58" s="89">
        <v>0</v>
      </c>
      <c r="H58" s="89">
        <v>0</v>
      </c>
      <c r="I58" s="89">
        <v>6930</v>
      </c>
      <c r="J58" s="89">
        <v>0</v>
      </c>
      <c r="K58" s="89">
        <v>0</v>
      </c>
      <c r="L58" s="89">
        <v>0</v>
      </c>
      <c r="M58" s="89">
        <v>35060</v>
      </c>
      <c r="N58" s="89">
        <v>0</v>
      </c>
      <c r="O58" s="89">
        <v>0</v>
      </c>
      <c r="P58" s="90">
        <v>0</v>
      </c>
      <c r="Q58" s="91">
        <f t="shared" si="2"/>
        <v>41990</v>
      </c>
      <c r="S58" s="1">
        <f t="shared" si="0"/>
        <v>41990</v>
      </c>
      <c r="T58" s="1">
        <f t="shared" si="0"/>
        <v>0</v>
      </c>
      <c r="U58" s="1">
        <f t="shared" si="1"/>
        <v>41990</v>
      </c>
    </row>
    <row r="59" spans="1:21" x14ac:dyDescent="0.2">
      <c r="A59" s="17" t="s">
        <v>102</v>
      </c>
      <c r="B59" s="30"/>
      <c r="C59" s="88">
        <v>1163202</v>
      </c>
      <c r="D59" s="88">
        <v>0</v>
      </c>
      <c r="E59" s="89">
        <v>361516</v>
      </c>
      <c r="F59" s="89">
        <v>0</v>
      </c>
      <c r="G59" s="89">
        <v>1904431</v>
      </c>
      <c r="H59" s="89">
        <v>0</v>
      </c>
      <c r="I59" s="89">
        <v>0</v>
      </c>
      <c r="J59" s="89">
        <v>0</v>
      </c>
      <c r="K59" s="89">
        <v>0</v>
      </c>
      <c r="L59" s="89">
        <v>0</v>
      </c>
      <c r="M59" s="89">
        <v>331062</v>
      </c>
      <c r="N59" s="89">
        <v>0</v>
      </c>
      <c r="O59" s="89">
        <v>957907</v>
      </c>
      <c r="P59" s="90">
        <v>0</v>
      </c>
      <c r="Q59" s="91">
        <f t="shared" si="2"/>
        <v>4718118</v>
      </c>
      <c r="S59" s="1">
        <f t="shared" si="0"/>
        <v>4718118</v>
      </c>
      <c r="T59" s="1">
        <f t="shared" si="0"/>
        <v>0</v>
      </c>
      <c r="U59" s="1">
        <f t="shared" si="1"/>
        <v>4718118</v>
      </c>
    </row>
    <row r="60" spans="1:21" x14ac:dyDescent="0.2">
      <c r="A60" s="17" t="s">
        <v>103</v>
      </c>
      <c r="B60" s="30"/>
      <c r="C60" s="88">
        <v>0</v>
      </c>
      <c r="D60" s="88">
        <v>352153</v>
      </c>
      <c r="E60" s="89">
        <v>36166</v>
      </c>
      <c r="F60" s="89">
        <v>37662</v>
      </c>
      <c r="G60" s="89">
        <v>255189</v>
      </c>
      <c r="H60" s="89">
        <v>797635</v>
      </c>
      <c r="I60" s="89">
        <v>0</v>
      </c>
      <c r="J60" s="89">
        <v>0</v>
      </c>
      <c r="K60" s="89">
        <v>0</v>
      </c>
      <c r="L60" s="89">
        <v>0</v>
      </c>
      <c r="M60" s="89">
        <v>1010665</v>
      </c>
      <c r="N60" s="89">
        <v>0</v>
      </c>
      <c r="O60" s="89">
        <v>531459</v>
      </c>
      <c r="P60" s="90">
        <v>0</v>
      </c>
      <c r="Q60" s="91">
        <f t="shared" si="2"/>
        <v>3020929</v>
      </c>
      <c r="S60" s="1">
        <f t="shared" si="0"/>
        <v>1833479</v>
      </c>
      <c r="T60" s="1">
        <f t="shared" si="0"/>
        <v>1187450</v>
      </c>
      <c r="U60" s="1">
        <f t="shared" si="1"/>
        <v>3020929</v>
      </c>
    </row>
    <row r="61" spans="1:21" x14ac:dyDescent="0.2">
      <c r="A61" s="17" t="s">
        <v>56</v>
      </c>
      <c r="B61" s="30"/>
      <c r="C61" s="88">
        <v>0</v>
      </c>
      <c r="D61" s="88">
        <v>0</v>
      </c>
      <c r="E61" s="89">
        <v>0</v>
      </c>
      <c r="F61" s="89">
        <v>0</v>
      </c>
      <c r="G61" s="89">
        <v>251809</v>
      </c>
      <c r="H61" s="89">
        <v>0</v>
      </c>
      <c r="I61" s="89">
        <v>0</v>
      </c>
      <c r="J61" s="89">
        <v>0</v>
      </c>
      <c r="K61" s="89">
        <v>0</v>
      </c>
      <c r="L61" s="89">
        <v>0</v>
      </c>
      <c r="M61" s="89">
        <v>0</v>
      </c>
      <c r="N61" s="89">
        <v>0</v>
      </c>
      <c r="O61" s="89">
        <v>0</v>
      </c>
      <c r="P61" s="90">
        <v>0</v>
      </c>
      <c r="Q61" s="91">
        <f t="shared" si="2"/>
        <v>251809</v>
      </c>
      <c r="S61" s="1">
        <f t="shared" si="0"/>
        <v>251809</v>
      </c>
      <c r="T61" s="1">
        <f t="shared" si="0"/>
        <v>0</v>
      </c>
      <c r="U61" s="1">
        <f t="shared" si="1"/>
        <v>251809</v>
      </c>
    </row>
    <row r="62" spans="1:21" x14ac:dyDescent="0.2">
      <c r="A62" s="17" t="s">
        <v>6</v>
      </c>
      <c r="B62" s="30"/>
      <c r="C62" s="88">
        <v>806590</v>
      </c>
      <c r="D62" s="88">
        <v>762026</v>
      </c>
      <c r="E62" s="89">
        <v>4162849</v>
      </c>
      <c r="F62" s="89">
        <v>1611213</v>
      </c>
      <c r="G62" s="89">
        <v>1870518</v>
      </c>
      <c r="H62" s="89">
        <v>1588982</v>
      </c>
      <c r="I62" s="89">
        <v>0</v>
      </c>
      <c r="J62" s="89">
        <v>0</v>
      </c>
      <c r="K62" s="89">
        <v>0</v>
      </c>
      <c r="L62" s="89">
        <v>0</v>
      </c>
      <c r="M62" s="89">
        <v>1669822</v>
      </c>
      <c r="N62" s="89">
        <v>0</v>
      </c>
      <c r="O62" s="89">
        <v>181724</v>
      </c>
      <c r="P62" s="90">
        <v>135151</v>
      </c>
      <c r="Q62" s="91">
        <f t="shared" si="2"/>
        <v>12788875</v>
      </c>
      <c r="S62" s="1">
        <f t="shared" si="0"/>
        <v>8691503</v>
      </c>
      <c r="T62" s="1">
        <f t="shared" si="0"/>
        <v>4097372</v>
      </c>
      <c r="U62" s="1">
        <f t="shared" si="1"/>
        <v>12788875</v>
      </c>
    </row>
    <row r="63" spans="1:21" x14ac:dyDescent="0.2">
      <c r="A63" s="17" t="s">
        <v>5</v>
      </c>
      <c r="B63" s="30"/>
      <c r="C63" s="88">
        <v>38466</v>
      </c>
      <c r="D63" s="88">
        <v>80837</v>
      </c>
      <c r="E63" s="89">
        <v>0</v>
      </c>
      <c r="F63" s="89">
        <v>0</v>
      </c>
      <c r="G63" s="89">
        <v>579127</v>
      </c>
      <c r="H63" s="89">
        <v>1684687</v>
      </c>
      <c r="I63" s="89">
        <v>0</v>
      </c>
      <c r="J63" s="89">
        <v>0</v>
      </c>
      <c r="K63" s="89">
        <v>0</v>
      </c>
      <c r="L63" s="89">
        <v>0</v>
      </c>
      <c r="M63" s="89">
        <v>43695</v>
      </c>
      <c r="N63" s="89">
        <v>33480</v>
      </c>
      <c r="O63" s="89">
        <v>0</v>
      </c>
      <c r="P63" s="90">
        <v>0</v>
      </c>
      <c r="Q63" s="91">
        <f t="shared" si="2"/>
        <v>2460292</v>
      </c>
      <c r="S63" s="1">
        <f t="shared" si="0"/>
        <v>661288</v>
      </c>
      <c r="T63" s="1">
        <f t="shared" si="0"/>
        <v>1799004</v>
      </c>
      <c r="U63" s="1">
        <f t="shared" si="1"/>
        <v>2460292</v>
      </c>
    </row>
    <row r="64" spans="1:21" x14ac:dyDescent="0.2">
      <c r="A64" s="17" t="s">
        <v>57</v>
      </c>
      <c r="B64" s="30"/>
      <c r="C64" s="88">
        <v>2584798</v>
      </c>
      <c r="D64" s="88">
        <v>0</v>
      </c>
      <c r="E64" s="89">
        <v>0</v>
      </c>
      <c r="F64" s="89">
        <v>0</v>
      </c>
      <c r="G64" s="89">
        <v>6121725</v>
      </c>
      <c r="H64" s="89">
        <v>0</v>
      </c>
      <c r="I64" s="89">
        <v>0</v>
      </c>
      <c r="J64" s="89">
        <v>0</v>
      </c>
      <c r="K64" s="89">
        <v>0</v>
      </c>
      <c r="L64" s="89">
        <v>0</v>
      </c>
      <c r="M64" s="89">
        <v>0</v>
      </c>
      <c r="N64" s="89">
        <v>0</v>
      </c>
      <c r="O64" s="89">
        <v>17506</v>
      </c>
      <c r="P64" s="90">
        <v>0</v>
      </c>
      <c r="Q64" s="91">
        <f t="shared" si="2"/>
        <v>8724029</v>
      </c>
      <c r="S64" s="1">
        <f t="shared" si="0"/>
        <v>8724029</v>
      </c>
      <c r="T64" s="1">
        <f t="shared" si="0"/>
        <v>0</v>
      </c>
      <c r="U64" s="1">
        <f t="shared" si="1"/>
        <v>8724029</v>
      </c>
    </row>
    <row r="65" spans="1:21" x14ac:dyDescent="0.2">
      <c r="A65" s="17" t="s">
        <v>58</v>
      </c>
      <c r="B65" s="30"/>
      <c r="C65" s="88">
        <v>0</v>
      </c>
      <c r="D65" s="88">
        <v>0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89">
        <v>0</v>
      </c>
      <c r="K65" s="89">
        <v>0</v>
      </c>
      <c r="L65" s="89">
        <v>0</v>
      </c>
      <c r="M65" s="89">
        <v>0</v>
      </c>
      <c r="N65" s="89">
        <v>0</v>
      </c>
      <c r="O65" s="89">
        <v>0</v>
      </c>
      <c r="P65" s="90">
        <v>0</v>
      </c>
      <c r="Q65" s="91">
        <f t="shared" si="2"/>
        <v>0</v>
      </c>
      <c r="S65" s="1">
        <f t="shared" si="0"/>
        <v>0</v>
      </c>
      <c r="T65" s="1">
        <f t="shared" si="0"/>
        <v>0</v>
      </c>
      <c r="U65" s="1">
        <f t="shared" si="1"/>
        <v>0</v>
      </c>
    </row>
    <row r="66" spans="1:21" x14ac:dyDescent="0.2">
      <c r="A66" s="17" t="s">
        <v>59</v>
      </c>
      <c r="B66" s="30"/>
      <c r="C66" s="88">
        <v>140523</v>
      </c>
      <c r="D66" s="88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89">
        <v>0</v>
      </c>
      <c r="K66" s="89">
        <v>0</v>
      </c>
      <c r="L66" s="89">
        <v>0</v>
      </c>
      <c r="M66" s="89">
        <v>0</v>
      </c>
      <c r="N66" s="89">
        <v>0</v>
      </c>
      <c r="O66" s="89">
        <v>0</v>
      </c>
      <c r="P66" s="90">
        <v>0</v>
      </c>
      <c r="Q66" s="91">
        <f t="shared" si="2"/>
        <v>140523</v>
      </c>
      <c r="S66" s="1">
        <f t="shared" si="0"/>
        <v>140523</v>
      </c>
      <c r="T66" s="1">
        <f t="shared" si="0"/>
        <v>0</v>
      </c>
      <c r="U66" s="1">
        <f t="shared" si="1"/>
        <v>140523</v>
      </c>
    </row>
    <row r="67" spans="1:21" x14ac:dyDescent="0.2">
      <c r="A67" s="17" t="s">
        <v>60</v>
      </c>
      <c r="B67" s="30"/>
      <c r="C67" s="88">
        <v>0</v>
      </c>
      <c r="D67" s="88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89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90">
        <v>0</v>
      </c>
      <c r="Q67" s="91">
        <f t="shared" si="2"/>
        <v>0</v>
      </c>
      <c r="S67" s="1">
        <f t="shared" si="0"/>
        <v>0</v>
      </c>
      <c r="T67" s="1">
        <f t="shared" si="0"/>
        <v>0</v>
      </c>
      <c r="U67" s="1">
        <f t="shared" si="1"/>
        <v>0</v>
      </c>
    </row>
    <row r="68" spans="1:21" x14ac:dyDescent="0.2">
      <c r="A68" s="17" t="s">
        <v>61</v>
      </c>
      <c r="B68" s="30"/>
      <c r="C68" s="88">
        <v>0</v>
      </c>
      <c r="D68" s="88">
        <v>17139</v>
      </c>
      <c r="E68" s="89">
        <v>0</v>
      </c>
      <c r="F68" s="89">
        <v>0</v>
      </c>
      <c r="G68" s="89">
        <v>0</v>
      </c>
      <c r="H68" s="89">
        <v>1788292</v>
      </c>
      <c r="I68" s="89">
        <v>0</v>
      </c>
      <c r="J68" s="89">
        <v>0</v>
      </c>
      <c r="K68" s="89">
        <v>0</v>
      </c>
      <c r="L68" s="89">
        <v>0</v>
      </c>
      <c r="M68" s="89">
        <v>0</v>
      </c>
      <c r="N68" s="89">
        <v>17746</v>
      </c>
      <c r="O68" s="89">
        <v>0</v>
      </c>
      <c r="P68" s="90">
        <v>0</v>
      </c>
      <c r="Q68" s="91">
        <f t="shared" si="2"/>
        <v>1823177</v>
      </c>
      <c r="S68" s="1">
        <f t="shared" si="0"/>
        <v>0</v>
      </c>
      <c r="T68" s="1">
        <f t="shared" si="0"/>
        <v>1823177</v>
      </c>
      <c r="U68" s="1">
        <f t="shared" si="1"/>
        <v>1823177</v>
      </c>
    </row>
    <row r="69" spans="1:21" x14ac:dyDescent="0.2">
      <c r="A69" s="17" t="s">
        <v>62</v>
      </c>
      <c r="B69" s="30"/>
      <c r="C69" s="88">
        <v>0</v>
      </c>
      <c r="D69" s="88">
        <v>0</v>
      </c>
      <c r="E69" s="89">
        <v>0</v>
      </c>
      <c r="F69" s="89">
        <v>0</v>
      </c>
      <c r="G69" s="89">
        <v>0</v>
      </c>
      <c r="H69" s="89">
        <v>0</v>
      </c>
      <c r="I69" s="89">
        <v>0</v>
      </c>
      <c r="J69" s="89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90">
        <v>0</v>
      </c>
      <c r="Q69" s="91">
        <f t="shared" si="2"/>
        <v>0</v>
      </c>
      <c r="S69" s="1">
        <f t="shared" si="0"/>
        <v>0</v>
      </c>
      <c r="T69" s="1">
        <f t="shared" si="0"/>
        <v>0</v>
      </c>
      <c r="U69" s="1">
        <f t="shared" si="1"/>
        <v>0</v>
      </c>
    </row>
    <row r="70" spans="1:21" x14ac:dyDescent="0.2">
      <c r="A70" s="17" t="s">
        <v>63</v>
      </c>
      <c r="B70" s="30"/>
      <c r="C70" s="88">
        <v>0</v>
      </c>
      <c r="D70" s="88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89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90">
        <v>0</v>
      </c>
      <c r="Q70" s="91">
        <f t="shared" si="2"/>
        <v>0</v>
      </c>
      <c r="S70" s="1">
        <f>SUM(C70,E70,G70,I70,K70,M70,O70)</f>
        <v>0</v>
      </c>
      <c r="T70" s="1">
        <f>SUM(D70,F70,H70,J70,L70,N70,P70)</f>
        <v>0</v>
      </c>
      <c r="U70" s="1">
        <f>SUM(S70:T70)</f>
        <v>0</v>
      </c>
    </row>
    <row r="71" spans="1:21" x14ac:dyDescent="0.2">
      <c r="A71" s="17" t="s">
        <v>64</v>
      </c>
      <c r="B71" s="30"/>
      <c r="C71" s="88">
        <v>6796</v>
      </c>
      <c r="D71" s="88">
        <v>0</v>
      </c>
      <c r="E71" s="89">
        <v>0</v>
      </c>
      <c r="F71" s="89">
        <v>0</v>
      </c>
      <c r="G71" s="89">
        <v>24301</v>
      </c>
      <c r="H71" s="89">
        <v>0</v>
      </c>
      <c r="I71" s="89">
        <v>0</v>
      </c>
      <c r="J71" s="89">
        <v>0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90">
        <v>0</v>
      </c>
      <c r="Q71" s="91">
        <f>SUM(C71:P71)</f>
        <v>31097</v>
      </c>
      <c r="S71" s="1">
        <f>SUM(C71,E71,G71,I71,K71,M71,O71)</f>
        <v>31097</v>
      </c>
      <c r="T71" s="1">
        <f>SUM(D71,F71,H71,J71,L71,N71,P71)</f>
        <v>0</v>
      </c>
      <c r="U71" s="1">
        <f>SUM(S71:T71)</f>
        <v>31097</v>
      </c>
    </row>
    <row r="72" spans="1:21" x14ac:dyDescent="0.2">
      <c r="A72" s="60" t="s">
        <v>93</v>
      </c>
      <c r="B72" s="61"/>
      <c r="C72" s="62">
        <f t="shared" ref="C72:Q72" si="3">SUM(C5:C71)</f>
        <v>13502326</v>
      </c>
      <c r="D72" s="63">
        <f t="shared" si="3"/>
        <v>14822510</v>
      </c>
      <c r="E72" s="63">
        <f t="shared" si="3"/>
        <v>45849394</v>
      </c>
      <c r="F72" s="63">
        <f t="shared" si="3"/>
        <v>2979746</v>
      </c>
      <c r="G72" s="63">
        <f t="shared" si="3"/>
        <v>55190412</v>
      </c>
      <c r="H72" s="63">
        <f t="shared" si="3"/>
        <v>36091143</v>
      </c>
      <c r="I72" s="63">
        <f t="shared" si="3"/>
        <v>20340</v>
      </c>
      <c r="J72" s="63">
        <f t="shared" si="3"/>
        <v>254983</v>
      </c>
      <c r="K72" s="63">
        <f t="shared" si="3"/>
        <v>41472579</v>
      </c>
      <c r="L72" s="63">
        <f t="shared" si="3"/>
        <v>0</v>
      </c>
      <c r="M72" s="63">
        <f>SUM(M5:M71)</f>
        <v>29337254</v>
      </c>
      <c r="N72" s="63">
        <f>SUM(N5:N71)</f>
        <v>1386537</v>
      </c>
      <c r="O72" s="63">
        <f>SUM(O5:O71)</f>
        <v>5596411</v>
      </c>
      <c r="P72" s="63">
        <f>SUM(P5:P71)</f>
        <v>379137</v>
      </c>
      <c r="Q72" s="64">
        <f t="shared" si="3"/>
        <v>246882772</v>
      </c>
      <c r="S72" s="1">
        <f>SUM(S5:S71)</f>
        <v>190968716</v>
      </c>
      <c r="T72" s="1">
        <f>SUM(T5:T71)</f>
        <v>55914056</v>
      </c>
      <c r="U72" s="1">
        <f>SUM(U5:U71)</f>
        <v>246882772</v>
      </c>
    </row>
    <row r="73" spans="1:21" x14ac:dyDescent="0.2">
      <c r="A73" s="60" t="s">
        <v>79</v>
      </c>
      <c r="B73" s="61"/>
      <c r="C73" s="74">
        <f>(C72/$Q72)</f>
        <v>5.46912443125031E-2</v>
      </c>
      <c r="D73" s="74">
        <f>(D72/$Q72)</f>
        <v>6.0038656727331302E-2</v>
      </c>
      <c r="E73" s="75">
        <f t="shared" ref="E73:Q73" si="4">(E72/$Q72)</f>
        <v>0.18571321776960606</v>
      </c>
      <c r="F73" s="75">
        <f t="shared" si="4"/>
        <v>1.2069477249712669E-2</v>
      </c>
      <c r="G73" s="75">
        <f t="shared" si="4"/>
        <v>0.22354906157647972</v>
      </c>
      <c r="H73" s="75">
        <f t="shared" si="4"/>
        <v>0.14618736944512273</v>
      </c>
      <c r="I73" s="75">
        <f t="shared" si="4"/>
        <v>8.2387279741010042E-5</v>
      </c>
      <c r="J73" s="75">
        <f t="shared" si="4"/>
        <v>1.0328100172174023E-3</v>
      </c>
      <c r="K73" s="75">
        <f t="shared" si="4"/>
        <v>0.16798490499774524</v>
      </c>
      <c r="L73" s="75">
        <f t="shared" si="4"/>
        <v>0</v>
      </c>
      <c r="M73" s="75">
        <f t="shared" si="4"/>
        <v>0.1188307056111635</v>
      </c>
      <c r="N73" s="75">
        <f t="shared" si="4"/>
        <v>5.6161755993245251E-3</v>
      </c>
      <c r="O73" s="75">
        <f t="shared" si="4"/>
        <v>2.2668292949983567E-2</v>
      </c>
      <c r="P73" s="75">
        <f t="shared" si="4"/>
        <v>1.5356964640691898E-3</v>
      </c>
      <c r="Q73" s="76">
        <f t="shared" si="4"/>
        <v>1</v>
      </c>
    </row>
    <row r="74" spans="1:21" x14ac:dyDescent="0.2">
      <c r="A74" s="77" t="s">
        <v>95</v>
      </c>
      <c r="B74" s="68"/>
      <c r="C74" s="69">
        <f>COUNTIF(C5:C71,"&gt;0")</f>
        <v>26</v>
      </c>
      <c r="D74" s="69">
        <f t="shared" ref="D74:Q74" si="5">COUNTIF(D5:D71,"&gt;0")</f>
        <v>19</v>
      </c>
      <c r="E74" s="69">
        <f t="shared" si="5"/>
        <v>12</v>
      </c>
      <c r="F74" s="69">
        <f t="shared" si="5"/>
        <v>7</v>
      </c>
      <c r="G74" s="69">
        <f t="shared" si="5"/>
        <v>28</v>
      </c>
      <c r="H74" s="69">
        <f t="shared" si="5"/>
        <v>23</v>
      </c>
      <c r="I74" s="69">
        <f t="shared" si="5"/>
        <v>3</v>
      </c>
      <c r="J74" s="69">
        <f t="shared" si="5"/>
        <v>1</v>
      </c>
      <c r="K74" s="69">
        <f t="shared" si="5"/>
        <v>4</v>
      </c>
      <c r="L74" s="69">
        <f t="shared" si="5"/>
        <v>0</v>
      </c>
      <c r="M74" s="69">
        <f t="shared" si="5"/>
        <v>26</v>
      </c>
      <c r="N74" s="69">
        <f t="shared" si="5"/>
        <v>6</v>
      </c>
      <c r="O74" s="69">
        <f t="shared" si="5"/>
        <v>11</v>
      </c>
      <c r="P74" s="69">
        <f t="shared" si="5"/>
        <v>6</v>
      </c>
      <c r="Q74" s="78">
        <f t="shared" si="5"/>
        <v>41</v>
      </c>
    </row>
    <row r="75" spans="1:21" x14ac:dyDescent="0.2">
      <c r="A75" s="36"/>
      <c r="B75" s="37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9"/>
    </row>
    <row r="76" spans="1:21" ht="13.5" thickBot="1" x14ac:dyDescent="0.25">
      <c r="A76" s="20" t="s">
        <v>80</v>
      </c>
      <c r="B76" s="21"/>
      <c r="C76" s="21"/>
      <c r="D76" s="21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3"/>
    </row>
    <row r="77" spans="1:21" x14ac:dyDescent="0.2"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</sheetData>
  <mergeCells count="7">
    <mergeCell ref="O3:P3"/>
    <mergeCell ref="C3:D3"/>
    <mergeCell ref="E3:F3"/>
    <mergeCell ref="G3:H3"/>
    <mergeCell ref="I3:J3"/>
    <mergeCell ref="K3:L3"/>
    <mergeCell ref="M3:N3"/>
  </mergeCells>
  <printOptions horizontalCentered="1"/>
  <pageMargins left="0.5" right="0.5" top="0.5" bottom="0.5" header="0.3" footer="0.3"/>
  <pageSetup paperSize="5" scale="73" fitToHeight="0" orientation="landscape" r:id="rId1"/>
  <headerFooter>
    <oddFooter>&amp;L&amp;12Office of Economic and Demographic Research&amp;R&amp;12Page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workbookViewId="0"/>
  </sheetViews>
  <sheetFormatPr defaultRowHeight="12.75" x14ac:dyDescent="0.2"/>
  <cols>
    <col min="1" max="1" width="20.7109375" customWidth="1"/>
    <col min="2" max="2" width="1.7109375" customWidth="1"/>
    <col min="3" max="16" width="13.7109375" customWidth="1"/>
    <col min="17" max="17" width="15.7109375" customWidth="1"/>
    <col min="19" max="21" width="13.7109375" customWidth="1"/>
  </cols>
  <sheetData>
    <row r="1" spans="1:21" ht="23.25" x14ac:dyDescent="0.35">
      <c r="A1" s="4" t="s">
        <v>66</v>
      </c>
      <c r="B1" s="5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8"/>
    </row>
    <row r="2" spans="1:21" ht="18.75" thickBot="1" x14ac:dyDescent="0.3">
      <c r="A2" s="9" t="s">
        <v>111</v>
      </c>
      <c r="B2" s="10"/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</row>
    <row r="3" spans="1:21" x14ac:dyDescent="0.2">
      <c r="A3" s="38"/>
      <c r="B3" s="82"/>
      <c r="C3" s="101" t="s">
        <v>67</v>
      </c>
      <c r="D3" s="100"/>
      <c r="E3" s="99" t="s">
        <v>101</v>
      </c>
      <c r="F3" s="100"/>
      <c r="G3" s="99" t="s">
        <v>70</v>
      </c>
      <c r="H3" s="100"/>
      <c r="I3" s="99" t="s">
        <v>104</v>
      </c>
      <c r="J3" s="100"/>
      <c r="K3" s="99" t="s">
        <v>105</v>
      </c>
      <c r="L3" s="100"/>
      <c r="M3" s="99" t="s">
        <v>106</v>
      </c>
      <c r="N3" s="100"/>
      <c r="O3" s="99" t="s">
        <v>76</v>
      </c>
      <c r="P3" s="100"/>
      <c r="Q3" s="41" t="s">
        <v>78</v>
      </c>
    </row>
    <row r="4" spans="1:21" ht="13.5" thickBot="1" x14ac:dyDescent="0.25">
      <c r="A4" s="39" t="s">
        <v>7</v>
      </c>
      <c r="B4" s="45"/>
      <c r="C4" s="47" t="s">
        <v>99</v>
      </c>
      <c r="D4" s="47" t="s">
        <v>100</v>
      </c>
      <c r="E4" s="47" t="s">
        <v>99</v>
      </c>
      <c r="F4" s="47" t="s">
        <v>100</v>
      </c>
      <c r="G4" s="47" t="s">
        <v>99</v>
      </c>
      <c r="H4" s="47" t="s">
        <v>100</v>
      </c>
      <c r="I4" s="47" t="s">
        <v>99</v>
      </c>
      <c r="J4" s="47" t="s">
        <v>100</v>
      </c>
      <c r="K4" s="47" t="s">
        <v>99</v>
      </c>
      <c r="L4" s="47" t="s">
        <v>100</v>
      </c>
      <c r="M4" s="47" t="s">
        <v>99</v>
      </c>
      <c r="N4" s="47" t="s">
        <v>100</v>
      </c>
      <c r="O4" s="47" t="s">
        <v>99</v>
      </c>
      <c r="P4" s="47" t="s">
        <v>100</v>
      </c>
      <c r="Q4" s="43" t="s">
        <v>77</v>
      </c>
      <c r="S4" s="47" t="s">
        <v>99</v>
      </c>
      <c r="T4" s="47" t="s">
        <v>100</v>
      </c>
      <c r="U4" s="47" t="s">
        <v>78</v>
      </c>
    </row>
    <row r="5" spans="1:21" x14ac:dyDescent="0.2">
      <c r="A5" s="16" t="s">
        <v>0</v>
      </c>
      <c r="B5" s="29"/>
      <c r="C5" s="31">
        <v>30518</v>
      </c>
      <c r="D5" s="31">
        <v>4639</v>
      </c>
      <c r="E5" s="25">
        <v>0</v>
      </c>
      <c r="F5" s="25">
        <v>0</v>
      </c>
      <c r="G5" s="26">
        <v>758149</v>
      </c>
      <c r="H5" s="26">
        <v>129095</v>
      </c>
      <c r="I5" s="26">
        <v>0</v>
      </c>
      <c r="J5" s="26">
        <v>0</v>
      </c>
      <c r="K5" s="25">
        <v>0</v>
      </c>
      <c r="L5" s="25">
        <v>0</v>
      </c>
      <c r="M5" s="25">
        <v>50418</v>
      </c>
      <c r="N5" s="25">
        <v>0</v>
      </c>
      <c r="O5" s="25">
        <v>0</v>
      </c>
      <c r="P5" s="49">
        <v>0</v>
      </c>
      <c r="Q5" s="27">
        <f>SUM(C5:P5)</f>
        <v>972819</v>
      </c>
      <c r="S5" s="1">
        <f>SUM(C5,E5,G5,I5,K5,M5,O5)</f>
        <v>839085</v>
      </c>
      <c r="T5" s="1">
        <f>SUM(D5,F5,H5,J5,L5,N5,P5)</f>
        <v>133734</v>
      </c>
      <c r="U5" s="1">
        <f>SUM(S5:T5)</f>
        <v>972819</v>
      </c>
    </row>
    <row r="6" spans="1:21" x14ac:dyDescent="0.2">
      <c r="A6" s="17" t="s">
        <v>8</v>
      </c>
      <c r="B6" s="30"/>
      <c r="C6" s="88">
        <v>0</v>
      </c>
      <c r="D6" s="88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  <c r="P6" s="90">
        <v>0</v>
      </c>
      <c r="Q6" s="91">
        <f>SUM(C6:P6)</f>
        <v>0</v>
      </c>
      <c r="S6" s="1">
        <f t="shared" ref="S6:T69" si="0">SUM(C6,E6,G6,I6,K6,M6,O6)</f>
        <v>0</v>
      </c>
      <c r="T6" s="1">
        <f t="shared" si="0"/>
        <v>0</v>
      </c>
      <c r="U6" s="1">
        <f t="shared" ref="U6:U69" si="1">SUM(S6:T6)</f>
        <v>0</v>
      </c>
    </row>
    <row r="7" spans="1:21" x14ac:dyDescent="0.2">
      <c r="A7" s="17" t="s">
        <v>9</v>
      </c>
      <c r="B7" s="30"/>
      <c r="C7" s="88">
        <v>36192</v>
      </c>
      <c r="D7" s="88">
        <v>0</v>
      </c>
      <c r="E7" s="89">
        <v>235134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46000</v>
      </c>
      <c r="N7" s="89">
        <v>0</v>
      </c>
      <c r="O7" s="89">
        <v>0</v>
      </c>
      <c r="P7" s="90">
        <v>0</v>
      </c>
      <c r="Q7" s="91">
        <f t="shared" ref="Q7:Q70" si="2">SUM(C7:P7)</f>
        <v>317326</v>
      </c>
      <c r="S7" s="1">
        <f t="shared" si="0"/>
        <v>317326</v>
      </c>
      <c r="T7" s="1">
        <f t="shared" si="0"/>
        <v>0</v>
      </c>
      <c r="U7" s="1">
        <f t="shared" si="1"/>
        <v>317326</v>
      </c>
    </row>
    <row r="8" spans="1:21" x14ac:dyDescent="0.2">
      <c r="A8" s="17" t="s">
        <v>10</v>
      </c>
      <c r="B8" s="30"/>
      <c r="C8" s="88">
        <v>0</v>
      </c>
      <c r="D8" s="88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  <c r="P8" s="90">
        <v>0</v>
      </c>
      <c r="Q8" s="91">
        <f t="shared" si="2"/>
        <v>0</v>
      </c>
      <c r="S8" s="1">
        <f t="shared" si="0"/>
        <v>0</v>
      </c>
      <c r="T8" s="1">
        <f t="shared" si="0"/>
        <v>0</v>
      </c>
      <c r="U8" s="1">
        <f t="shared" si="1"/>
        <v>0</v>
      </c>
    </row>
    <row r="9" spans="1:21" x14ac:dyDescent="0.2">
      <c r="A9" s="17" t="s">
        <v>11</v>
      </c>
      <c r="B9" s="30"/>
      <c r="C9" s="88">
        <v>133237</v>
      </c>
      <c r="D9" s="88">
        <v>97925</v>
      </c>
      <c r="E9" s="89">
        <v>1056963</v>
      </c>
      <c r="F9" s="89">
        <v>439300</v>
      </c>
      <c r="G9" s="89">
        <v>0</v>
      </c>
      <c r="H9" s="89">
        <v>0</v>
      </c>
      <c r="I9" s="89">
        <v>0</v>
      </c>
      <c r="J9" s="89">
        <v>0</v>
      </c>
      <c r="K9" s="89">
        <v>3925905</v>
      </c>
      <c r="L9" s="89">
        <v>0</v>
      </c>
      <c r="M9" s="89">
        <v>61978</v>
      </c>
      <c r="N9" s="89">
        <v>0</v>
      </c>
      <c r="O9" s="89">
        <v>0</v>
      </c>
      <c r="P9" s="90">
        <v>0</v>
      </c>
      <c r="Q9" s="91">
        <f t="shared" si="2"/>
        <v>5715308</v>
      </c>
      <c r="S9" s="1">
        <f t="shared" si="0"/>
        <v>5178083</v>
      </c>
      <c r="T9" s="1">
        <f t="shared" si="0"/>
        <v>537225</v>
      </c>
      <c r="U9" s="1">
        <f t="shared" si="1"/>
        <v>5715308</v>
      </c>
    </row>
    <row r="10" spans="1:21" x14ac:dyDescent="0.2">
      <c r="A10" s="17" t="s">
        <v>12</v>
      </c>
      <c r="B10" s="30"/>
      <c r="C10" s="88">
        <v>0</v>
      </c>
      <c r="D10" s="88">
        <v>0</v>
      </c>
      <c r="E10" s="89">
        <v>0</v>
      </c>
      <c r="F10" s="89">
        <v>0</v>
      </c>
      <c r="G10" s="89">
        <v>806000</v>
      </c>
      <c r="H10" s="89">
        <v>2429000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554000</v>
      </c>
      <c r="O10" s="89">
        <v>0</v>
      </c>
      <c r="P10" s="90">
        <v>0</v>
      </c>
      <c r="Q10" s="91">
        <f t="shared" si="2"/>
        <v>3789000</v>
      </c>
      <c r="S10" s="1">
        <f t="shared" si="0"/>
        <v>806000</v>
      </c>
      <c r="T10" s="1">
        <f t="shared" si="0"/>
        <v>2983000</v>
      </c>
      <c r="U10" s="1">
        <f t="shared" si="1"/>
        <v>3789000</v>
      </c>
    </row>
    <row r="11" spans="1:21" x14ac:dyDescent="0.2">
      <c r="A11" s="17" t="s">
        <v>13</v>
      </c>
      <c r="B11" s="30"/>
      <c r="C11" s="88">
        <v>0</v>
      </c>
      <c r="D11" s="88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  <c r="P11" s="90">
        <v>0</v>
      </c>
      <c r="Q11" s="91">
        <f t="shared" si="2"/>
        <v>0</v>
      </c>
      <c r="S11" s="1">
        <f t="shared" si="0"/>
        <v>0</v>
      </c>
      <c r="T11" s="1">
        <f t="shared" si="0"/>
        <v>0</v>
      </c>
      <c r="U11" s="1">
        <f t="shared" si="1"/>
        <v>0</v>
      </c>
    </row>
    <row r="12" spans="1:21" x14ac:dyDescent="0.2">
      <c r="A12" s="17" t="s">
        <v>14</v>
      </c>
      <c r="B12" s="30"/>
      <c r="C12" s="88">
        <v>86333</v>
      </c>
      <c r="D12" s="88">
        <v>35912</v>
      </c>
      <c r="E12" s="89">
        <v>0</v>
      </c>
      <c r="F12" s="89">
        <v>0</v>
      </c>
      <c r="G12" s="89">
        <v>442473</v>
      </c>
      <c r="H12" s="89">
        <v>250831</v>
      </c>
      <c r="I12" s="89">
        <v>0</v>
      </c>
      <c r="J12" s="89">
        <v>0</v>
      </c>
      <c r="K12" s="89">
        <v>0</v>
      </c>
      <c r="L12" s="89">
        <v>0</v>
      </c>
      <c r="M12" s="89">
        <v>302354</v>
      </c>
      <c r="N12" s="89">
        <v>41762</v>
      </c>
      <c r="O12" s="89">
        <v>161623</v>
      </c>
      <c r="P12" s="90">
        <v>26339</v>
      </c>
      <c r="Q12" s="91">
        <f t="shared" si="2"/>
        <v>1347627</v>
      </c>
      <c r="S12" s="1">
        <f t="shared" si="0"/>
        <v>992783</v>
      </c>
      <c r="T12" s="1">
        <f t="shared" si="0"/>
        <v>354844</v>
      </c>
      <c r="U12" s="1">
        <f t="shared" si="1"/>
        <v>1347627</v>
      </c>
    </row>
    <row r="13" spans="1:21" x14ac:dyDescent="0.2">
      <c r="A13" s="17" t="s">
        <v>15</v>
      </c>
      <c r="B13" s="30"/>
      <c r="C13" s="88">
        <v>380713</v>
      </c>
      <c r="D13" s="88">
        <v>0</v>
      </c>
      <c r="E13" s="89">
        <v>0</v>
      </c>
      <c r="F13" s="89">
        <v>0</v>
      </c>
      <c r="G13" s="89">
        <v>124305</v>
      </c>
      <c r="H13" s="89">
        <v>0</v>
      </c>
      <c r="I13" s="89">
        <v>0</v>
      </c>
      <c r="J13" s="89">
        <v>0</v>
      </c>
      <c r="K13" s="89">
        <v>234769</v>
      </c>
      <c r="L13" s="89">
        <v>0</v>
      </c>
      <c r="M13" s="89">
        <v>113442</v>
      </c>
      <c r="N13" s="89">
        <v>0</v>
      </c>
      <c r="O13" s="89">
        <v>355156</v>
      </c>
      <c r="P13" s="90">
        <v>0</v>
      </c>
      <c r="Q13" s="91">
        <f t="shared" si="2"/>
        <v>1208385</v>
      </c>
      <c r="S13" s="1">
        <f t="shared" si="0"/>
        <v>1208385</v>
      </c>
      <c r="T13" s="1">
        <f t="shared" si="0"/>
        <v>0</v>
      </c>
      <c r="U13" s="1">
        <f t="shared" si="1"/>
        <v>1208385</v>
      </c>
    </row>
    <row r="14" spans="1:21" x14ac:dyDescent="0.2">
      <c r="A14" s="17" t="s">
        <v>16</v>
      </c>
      <c r="B14" s="30"/>
      <c r="C14" s="88">
        <v>0</v>
      </c>
      <c r="D14" s="88">
        <v>0</v>
      </c>
      <c r="E14" s="89">
        <v>0</v>
      </c>
      <c r="F14" s="89">
        <v>0</v>
      </c>
      <c r="G14" s="89">
        <v>228833</v>
      </c>
      <c r="H14" s="89">
        <v>167869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90">
        <v>0</v>
      </c>
      <c r="Q14" s="91">
        <f t="shared" si="2"/>
        <v>396702</v>
      </c>
      <c r="S14" s="1">
        <f t="shared" si="0"/>
        <v>228833</v>
      </c>
      <c r="T14" s="1">
        <f t="shared" si="0"/>
        <v>167869</v>
      </c>
      <c r="U14" s="1">
        <f t="shared" si="1"/>
        <v>396702</v>
      </c>
    </row>
    <row r="15" spans="1:21" x14ac:dyDescent="0.2">
      <c r="A15" s="17" t="s">
        <v>17</v>
      </c>
      <c r="B15" s="30"/>
      <c r="C15" s="88">
        <v>875447</v>
      </c>
      <c r="D15" s="88">
        <v>117988</v>
      </c>
      <c r="E15" s="89">
        <v>6495585</v>
      </c>
      <c r="F15" s="89">
        <v>936568</v>
      </c>
      <c r="G15" s="89">
        <v>4038970</v>
      </c>
      <c r="H15" s="89">
        <v>2865323</v>
      </c>
      <c r="I15" s="89">
        <v>0</v>
      </c>
      <c r="J15" s="89">
        <v>0</v>
      </c>
      <c r="K15" s="89">
        <v>0</v>
      </c>
      <c r="L15" s="89">
        <v>0</v>
      </c>
      <c r="M15" s="89">
        <v>3276307</v>
      </c>
      <c r="N15" s="89">
        <v>0</v>
      </c>
      <c r="O15" s="89">
        <v>779599</v>
      </c>
      <c r="P15" s="90">
        <v>119192</v>
      </c>
      <c r="Q15" s="91">
        <f t="shared" si="2"/>
        <v>19504979</v>
      </c>
      <c r="S15" s="1">
        <f t="shared" si="0"/>
        <v>15465908</v>
      </c>
      <c r="T15" s="1">
        <f t="shared" si="0"/>
        <v>4039071</v>
      </c>
      <c r="U15" s="1">
        <f t="shared" si="1"/>
        <v>19504979</v>
      </c>
    </row>
    <row r="16" spans="1:21" x14ac:dyDescent="0.2">
      <c r="A16" s="17" t="s">
        <v>18</v>
      </c>
      <c r="B16" s="30"/>
      <c r="C16" s="88">
        <v>0</v>
      </c>
      <c r="D16" s="88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90">
        <v>0</v>
      </c>
      <c r="Q16" s="91">
        <f t="shared" si="2"/>
        <v>0</v>
      </c>
      <c r="S16" s="1">
        <f t="shared" si="0"/>
        <v>0</v>
      </c>
      <c r="T16" s="1">
        <f t="shared" si="0"/>
        <v>0</v>
      </c>
      <c r="U16" s="1">
        <f t="shared" si="1"/>
        <v>0</v>
      </c>
    </row>
    <row r="17" spans="1:21" x14ac:dyDescent="0.2">
      <c r="A17" s="17" t="s">
        <v>109</v>
      </c>
      <c r="B17" s="30"/>
      <c r="C17" s="88">
        <v>0</v>
      </c>
      <c r="D17" s="88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90">
        <v>0</v>
      </c>
      <c r="Q17" s="91">
        <f t="shared" si="2"/>
        <v>0</v>
      </c>
      <c r="S17" s="1">
        <f t="shared" si="0"/>
        <v>0</v>
      </c>
      <c r="T17" s="1">
        <f t="shared" si="0"/>
        <v>0</v>
      </c>
      <c r="U17" s="1">
        <f t="shared" si="1"/>
        <v>0</v>
      </c>
    </row>
    <row r="18" spans="1:21" x14ac:dyDescent="0.2">
      <c r="A18" s="17" t="s">
        <v>19</v>
      </c>
      <c r="B18" s="30"/>
      <c r="C18" s="88">
        <v>127203</v>
      </c>
      <c r="D18" s="88">
        <v>0</v>
      </c>
      <c r="E18" s="89">
        <v>0</v>
      </c>
      <c r="F18" s="89">
        <v>0</v>
      </c>
      <c r="G18" s="89">
        <v>233120</v>
      </c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90">
        <v>0</v>
      </c>
      <c r="Q18" s="91">
        <f t="shared" si="2"/>
        <v>360323</v>
      </c>
      <c r="S18" s="1">
        <f t="shared" si="0"/>
        <v>360323</v>
      </c>
      <c r="T18" s="1">
        <f t="shared" si="0"/>
        <v>0</v>
      </c>
      <c r="U18" s="1">
        <f t="shared" si="1"/>
        <v>360323</v>
      </c>
    </row>
    <row r="19" spans="1:21" x14ac:dyDescent="0.2">
      <c r="A19" s="17" t="s">
        <v>20</v>
      </c>
      <c r="B19" s="30" t="s">
        <v>65</v>
      </c>
      <c r="C19" s="88"/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90"/>
      <c r="Q19" s="91">
        <f t="shared" si="2"/>
        <v>0</v>
      </c>
      <c r="S19" s="1">
        <f t="shared" si="0"/>
        <v>0</v>
      </c>
      <c r="T19" s="1">
        <f t="shared" si="0"/>
        <v>0</v>
      </c>
      <c r="U19" s="1">
        <f t="shared" si="1"/>
        <v>0</v>
      </c>
    </row>
    <row r="20" spans="1:21" x14ac:dyDescent="0.2">
      <c r="A20" s="17" t="s">
        <v>22</v>
      </c>
      <c r="B20" s="30"/>
      <c r="C20" s="88">
        <v>0</v>
      </c>
      <c r="D20" s="88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90">
        <v>0</v>
      </c>
      <c r="Q20" s="91">
        <f t="shared" si="2"/>
        <v>0</v>
      </c>
      <c r="S20" s="1">
        <f t="shared" si="0"/>
        <v>0</v>
      </c>
      <c r="T20" s="1">
        <f t="shared" si="0"/>
        <v>0</v>
      </c>
      <c r="U20" s="1">
        <f t="shared" si="1"/>
        <v>0</v>
      </c>
    </row>
    <row r="21" spans="1:21" x14ac:dyDescent="0.2">
      <c r="A21" s="17" t="s">
        <v>21</v>
      </c>
      <c r="B21" s="30"/>
      <c r="C21" s="88">
        <v>200000</v>
      </c>
      <c r="D21" s="88">
        <v>0</v>
      </c>
      <c r="E21" s="89">
        <v>0</v>
      </c>
      <c r="F21" s="89">
        <v>0</v>
      </c>
      <c r="G21" s="89">
        <v>0</v>
      </c>
      <c r="H21" s="89">
        <v>0</v>
      </c>
      <c r="I21" s="89">
        <v>0</v>
      </c>
      <c r="J21" s="89">
        <v>0</v>
      </c>
      <c r="K21" s="89">
        <v>0</v>
      </c>
      <c r="L21" s="89">
        <v>0</v>
      </c>
      <c r="M21" s="89">
        <v>800000</v>
      </c>
      <c r="N21" s="89">
        <v>0</v>
      </c>
      <c r="O21" s="89">
        <v>0</v>
      </c>
      <c r="P21" s="90">
        <v>0</v>
      </c>
      <c r="Q21" s="91">
        <f t="shared" si="2"/>
        <v>1000000</v>
      </c>
      <c r="S21" s="1">
        <f t="shared" si="0"/>
        <v>1000000</v>
      </c>
      <c r="T21" s="1">
        <f t="shared" si="0"/>
        <v>0</v>
      </c>
      <c r="U21" s="1">
        <f t="shared" si="1"/>
        <v>1000000</v>
      </c>
    </row>
    <row r="22" spans="1:21" x14ac:dyDescent="0.2">
      <c r="A22" s="17" t="s">
        <v>23</v>
      </c>
      <c r="B22" s="30"/>
      <c r="C22" s="88">
        <v>0</v>
      </c>
      <c r="D22" s="88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89">
        <v>0</v>
      </c>
      <c r="K22" s="89">
        <v>0</v>
      </c>
      <c r="L22" s="89">
        <v>0</v>
      </c>
      <c r="M22" s="89">
        <v>0</v>
      </c>
      <c r="N22" s="89">
        <v>0</v>
      </c>
      <c r="O22" s="89">
        <v>0</v>
      </c>
      <c r="P22" s="90">
        <v>0</v>
      </c>
      <c r="Q22" s="91">
        <f t="shared" si="2"/>
        <v>0</v>
      </c>
      <c r="S22" s="1">
        <f t="shared" si="0"/>
        <v>0</v>
      </c>
      <c r="T22" s="1">
        <f t="shared" si="0"/>
        <v>0</v>
      </c>
      <c r="U22" s="1">
        <f t="shared" si="1"/>
        <v>0</v>
      </c>
    </row>
    <row r="23" spans="1:21" x14ac:dyDescent="0.2">
      <c r="A23" s="17" t="s">
        <v>24</v>
      </c>
      <c r="B23" s="30"/>
      <c r="C23" s="88">
        <v>0</v>
      </c>
      <c r="D23" s="88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89">
        <v>0</v>
      </c>
      <c r="P23" s="90">
        <v>0</v>
      </c>
      <c r="Q23" s="91">
        <f t="shared" si="2"/>
        <v>0</v>
      </c>
      <c r="S23" s="1">
        <f t="shared" si="0"/>
        <v>0</v>
      </c>
      <c r="T23" s="1">
        <f t="shared" si="0"/>
        <v>0</v>
      </c>
      <c r="U23" s="1">
        <f t="shared" si="1"/>
        <v>0</v>
      </c>
    </row>
    <row r="24" spans="1:21" x14ac:dyDescent="0.2">
      <c r="A24" s="17" t="s">
        <v>25</v>
      </c>
      <c r="B24" s="30"/>
      <c r="C24" s="88">
        <v>0</v>
      </c>
      <c r="D24" s="88">
        <v>0</v>
      </c>
      <c r="E24" s="89">
        <v>0</v>
      </c>
      <c r="F24" s="89">
        <v>0</v>
      </c>
      <c r="G24" s="89">
        <v>127918</v>
      </c>
      <c r="H24" s="89">
        <v>0</v>
      </c>
      <c r="I24" s="89">
        <v>0</v>
      </c>
      <c r="J24" s="89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90">
        <v>0</v>
      </c>
      <c r="Q24" s="91">
        <f t="shared" si="2"/>
        <v>127918</v>
      </c>
      <c r="S24" s="1">
        <f t="shared" si="0"/>
        <v>127918</v>
      </c>
      <c r="T24" s="1">
        <f t="shared" si="0"/>
        <v>0</v>
      </c>
      <c r="U24" s="1">
        <f t="shared" si="1"/>
        <v>127918</v>
      </c>
    </row>
    <row r="25" spans="1:21" x14ac:dyDescent="0.2">
      <c r="A25" s="17" t="s">
        <v>26</v>
      </c>
      <c r="B25" s="30"/>
      <c r="C25" s="88">
        <v>0</v>
      </c>
      <c r="D25" s="88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90">
        <v>0</v>
      </c>
      <c r="Q25" s="91">
        <f t="shared" si="2"/>
        <v>0</v>
      </c>
      <c r="S25" s="1">
        <f t="shared" si="0"/>
        <v>0</v>
      </c>
      <c r="T25" s="1">
        <f t="shared" si="0"/>
        <v>0</v>
      </c>
      <c r="U25" s="1">
        <f t="shared" si="1"/>
        <v>0</v>
      </c>
    </row>
    <row r="26" spans="1:21" x14ac:dyDescent="0.2">
      <c r="A26" s="17" t="s">
        <v>27</v>
      </c>
      <c r="B26" s="30"/>
      <c r="C26" s="88">
        <v>0</v>
      </c>
      <c r="D26" s="88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89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90">
        <v>0</v>
      </c>
      <c r="Q26" s="91">
        <f t="shared" si="2"/>
        <v>0</v>
      </c>
      <c r="S26" s="1">
        <f t="shared" si="0"/>
        <v>0</v>
      </c>
      <c r="T26" s="1">
        <f t="shared" si="0"/>
        <v>0</v>
      </c>
      <c r="U26" s="1">
        <f t="shared" si="1"/>
        <v>0</v>
      </c>
    </row>
    <row r="27" spans="1:21" x14ac:dyDescent="0.2">
      <c r="A27" s="17" t="s">
        <v>28</v>
      </c>
      <c r="B27" s="30"/>
      <c r="C27" s="88">
        <v>0</v>
      </c>
      <c r="D27" s="88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90">
        <v>0</v>
      </c>
      <c r="Q27" s="91">
        <f t="shared" si="2"/>
        <v>0</v>
      </c>
      <c r="S27" s="1">
        <f t="shared" si="0"/>
        <v>0</v>
      </c>
      <c r="T27" s="1">
        <f t="shared" si="0"/>
        <v>0</v>
      </c>
      <c r="U27" s="1">
        <f t="shared" si="1"/>
        <v>0</v>
      </c>
    </row>
    <row r="28" spans="1:21" x14ac:dyDescent="0.2">
      <c r="A28" s="17" t="s">
        <v>29</v>
      </c>
      <c r="B28" s="30"/>
      <c r="C28" s="88">
        <v>0</v>
      </c>
      <c r="D28" s="88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0</v>
      </c>
      <c r="M28" s="89">
        <v>0</v>
      </c>
      <c r="N28" s="89">
        <v>0</v>
      </c>
      <c r="O28" s="89">
        <v>0</v>
      </c>
      <c r="P28" s="90">
        <v>0</v>
      </c>
      <c r="Q28" s="91">
        <f t="shared" si="2"/>
        <v>0</v>
      </c>
      <c r="S28" s="1">
        <f t="shared" si="0"/>
        <v>0</v>
      </c>
      <c r="T28" s="1">
        <f t="shared" si="0"/>
        <v>0</v>
      </c>
      <c r="U28" s="1">
        <f t="shared" si="1"/>
        <v>0</v>
      </c>
    </row>
    <row r="29" spans="1:21" x14ac:dyDescent="0.2">
      <c r="A29" s="17" t="s">
        <v>30</v>
      </c>
      <c r="B29" s="30"/>
      <c r="C29" s="88">
        <v>0</v>
      </c>
      <c r="D29" s="88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0</v>
      </c>
      <c r="M29" s="89">
        <v>0</v>
      </c>
      <c r="N29" s="89">
        <v>0</v>
      </c>
      <c r="O29" s="89">
        <v>0</v>
      </c>
      <c r="P29" s="90">
        <v>0</v>
      </c>
      <c r="Q29" s="91">
        <f t="shared" si="2"/>
        <v>0</v>
      </c>
      <c r="S29" s="1">
        <f t="shared" si="0"/>
        <v>0</v>
      </c>
      <c r="T29" s="1">
        <f t="shared" si="0"/>
        <v>0</v>
      </c>
      <c r="U29" s="1">
        <f t="shared" si="1"/>
        <v>0</v>
      </c>
    </row>
    <row r="30" spans="1:21" x14ac:dyDescent="0.2">
      <c r="A30" s="17" t="s">
        <v>31</v>
      </c>
      <c r="B30" s="30"/>
      <c r="C30" s="88">
        <v>47268</v>
      </c>
      <c r="D30" s="88">
        <v>17737</v>
      </c>
      <c r="E30" s="89">
        <v>0</v>
      </c>
      <c r="F30" s="89">
        <v>0</v>
      </c>
      <c r="G30" s="89">
        <v>513284</v>
      </c>
      <c r="H30" s="89">
        <v>90880</v>
      </c>
      <c r="I30" s="89">
        <v>0</v>
      </c>
      <c r="J30" s="89">
        <v>0</v>
      </c>
      <c r="K30" s="89">
        <v>0</v>
      </c>
      <c r="L30" s="89">
        <v>0</v>
      </c>
      <c r="M30" s="89">
        <v>63444</v>
      </c>
      <c r="N30" s="89">
        <v>-13644</v>
      </c>
      <c r="O30" s="89">
        <v>58357</v>
      </c>
      <c r="P30" s="90">
        <v>5624</v>
      </c>
      <c r="Q30" s="91">
        <f t="shared" si="2"/>
        <v>782950</v>
      </c>
      <c r="S30" s="1">
        <f t="shared" si="0"/>
        <v>682353</v>
      </c>
      <c r="T30" s="1">
        <f t="shared" si="0"/>
        <v>100597</v>
      </c>
      <c r="U30" s="1">
        <f t="shared" si="1"/>
        <v>782950</v>
      </c>
    </row>
    <row r="31" spans="1:21" x14ac:dyDescent="0.2">
      <c r="A31" s="17" t="s">
        <v>32</v>
      </c>
      <c r="B31" s="30"/>
      <c r="C31" s="88">
        <v>4419</v>
      </c>
      <c r="D31" s="88">
        <v>0</v>
      </c>
      <c r="E31" s="89">
        <v>0</v>
      </c>
      <c r="F31" s="89">
        <v>0</v>
      </c>
      <c r="G31" s="89">
        <v>50137</v>
      </c>
      <c r="H31" s="89">
        <v>0</v>
      </c>
      <c r="I31" s="89">
        <v>0</v>
      </c>
      <c r="J31" s="89">
        <v>0</v>
      </c>
      <c r="K31" s="89">
        <v>0</v>
      </c>
      <c r="L31" s="89">
        <v>0</v>
      </c>
      <c r="M31" s="89">
        <v>0</v>
      </c>
      <c r="N31" s="89">
        <v>0</v>
      </c>
      <c r="O31" s="89">
        <v>0</v>
      </c>
      <c r="P31" s="90">
        <v>0</v>
      </c>
      <c r="Q31" s="91">
        <f t="shared" si="2"/>
        <v>54556</v>
      </c>
      <c r="S31" s="1">
        <f t="shared" si="0"/>
        <v>54556</v>
      </c>
      <c r="T31" s="1">
        <f t="shared" si="0"/>
        <v>0</v>
      </c>
      <c r="U31" s="1">
        <f t="shared" si="1"/>
        <v>54556</v>
      </c>
    </row>
    <row r="32" spans="1:21" x14ac:dyDescent="0.2">
      <c r="A32" s="17" t="s">
        <v>33</v>
      </c>
      <c r="B32" s="30"/>
      <c r="C32" s="88">
        <v>111810</v>
      </c>
      <c r="D32" s="88">
        <v>25862</v>
      </c>
      <c r="E32" s="89">
        <v>8581608</v>
      </c>
      <c r="F32" s="89">
        <v>0</v>
      </c>
      <c r="G32" s="89">
        <v>1205172</v>
      </c>
      <c r="H32" s="89">
        <v>773847</v>
      </c>
      <c r="I32" s="89">
        <v>0</v>
      </c>
      <c r="J32" s="89">
        <v>0</v>
      </c>
      <c r="K32" s="89">
        <v>0</v>
      </c>
      <c r="L32" s="89">
        <v>0</v>
      </c>
      <c r="M32" s="89">
        <v>596643</v>
      </c>
      <c r="N32" s="89">
        <v>0</v>
      </c>
      <c r="O32" s="89">
        <v>0</v>
      </c>
      <c r="P32" s="90">
        <v>0</v>
      </c>
      <c r="Q32" s="91">
        <f t="shared" si="2"/>
        <v>11294942</v>
      </c>
      <c r="S32" s="1">
        <f t="shared" si="0"/>
        <v>10495233</v>
      </c>
      <c r="T32" s="1">
        <f t="shared" si="0"/>
        <v>799709</v>
      </c>
      <c r="U32" s="1">
        <f t="shared" si="1"/>
        <v>11294942</v>
      </c>
    </row>
    <row r="33" spans="1:21" x14ac:dyDescent="0.2">
      <c r="A33" s="17" t="s">
        <v>34</v>
      </c>
      <c r="B33" s="30"/>
      <c r="C33" s="88">
        <v>0</v>
      </c>
      <c r="D33" s="88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89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90">
        <v>0</v>
      </c>
      <c r="Q33" s="91">
        <f t="shared" si="2"/>
        <v>0</v>
      </c>
      <c r="S33" s="1">
        <f t="shared" si="0"/>
        <v>0</v>
      </c>
      <c r="T33" s="1">
        <f t="shared" si="0"/>
        <v>0</v>
      </c>
      <c r="U33" s="1">
        <f t="shared" si="1"/>
        <v>0</v>
      </c>
    </row>
    <row r="34" spans="1:21" x14ac:dyDescent="0.2">
      <c r="A34" s="17" t="s">
        <v>35</v>
      </c>
      <c r="B34" s="30"/>
      <c r="C34" s="88">
        <v>30832</v>
      </c>
      <c r="D34" s="88">
        <v>17822</v>
      </c>
      <c r="E34" s="89">
        <v>-1848</v>
      </c>
      <c r="F34" s="89">
        <v>0</v>
      </c>
      <c r="G34" s="89">
        <v>765272</v>
      </c>
      <c r="H34" s="89">
        <v>583142</v>
      </c>
      <c r="I34" s="89">
        <v>0</v>
      </c>
      <c r="J34" s="89">
        <v>0</v>
      </c>
      <c r="K34" s="89">
        <v>0</v>
      </c>
      <c r="L34" s="89">
        <v>0</v>
      </c>
      <c r="M34" s="89">
        <v>298514</v>
      </c>
      <c r="N34" s="89">
        <v>0</v>
      </c>
      <c r="O34" s="89">
        <v>32937</v>
      </c>
      <c r="P34" s="90">
        <v>14631</v>
      </c>
      <c r="Q34" s="91">
        <f t="shared" si="2"/>
        <v>1741302</v>
      </c>
      <c r="S34" s="1">
        <f t="shared" si="0"/>
        <v>1125707</v>
      </c>
      <c r="T34" s="1">
        <f t="shared" si="0"/>
        <v>615595</v>
      </c>
      <c r="U34" s="1">
        <f t="shared" si="1"/>
        <v>1741302</v>
      </c>
    </row>
    <row r="35" spans="1:21" x14ac:dyDescent="0.2">
      <c r="A35" s="17" t="s">
        <v>36</v>
      </c>
      <c r="B35" s="30"/>
      <c r="C35" s="88">
        <v>0</v>
      </c>
      <c r="D35" s="88">
        <v>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90">
        <v>0</v>
      </c>
      <c r="Q35" s="91">
        <f t="shared" si="2"/>
        <v>0</v>
      </c>
      <c r="S35" s="1">
        <f t="shared" si="0"/>
        <v>0</v>
      </c>
      <c r="T35" s="1">
        <f t="shared" si="0"/>
        <v>0</v>
      </c>
      <c r="U35" s="1">
        <f t="shared" si="1"/>
        <v>0</v>
      </c>
    </row>
    <row r="36" spans="1:21" x14ac:dyDescent="0.2">
      <c r="A36" s="17" t="s">
        <v>37</v>
      </c>
      <c r="B36" s="30"/>
      <c r="C36" s="88">
        <v>0</v>
      </c>
      <c r="D36" s="88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89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90">
        <v>0</v>
      </c>
      <c r="Q36" s="91">
        <f t="shared" si="2"/>
        <v>0</v>
      </c>
      <c r="S36" s="1">
        <f t="shared" si="0"/>
        <v>0</v>
      </c>
      <c r="T36" s="1">
        <f t="shared" si="0"/>
        <v>0</v>
      </c>
      <c r="U36" s="1">
        <f t="shared" si="1"/>
        <v>0</v>
      </c>
    </row>
    <row r="37" spans="1:21" x14ac:dyDescent="0.2">
      <c r="A37" s="17" t="s">
        <v>38</v>
      </c>
      <c r="B37" s="30"/>
      <c r="C37" s="88">
        <v>9000</v>
      </c>
      <c r="D37" s="88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89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90">
        <v>0</v>
      </c>
      <c r="Q37" s="91">
        <f t="shared" si="2"/>
        <v>9000</v>
      </c>
      <c r="S37" s="1">
        <f t="shared" si="0"/>
        <v>9000</v>
      </c>
      <c r="T37" s="1">
        <f t="shared" si="0"/>
        <v>0</v>
      </c>
      <c r="U37" s="1">
        <f t="shared" si="1"/>
        <v>9000</v>
      </c>
    </row>
    <row r="38" spans="1:21" x14ac:dyDescent="0.2">
      <c r="A38" s="17" t="s">
        <v>39</v>
      </c>
      <c r="B38" s="30"/>
      <c r="C38" s="88">
        <v>118867</v>
      </c>
      <c r="D38" s="88">
        <v>119990</v>
      </c>
      <c r="E38" s="89">
        <v>0</v>
      </c>
      <c r="F38" s="89">
        <v>0</v>
      </c>
      <c r="G38" s="89">
        <v>208138</v>
      </c>
      <c r="H38" s="89">
        <v>6387</v>
      </c>
      <c r="I38" s="89">
        <v>0</v>
      </c>
      <c r="J38" s="89">
        <v>0</v>
      </c>
      <c r="K38" s="89">
        <v>0</v>
      </c>
      <c r="L38" s="89">
        <v>0</v>
      </c>
      <c r="M38" s="89">
        <v>199065</v>
      </c>
      <c r="N38" s="89">
        <v>0</v>
      </c>
      <c r="O38" s="89">
        <v>0</v>
      </c>
      <c r="P38" s="90">
        <v>0</v>
      </c>
      <c r="Q38" s="91">
        <f t="shared" si="2"/>
        <v>652447</v>
      </c>
      <c r="S38" s="1">
        <f t="shared" si="0"/>
        <v>526070</v>
      </c>
      <c r="T38" s="1">
        <f t="shared" si="0"/>
        <v>126377</v>
      </c>
      <c r="U38" s="1">
        <f t="shared" si="1"/>
        <v>652447</v>
      </c>
    </row>
    <row r="39" spans="1:21" x14ac:dyDescent="0.2">
      <c r="A39" s="17" t="s">
        <v>1</v>
      </c>
      <c r="B39" s="30"/>
      <c r="C39" s="88">
        <v>75450</v>
      </c>
      <c r="D39" s="88">
        <v>66434</v>
      </c>
      <c r="E39" s="89">
        <v>0</v>
      </c>
      <c r="F39" s="89">
        <v>0</v>
      </c>
      <c r="G39" s="89">
        <v>754254</v>
      </c>
      <c r="H39" s="89">
        <v>398087</v>
      </c>
      <c r="I39" s="89">
        <v>0</v>
      </c>
      <c r="J39" s="89">
        <v>0</v>
      </c>
      <c r="K39" s="89">
        <v>0</v>
      </c>
      <c r="L39" s="89">
        <v>0</v>
      </c>
      <c r="M39" s="89">
        <v>566256</v>
      </c>
      <c r="N39" s="89">
        <v>31052</v>
      </c>
      <c r="O39" s="89">
        <v>0</v>
      </c>
      <c r="P39" s="90">
        <v>0</v>
      </c>
      <c r="Q39" s="91">
        <f t="shared" si="2"/>
        <v>1891533</v>
      </c>
      <c r="S39" s="1">
        <f t="shared" si="0"/>
        <v>1395960</v>
      </c>
      <c r="T39" s="1">
        <f t="shared" si="0"/>
        <v>495573</v>
      </c>
      <c r="U39" s="1">
        <f t="shared" si="1"/>
        <v>1891533</v>
      </c>
    </row>
    <row r="40" spans="1:21" x14ac:dyDescent="0.2">
      <c r="A40" s="17" t="s">
        <v>40</v>
      </c>
      <c r="B40" s="30"/>
      <c r="C40" s="88">
        <v>0</v>
      </c>
      <c r="D40" s="88">
        <v>0</v>
      </c>
      <c r="E40" s="89">
        <v>236668</v>
      </c>
      <c r="F40" s="89">
        <v>0</v>
      </c>
      <c r="G40" s="89">
        <v>221460</v>
      </c>
      <c r="H40" s="89">
        <v>0</v>
      </c>
      <c r="I40" s="89">
        <v>0</v>
      </c>
      <c r="J40" s="89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90">
        <v>0</v>
      </c>
      <c r="Q40" s="91">
        <f t="shared" si="2"/>
        <v>458128</v>
      </c>
      <c r="S40" s="1">
        <f t="shared" si="0"/>
        <v>458128</v>
      </c>
      <c r="T40" s="1">
        <f t="shared" si="0"/>
        <v>0</v>
      </c>
      <c r="U40" s="1">
        <f t="shared" si="1"/>
        <v>458128</v>
      </c>
    </row>
    <row r="41" spans="1:21" x14ac:dyDescent="0.2">
      <c r="A41" s="17" t="s">
        <v>41</v>
      </c>
      <c r="B41" s="30"/>
      <c r="C41" s="88">
        <v>0</v>
      </c>
      <c r="D41" s="88">
        <v>0</v>
      </c>
      <c r="E41" s="89">
        <v>0</v>
      </c>
      <c r="F41" s="89">
        <v>0</v>
      </c>
      <c r="G41" s="89">
        <v>0</v>
      </c>
      <c r="H41" s="89">
        <v>0</v>
      </c>
      <c r="I41" s="89">
        <v>0</v>
      </c>
      <c r="J41" s="89">
        <v>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90">
        <v>0</v>
      </c>
      <c r="Q41" s="91">
        <f t="shared" si="2"/>
        <v>0</v>
      </c>
      <c r="S41" s="1">
        <f t="shared" si="0"/>
        <v>0</v>
      </c>
      <c r="T41" s="1">
        <f t="shared" si="0"/>
        <v>0</v>
      </c>
      <c r="U41" s="1">
        <f t="shared" si="1"/>
        <v>0</v>
      </c>
    </row>
    <row r="42" spans="1:21" x14ac:dyDescent="0.2">
      <c r="A42" s="17" t="s">
        <v>42</v>
      </c>
      <c r="B42" s="30"/>
      <c r="C42" s="88">
        <v>0</v>
      </c>
      <c r="D42" s="88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89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90">
        <v>0</v>
      </c>
      <c r="Q42" s="91">
        <f t="shared" si="2"/>
        <v>0</v>
      </c>
      <c r="S42" s="1">
        <f t="shared" si="0"/>
        <v>0</v>
      </c>
      <c r="T42" s="1">
        <f t="shared" si="0"/>
        <v>0</v>
      </c>
      <c r="U42" s="1">
        <f t="shared" si="1"/>
        <v>0</v>
      </c>
    </row>
    <row r="43" spans="1:21" x14ac:dyDescent="0.2">
      <c r="A43" s="17" t="s">
        <v>2</v>
      </c>
      <c r="B43" s="30"/>
      <c r="C43" s="88">
        <v>0</v>
      </c>
      <c r="D43" s="88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89">
        <v>0</v>
      </c>
      <c r="K43" s="89">
        <v>0</v>
      </c>
      <c r="L43" s="89">
        <v>0</v>
      </c>
      <c r="M43" s="89">
        <v>0</v>
      </c>
      <c r="N43" s="89">
        <v>0</v>
      </c>
      <c r="O43" s="89">
        <v>0</v>
      </c>
      <c r="P43" s="90">
        <v>0</v>
      </c>
      <c r="Q43" s="91">
        <f t="shared" si="2"/>
        <v>0</v>
      </c>
      <c r="S43" s="1">
        <f t="shared" si="0"/>
        <v>0</v>
      </c>
      <c r="T43" s="1">
        <f t="shared" si="0"/>
        <v>0</v>
      </c>
      <c r="U43" s="1">
        <f t="shared" si="1"/>
        <v>0</v>
      </c>
    </row>
    <row r="44" spans="1:21" x14ac:dyDescent="0.2">
      <c r="A44" s="17" t="s">
        <v>43</v>
      </c>
      <c r="B44" s="30"/>
      <c r="C44" s="88">
        <v>1263000</v>
      </c>
      <c r="D44" s="88">
        <v>0</v>
      </c>
      <c r="E44" s="89">
        <v>0</v>
      </c>
      <c r="F44" s="89">
        <v>0</v>
      </c>
      <c r="G44" s="89">
        <v>3498000</v>
      </c>
      <c r="H44" s="89">
        <v>0</v>
      </c>
      <c r="I44" s="89">
        <v>0</v>
      </c>
      <c r="J44" s="89">
        <v>0</v>
      </c>
      <c r="K44" s="89">
        <v>0</v>
      </c>
      <c r="L44" s="89">
        <v>0</v>
      </c>
      <c r="M44" s="89">
        <v>906000</v>
      </c>
      <c r="N44" s="89">
        <v>0</v>
      </c>
      <c r="O44" s="89">
        <v>0</v>
      </c>
      <c r="P44" s="90">
        <v>0</v>
      </c>
      <c r="Q44" s="91">
        <f t="shared" si="2"/>
        <v>5667000</v>
      </c>
      <c r="S44" s="1">
        <f t="shared" si="0"/>
        <v>5667000</v>
      </c>
      <c r="T44" s="1">
        <f t="shared" si="0"/>
        <v>0</v>
      </c>
      <c r="U44" s="1">
        <f t="shared" si="1"/>
        <v>5667000</v>
      </c>
    </row>
    <row r="45" spans="1:21" x14ac:dyDescent="0.2">
      <c r="A45" s="17" t="s">
        <v>44</v>
      </c>
      <c r="B45" s="30"/>
      <c r="C45" s="88">
        <v>93321</v>
      </c>
      <c r="D45" s="88">
        <v>83020</v>
      </c>
      <c r="E45" s="89">
        <v>0</v>
      </c>
      <c r="F45" s="89">
        <v>0</v>
      </c>
      <c r="G45" s="89">
        <v>157469</v>
      </c>
      <c r="H45" s="89">
        <v>41852</v>
      </c>
      <c r="I45" s="89">
        <v>0</v>
      </c>
      <c r="J45" s="89">
        <v>0</v>
      </c>
      <c r="K45" s="89">
        <v>0</v>
      </c>
      <c r="L45" s="89">
        <v>0</v>
      </c>
      <c r="M45" s="89">
        <v>0</v>
      </c>
      <c r="N45" s="89">
        <v>0</v>
      </c>
      <c r="O45" s="89">
        <v>0</v>
      </c>
      <c r="P45" s="90">
        <v>0</v>
      </c>
      <c r="Q45" s="91">
        <f t="shared" si="2"/>
        <v>375662</v>
      </c>
      <c r="S45" s="1">
        <f t="shared" si="0"/>
        <v>250790</v>
      </c>
      <c r="T45" s="1">
        <f t="shared" si="0"/>
        <v>124872</v>
      </c>
      <c r="U45" s="1">
        <f t="shared" si="1"/>
        <v>375662</v>
      </c>
    </row>
    <row r="46" spans="1:21" x14ac:dyDescent="0.2">
      <c r="A46" s="17" t="s">
        <v>45</v>
      </c>
      <c r="B46" s="30"/>
      <c r="C46" s="88">
        <v>85281</v>
      </c>
      <c r="D46" s="88">
        <v>35904</v>
      </c>
      <c r="E46" s="89">
        <v>0</v>
      </c>
      <c r="F46" s="89">
        <v>0</v>
      </c>
      <c r="G46" s="89">
        <v>290222</v>
      </c>
      <c r="H46" s="89">
        <v>124096</v>
      </c>
      <c r="I46" s="89">
        <v>0</v>
      </c>
      <c r="J46" s="89">
        <v>0</v>
      </c>
      <c r="K46" s="89">
        <v>0</v>
      </c>
      <c r="L46" s="89">
        <v>0</v>
      </c>
      <c r="M46" s="89">
        <v>364135</v>
      </c>
      <c r="N46" s="89">
        <v>0</v>
      </c>
      <c r="O46" s="89">
        <v>98695</v>
      </c>
      <c r="P46" s="90">
        <v>23722</v>
      </c>
      <c r="Q46" s="91">
        <f t="shared" si="2"/>
        <v>1022055</v>
      </c>
      <c r="S46" s="1">
        <f t="shared" si="0"/>
        <v>838333</v>
      </c>
      <c r="T46" s="1">
        <f t="shared" si="0"/>
        <v>183722</v>
      </c>
      <c r="U46" s="1">
        <f t="shared" si="1"/>
        <v>1022055</v>
      </c>
    </row>
    <row r="47" spans="1:21" x14ac:dyDescent="0.2">
      <c r="A47" s="17" t="s">
        <v>46</v>
      </c>
      <c r="B47" s="30"/>
      <c r="C47" s="88">
        <v>927704</v>
      </c>
      <c r="D47" s="88">
        <v>1332476</v>
      </c>
      <c r="E47" s="89">
        <v>0</v>
      </c>
      <c r="F47" s="89">
        <v>0</v>
      </c>
      <c r="G47" s="89">
        <v>4286241</v>
      </c>
      <c r="H47" s="89">
        <v>6263513</v>
      </c>
      <c r="I47" s="89">
        <v>0</v>
      </c>
      <c r="J47" s="89">
        <v>0</v>
      </c>
      <c r="K47" s="89">
        <v>0</v>
      </c>
      <c r="L47" s="89">
        <v>0</v>
      </c>
      <c r="M47" s="89">
        <v>2122092</v>
      </c>
      <c r="N47" s="89">
        <v>0</v>
      </c>
      <c r="O47" s="89">
        <v>0</v>
      </c>
      <c r="P47" s="90">
        <v>0</v>
      </c>
      <c r="Q47" s="91">
        <f t="shared" si="2"/>
        <v>14932026</v>
      </c>
      <c r="S47" s="1">
        <f t="shared" si="0"/>
        <v>7336037</v>
      </c>
      <c r="T47" s="1">
        <f t="shared" si="0"/>
        <v>7595989</v>
      </c>
      <c r="U47" s="1">
        <f t="shared" si="1"/>
        <v>14932026</v>
      </c>
    </row>
    <row r="48" spans="1:21" x14ac:dyDescent="0.2">
      <c r="A48" s="17" t="s">
        <v>47</v>
      </c>
      <c r="B48" s="30"/>
      <c r="C48" s="88">
        <v>20287</v>
      </c>
      <c r="D48" s="88">
        <v>0</v>
      </c>
      <c r="E48" s="89">
        <v>5128</v>
      </c>
      <c r="F48" s="89">
        <v>0</v>
      </c>
      <c r="G48" s="89">
        <v>68031</v>
      </c>
      <c r="H48" s="89">
        <v>0</v>
      </c>
      <c r="I48" s="89">
        <v>6128</v>
      </c>
      <c r="J48" s="89">
        <v>0</v>
      </c>
      <c r="K48" s="89">
        <v>0</v>
      </c>
      <c r="L48" s="89">
        <v>0</v>
      </c>
      <c r="M48" s="89">
        <v>64096</v>
      </c>
      <c r="N48" s="89">
        <v>0</v>
      </c>
      <c r="O48" s="89">
        <v>0</v>
      </c>
      <c r="P48" s="90">
        <v>0</v>
      </c>
      <c r="Q48" s="91">
        <f t="shared" si="2"/>
        <v>163670</v>
      </c>
      <c r="S48" s="1">
        <f t="shared" si="0"/>
        <v>163670</v>
      </c>
      <c r="T48" s="1">
        <f t="shared" si="0"/>
        <v>0</v>
      </c>
      <c r="U48" s="1">
        <f t="shared" si="1"/>
        <v>163670</v>
      </c>
    </row>
    <row r="49" spans="1:21" x14ac:dyDescent="0.2">
      <c r="A49" s="17" t="s">
        <v>48</v>
      </c>
      <c r="B49" s="30"/>
      <c r="C49" s="88">
        <v>0</v>
      </c>
      <c r="D49" s="88">
        <v>0</v>
      </c>
      <c r="E49" s="89">
        <v>12399</v>
      </c>
      <c r="F49" s="89">
        <v>0</v>
      </c>
      <c r="G49" s="89">
        <v>0</v>
      </c>
      <c r="H49" s="89">
        <v>0</v>
      </c>
      <c r="I49" s="89">
        <v>0</v>
      </c>
      <c r="J49" s="89">
        <v>0</v>
      </c>
      <c r="K49" s="89">
        <v>0</v>
      </c>
      <c r="L49" s="89">
        <v>0</v>
      </c>
      <c r="M49" s="89">
        <v>0</v>
      </c>
      <c r="N49" s="89">
        <v>0</v>
      </c>
      <c r="O49" s="89">
        <v>0</v>
      </c>
      <c r="P49" s="90">
        <v>0</v>
      </c>
      <c r="Q49" s="91">
        <f t="shared" si="2"/>
        <v>12399</v>
      </c>
      <c r="S49" s="1">
        <f t="shared" si="0"/>
        <v>12399</v>
      </c>
      <c r="T49" s="1">
        <f t="shared" si="0"/>
        <v>0</v>
      </c>
      <c r="U49" s="1">
        <f t="shared" si="1"/>
        <v>12399</v>
      </c>
    </row>
    <row r="50" spans="1:21" x14ac:dyDescent="0.2">
      <c r="A50" s="17" t="s">
        <v>49</v>
      </c>
      <c r="B50" s="30"/>
      <c r="C50" s="88">
        <v>0</v>
      </c>
      <c r="D50" s="88">
        <v>0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89">
        <v>0</v>
      </c>
      <c r="K50" s="89">
        <v>0</v>
      </c>
      <c r="L50" s="89">
        <v>0</v>
      </c>
      <c r="M50" s="89">
        <v>0</v>
      </c>
      <c r="N50" s="89">
        <v>0</v>
      </c>
      <c r="O50" s="89">
        <v>0</v>
      </c>
      <c r="P50" s="90">
        <v>0</v>
      </c>
      <c r="Q50" s="91">
        <f t="shared" si="2"/>
        <v>0</v>
      </c>
      <c r="S50" s="1">
        <f t="shared" si="0"/>
        <v>0</v>
      </c>
      <c r="T50" s="1">
        <f t="shared" si="0"/>
        <v>0</v>
      </c>
      <c r="U50" s="1">
        <f t="shared" si="1"/>
        <v>0</v>
      </c>
    </row>
    <row r="51" spans="1:21" x14ac:dyDescent="0.2">
      <c r="A51" s="17" t="s">
        <v>3</v>
      </c>
      <c r="B51" s="30"/>
      <c r="C51" s="88">
        <v>0</v>
      </c>
      <c r="D51" s="88">
        <v>0</v>
      </c>
      <c r="E51" s="89">
        <v>0</v>
      </c>
      <c r="F51" s="89">
        <v>0</v>
      </c>
      <c r="G51" s="89">
        <v>0</v>
      </c>
      <c r="H51" s="89">
        <v>0</v>
      </c>
      <c r="I51" s="89">
        <v>0</v>
      </c>
      <c r="J51" s="89">
        <v>0</v>
      </c>
      <c r="K51" s="89">
        <v>0</v>
      </c>
      <c r="L51" s="89">
        <v>0</v>
      </c>
      <c r="M51" s="89">
        <v>0</v>
      </c>
      <c r="N51" s="89">
        <v>0</v>
      </c>
      <c r="O51" s="89">
        <v>0</v>
      </c>
      <c r="P51" s="90">
        <v>0</v>
      </c>
      <c r="Q51" s="91">
        <f t="shared" si="2"/>
        <v>0</v>
      </c>
      <c r="S51" s="1">
        <f t="shared" si="0"/>
        <v>0</v>
      </c>
      <c r="T51" s="1">
        <f t="shared" si="0"/>
        <v>0</v>
      </c>
      <c r="U51" s="1">
        <f t="shared" si="1"/>
        <v>0</v>
      </c>
    </row>
    <row r="52" spans="1:21" x14ac:dyDescent="0.2">
      <c r="A52" s="17" t="s">
        <v>50</v>
      </c>
      <c r="B52" s="30"/>
      <c r="C52" s="88">
        <v>0</v>
      </c>
      <c r="D52" s="88">
        <v>5751971</v>
      </c>
      <c r="E52" s="89">
        <v>12170460</v>
      </c>
      <c r="F52" s="89">
        <v>0</v>
      </c>
      <c r="G52" s="89">
        <v>3842793</v>
      </c>
      <c r="H52" s="89">
        <v>5516723</v>
      </c>
      <c r="I52" s="89">
        <v>0</v>
      </c>
      <c r="J52" s="89">
        <v>0</v>
      </c>
      <c r="K52" s="89">
        <v>17643949</v>
      </c>
      <c r="L52" s="89">
        <v>0</v>
      </c>
      <c r="M52" s="89">
        <v>1711127</v>
      </c>
      <c r="N52" s="89">
        <v>0</v>
      </c>
      <c r="O52" s="89">
        <v>0</v>
      </c>
      <c r="P52" s="90">
        <v>0</v>
      </c>
      <c r="Q52" s="91">
        <f t="shared" si="2"/>
        <v>46637023</v>
      </c>
      <c r="S52" s="1">
        <f t="shared" si="0"/>
        <v>35368329</v>
      </c>
      <c r="T52" s="1">
        <f t="shared" si="0"/>
        <v>11268694</v>
      </c>
      <c r="U52" s="1">
        <f t="shared" si="1"/>
        <v>46637023</v>
      </c>
    </row>
    <row r="53" spans="1:21" x14ac:dyDescent="0.2">
      <c r="A53" s="17" t="s">
        <v>51</v>
      </c>
      <c r="B53" s="30"/>
      <c r="C53" s="88">
        <v>86000</v>
      </c>
      <c r="D53" s="88">
        <v>281000</v>
      </c>
      <c r="E53" s="89">
        <v>0</v>
      </c>
      <c r="F53" s="89">
        <v>0</v>
      </c>
      <c r="G53" s="89">
        <v>2919000</v>
      </c>
      <c r="H53" s="89">
        <v>2595000</v>
      </c>
      <c r="I53" s="89">
        <v>0</v>
      </c>
      <c r="J53" s="89">
        <v>0</v>
      </c>
      <c r="K53" s="89">
        <v>0</v>
      </c>
      <c r="L53" s="89">
        <v>0</v>
      </c>
      <c r="M53" s="89">
        <v>423000</v>
      </c>
      <c r="N53" s="89">
        <v>0</v>
      </c>
      <c r="O53" s="89">
        <v>0</v>
      </c>
      <c r="P53" s="90">
        <v>0</v>
      </c>
      <c r="Q53" s="91">
        <f t="shared" si="2"/>
        <v>6304000</v>
      </c>
      <c r="S53" s="1">
        <f t="shared" si="0"/>
        <v>3428000</v>
      </c>
      <c r="T53" s="1">
        <f t="shared" si="0"/>
        <v>2876000</v>
      </c>
      <c r="U53" s="1">
        <f t="shared" si="1"/>
        <v>6304000</v>
      </c>
    </row>
    <row r="54" spans="1:21" x14ac:dyDescent="0.2">
      <c r="A54" s="17" t="s">
        <v>4</v>
      </c>
      <c r="B54" s="30"/>
      <c r="C54" s="88">
        <v>742690</v>
      </c>
      <c r="D54" s="88">
        <v>269749</v>
      </c>
      <c r="E54" s="89">
        <v>211330</v>
      </c>
      <c r="F54" s="89">
        <v>156708</v>
      </c>
      <c r="G54" s="89">
        <v>3293451</v>
      </c>
      <c r="H54" s="89">
        <v>2279588</v>
      </c>
      <c r="I54" s="89">
        <v>0</v>
      </c>
      <c r="J54" s="89">
        <v>0</v>
      </c>
      <c r="K54" s="89">
        <v>4422517</v>
      </c>
      <c r="L54" s="89">
        <v>24665</v>
      </c>
      <c r="M54" s="89">
        <v>1923555</v>
      </c>
      <c r="N54" s="89">
        <v>11102</v>
      </c>
      <c r="O54" s="89">
        <v>18631</v>
      </c>
      <c r="P54" s="90">
        <v>0</v>
      </c>
      <c r="Q54" s="91">
        <f t="shared" si="2"/>
        <v>13353986</v>
      </c>
      <c r="S54" s="1">
        <f t="shared" si="0"/>
        <v>10612174</v>
      </c>
      <c r="T54" s="1">
        <f t="shared" si="0"/>
        <v>2741812</v>
      </c>
      <c r="U54" s="1">
        <f t="shared" si="1"/>
        <v>13353986</v>
      </c>
    </row>
    <row r="55" spans="1:21" x14ac:dyDescent="0.2">
      <c r="A55" s="17" t="s">
        <v>52</v>
      </c>
      <c r="B55" s="30"/>
      <c r="C55" s="88">
        <v>0</v>
      </c>
      <c r="D55" s="88">
        <v>0</v>
      </c>
      <c r="E55" s="89">
        <v>0</v>
      </c>
      <c r="F55" s="89">
        <v>0</v>
      </c>
      <c r="G55" s="89">
        <v>0</v>
      </c>
      <c r="H55" s="89">
        <v>0</v>
      </c>
      <c r="I55" s="89">
        <v>56346</v>
      </c>
      <c r="J55" s="89">
        <v>686018</v>
      </c>
      <c r="K55" s="89">
        <v>0</v>
      </c>
      <c r="L55" s="89">
        <v>0</v>
      </c>
      <c r="M55" s="89">
        <v>5148122</v>
      </c>
      <c r="N55" s="89">
        <v>0</v>
      </c>
      <c r="O55" s="89">
        <v>0</v>
      </c>
      <c r="P55" s="90">
        <v>0</v>
      </c>
      <c r="Q55" s="91">
        <f t="shared" si="2"/>
        <v>5890486</v>
      </c>
      <c r="S55" s="1">
        <f t="shared" si="0"/>
        <v>5204468</v>
      </c>
      <c r="T55" s="1">
        <f t="shared" si="0"/>
        <v>686018</v>
      </c>
      <c r="U55" s="1">
        <f t="shared" si="1"/>
        <v>5890486</v>
      </c>
    </row>
    <row r="56" spans="1:21" x14ac:dyDescent="0.2">
      <c r="A56" s="17" t="s">
        <v>53</v>
      </c>
      <c r="B56" s="30"/>
      <c r="C56" s="88">
        <v>0</v>
      </c>
      <c r="D56" s="88">
        <v>0</v>
      </c>
      <c r="E56" s="89">
        <v>0</v>
      </c>
      <c r="F56" s="89">
        <v>0</v>
      </c>
      <c r="G56" s="89">
        <v>307556</v>
      </c>
      <c r="H56" s="89">
        <v>1137122</v>
      </c>
      <c r="I56" s="89">
        <v>0</v>
      </c>
      <c r="J56" s="89">
        <v>0</v>
      </c>
      <c r="K56" s="89">
        <v>0</v>
      </c>
      <c r="L56" s="89">
        <v>0</v>
      </c>
      <c r="M56" s="89">
        <v>0</v>
      </c>
      <c r="N56" s="89">
        <v>0</v>
      </c>
      <c r="O56" s="89">
        <v>0</v>
      </c>
      <c r="P56" s="90">
        <v>0</v>
      </c>
      <c r="Q56" s="91">
        <f t="shared" si="2"/>
        <v>1444678</v>
      </c>
      <c r="S56" s="1">
        <f t="shared" si="0"/>
        <v>307556</v>
      </c>
      <c r="T56" s="1">
        <f t="shared" si="0"/>
        <v>1137122</v>
      </c>
      <c r="U56" s="1">
        <f t="shared" si="1"/>
        <v>1444678</v>
      </c>
    </row>
    <row r="57" spans="1:21" x14ac:dyDescent="0.2">
      <c r="A57" s="17" t="s">
        <v>54</v>
      </c>
      <c r="B57" s="30"/>
      <c r="C57" s="88">
        <v>0</v>
      </c>
      <c r="D57" s="88">
        <v>-32093</v>
      </c>
      <c r="E57" s="89">
        <v>0</v>
      </c>
      <c r="F57" s="89">
        <v>0</v>
      </c>
      <c r="G57" s="89">
        <v>194015</v>
      </c>
      <c r="H57" s="89">
        <v>0</v>
      </c>
      <c r="I57" s="89">
        <v>0</v>
      </c>
      <c r="J57" s="89">
        <v>0</v>
      </c>
      <c r="K57" s="89">
        <v>0</v>
      </c>
      <c r="L57" s="89">
        <v>0</v>
      </c>
      <c r="M57" s="89">
        <v>-2455</v>
      </c>
      <c r="N57" s="89">
        <v>0</v>
      </c>
      <c r="O57" s="89">
        <v>0</v>
      </c>
      <c r="P57" s="90">
        <v>0</v>
      </c>
      <c r="Q57" s="91">
        <f t="shared" si="2"/>
        <v>159467</v>
      </c>
      <c r="S57" s="1">
        <f t="shared" si="0"/>
        <v>191560</v>
      </c>
      <c r="T57" s="1">
        <f t="shared" si="0"/>
        <v>-32093</v>
      </c>
      <c r="U57" s="1">
        <f t="shared" si="1"/>
        <v>159467</v>
      </c>
    </row>
    <row r="58" spans="1:21" x14ac:dyDescent="0.2">
      <c r="A58" s="17" t="s">
        <v>55</v>
      </c>
      <c r="B58" s="30"/>
      <c r="C58" s="88">
        <v>0</v>
      </c>
      <c r="D58" s="88">
        <v>0</v>
      </c>
      <c r="E58" s="89">
        <v>0</v>
      </c>
      <c r="F58" s="89">
        <v>0</v>
      </c>
      <c r="G58" s="89">
        <v>0</v>
      </c>
      <c r="H58" s="89">
        <v>0</v>
      </c>
      <c r="I58" s="89">
        <v>0</v>
      </c>
      <c r="J58" s="89">
        <v>0</v>
      </c>
      <c r="K58" s="89">
        <v>0</v>
      </c>
      <c r="L58" s="89">
        <v>0</v>
      </c>
      <c r="M58" s="89">
        <v>0</v>
      </c>
      <c r="N58" s="89">
        <v>0</v>
      </c>
      <c r="O58" s="89">
        <v>0</v>
      </c>
      <c r="P58" s="90">
        <v>0</v>
      </c>
      <c r="Q58" s="91">
        <f t="shared" si="2"/>
        <v>0</v>
      </c>
      <c r="S58" s="1">
        <f t="shared" si="0"/>
        <v>0</v>
      </c>
      <c r="T58" s="1">
        <f t="shared" si="0"/>
        <v>0</v>
      </c>
      <c r="U58" s="1">
        <f t="shared" si="1"/>
        <v>0</v>
      </c>
    </row>
    <row r="59" spans="1:21" x14ac:dyDescent="0.2">
      <c r="A59" s="17" t="s">
        <v>102</v>
      </c>
      <c r="B59" s="30"/>
      <c r="C59" s="88">
        <v>805845</v>
      </c>
      <c r="D59" s="88">
        <v>0</v>
      </c>
      <c r="E59" s="89">
        <v>355330</v>
      </c>
      <c r="F59" s="89">
        <v>0</v>
      </c>
      <c r="G59" s="89">
        <v>1378597</v>
      </c>
      <c r="H59" s="89">
        <v>0</v>
      </c>
      <c r="I59" s="89">
        <v>0</v>
      </c>
      <c r="J59" s="89">
        <v>0</v>
      </c>
      <c r="K59" s="89">
        <v>0</v>
      </c>
      <c r="L59" s="89">
        <v>0</v>
      </c>
      <c r="M59" s="89">
        <v>376183</v>
      </c>
      <c r="N59" s="89">
        <v>0</v>
      </c>
      <c r="O59" s="89">
        <v>541381</v>
      </c>
      <c r="P59" s="90">
        <v>0</v>
      </c>
      <c r="Q59" s="91">
        <f t="shared" si="2"/>
        <v>3457336</v>
      </c>
      <c r="S59" s="1">
        <f t="shared" si="0"/>
        <v>3457336</v>
      </c>
      <c r="T59" s="1">
        <f t="shared" si="0"/>
        <v>0</v>
      </c>
      <c r="U59" s="1">
        <f t="shared" si="1"/>
        <v>3457336</v>
      </c>
    </row>
    <row r="60" spans="1:21" x14ac:dyDescent="0.2">
      <c r="A60" s="17" t="s">
        <v>103</v>
      </c>
      <c r="B60" s="30"/>
      <c r="C60" s="88">
        <v>215045</v>
      </c>
      <c r="D60" s="88">
        <v>215045</v>
      </c>
      <c r="E60" s="89">
        <v>40200</v>
      </c>
      <c r="F60" s="89">
        <v>54668</v>
      </c>
      <c r="G60" s="89">
        <v>2332532</v>
      </c>
      <c r="H60" s="89">
        <v>2334652</v>
      </c>
      <c r="I60" s="89">
        <v>0</v>
      </c>
      <c r="J60" s="89">
        <v>0</v>
      </c>
      <c r="K60" s="89">
        <v>0</v>
      </c>
      <c r="L60" s="89">
        <v>0</v>
      </c>
      <c r="M60" s="89">
        <v>1171798</v>
      </c>
      <c r="N60" s="89">
        <v>0</v>
      </c>
      <c r="O60" s="89">
        <v>0</v>
      </c>
      <c r="P60" s="90">
        <v>0</v>
      </c>
      <c r="Q60" s="91">
        <f t="shared" si="2"/>
        <v>6363940</v>
      </c>
      <c r="S60" s="1">
        <f t="shared" si="0"/>
        <v>3759575</v>
      </c>
      <c r="T60" s="1">
        <f t="shared" si="0"/>
        <v>2604365</v>
      </c>
      <c r="U60" s="1">
        <f t="shared" si="1"/>
        <v>6363940</v>
      </c>
    </row>
    <row r="61" spans="1:21" x14ac:dyDescent="0.2">
      <c r="A61" s="17" t="s">
        <v>56</v>
      </c>
      <c r="B61" s="30"/>
      <c r="C61" s="88">
        <v>0</v>
      </c>
      <c r="D61" s="88">
        <v>0</v>
      </c>
      <c r="E61" s="89">
        <v>0</v>
      </c>
      <c r="F61" s="89">
        <v>0</v>
      </c>
      <c r="G61" s="89">
        <v>169866</v>
      </c>
      <c r="H61" s="89">
        <v>0</v>
      </c>
      <c r="I61" s="89">
        <v>0</v>
      </c>
      <c r="J61" s="89">
        <v>0</v>
      </c>
      <c r="K61" s="89">
        <v>0</v>
      </c>
      <c r="L61" s="89">
        <v>0</v>
      </c>
      <c r="M61" s="89">
        <v>0</v>
      </c>
      <c r="N61" s="89">
        <v>0</v>
      </c>
      <c r="O61" s="89">
        <v>0</v>
      </c>
      <c r="P61" s="90">
        <v>0</v>
      </c>
      <c r="Q61" s="91">
        <f t="shared" si="2"/>
        <v>169866</v>
      </c>
      <c r="S61" s="1">
        <f t="shared" si="0"/>
        <v>169866</v>
      </c>
      <c r="T61" s="1">
        <f t="shared" si="0"/>
        <v>0</v>
      </c>
      <c r="U61" s="1">
        <f t="shared" si="1"/>
        <v>169866</v>
      </c>
    </row>
    <row r="62" spans="1:21" x14ac:dyDescent="0.2">
      <c r="A62" s="17" t="s">
        <v>6</v>
      </c>
      <c r="B62" s="30"/>
      <c r="C62" s="88">
        <v>681276</v>
      </c>
      <c r="D62" s="88">
        <v>338277</v>
      </c>
      <c r="E62" s="89">
        <v>4403288</v>
      </c>
      <c r="F62" s="89">
        <v>334179</v>
      </c>
      <c r="G62" s="89">
        <v>2384397</v>
      </c>
      <c r="H62" s="89">
        <v>1299134</v>
      </c>
      <c r="I62" s="89">
        <v>0</v>
      </c>
      <c r="J62" s="89">
        <v>0</v>
      </c>
      <c r="K62" s="89">
        <v>0</v>
      </c>
      <c r="L62" s="89">
        <v>0</v>
      </c>
      <c r="M62" s="89">
        <v>1589631</v>
      </c>
      <c r="N62" s="89">
        <v>0</v>
      </c>
      <c r="O62" s="89">
        <v>153311</v>
      </c>
      <c r="P62" s="90">
        <v>40601</v>
      </c>
      <c r="Q62" s="91">
        <f t="shared" si="2"/>
        <v>11224094</v>
      </c>
      <c r="S62" s="1">
        <f t="shared" si="0"/>
        <v>9211903</v>
      </c>
      <c r="T62" s="1">
        <f t="shared" si="0"/>
        <v>2012191</v>
      </c>
      <c r="U62" s="1">
        <f t="shared" si="1"/>
        <v>11224094</v>
      </c>
    </row>
    <row r="63" spans="1:21" x14ac:dyDescent="0.2">
      <c r="A63" s="17" t="s">
        <v>5</v>
      </c>
      <c r="B63" s="30"/>
      <c r="C63" s="88">
        <v>64840</v>
      </c>
      <c r="D63" s="88">
        <v>45653</v>
      </c>
      <c r="E63" s="89">
        <v>0</v>
      </c>
      <c r="F63" s="89">
        <v>0</v>
      </c>
      <c r="G63" s="89">
        <v>497599</v>
      </c>
      <c r="H63" s="89">
        <v>1086452</v>
      </c>
      <c r="I63" s="89">
        <v>0</v>
      </c>
      <c r="J63" s="89">
        <v>0</v>
      </c>
      <c r="K63" s="89">
        <v>0</v>
      </c>
      <c r="L63" s="89">
        <v>0</v>
      </c>
      <c r="M63" s="89">
        <v>38102</v>
      </c>
      <c r="N63" s="89">
        <v>5007</v>
      </c>
      <c r="O63" s="89">
        <v>0</v>
      </c>
      <c r="P63" s="90">
        <v>0</v>
      </c>
      <c r="Q63" s="91">
        <f t="shared" si="2"/>
        <v>1737653</v>
      </c>
      <c r="S63" s="1">
        <f t="shared" si="0"/>
        <v>600541</v>
      </c>
      <c r="T63" s="1">
        <f t="shared" si="0"/>
        <v>1137112</v>
      </c>
      <c r="U63" s="1">
        <f t="shared" si="1"/>
        <v>1737653</v>
      </c>
    </row>
    <row r="64" spans="1:21" x14ac:dyDescent="0.2">
      <c r="A64" s="17" t="s">
        <v>57</v>
      </c>
      <c r="B64" s="30"/>
      <c r="C64" s="88">
        <v>1927141</v>
      </c>
      <c r="D64" s="88">
        <v>0</v>
      </c>
      <c r="E64" s="89">
        <v>0</v>
      </c>
      <c r="F64" s="89">
        <v>0</v>
      </c>
      <c r="G64" s="89">
        <v>11379104</v>
      </c>
      <c r="H64" s="89">
        <v>0</v>
      </c>
      <c r="I64" s="89">
        <v>0</v>
      </c>
      <c r="J64" s="89">
        <v>0</v>
      </c>
      <c r="K64" s="89">
        <v>0</v>
      </c>
      <c r="L64" s="89">
        <v>0</v>
      </c>
      <c r="M64" s="89">
        <v>0</v>
      </c>
      <c r="N64" s="89">
        <v>0</v>
      </c>
      <c r="O64" s="89">
        <v>18670</v>
      </c>
      <c r="P64" s="90">
        <v>0</v>
      </c>
      <c r="Q64" s="91">
        <f t="shared" si="2"/>
        <v>13324915</v>
      </c>
      <c r="S64" s="1">
        <f t="shared" si="0"/>
        <v>13324915</v>
      </c>
      <c r="T64" s="1">
        <f t="shared" si="0"/>
        <v>0</v>
      </c>
      <c r="U64" s="1">
        <f t="shared" si="1"/>
        <v>13324915</v>
      </c>
    </row>
    <row r="65" spans="1:21" x14ac:dyDescent="0.2">
      <c r="A65" s="17" t="s">
        <v>58</v>
      </c>
      <c r="B65" s="30"/>
      <c r="C65" s="88">
        <v>0</v>
      </c>
      <c r="D65" s="88">
        <v>0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89">
        <v>0</v>
      </c>
      <c r="K65" s="89">
        <v>0</v>
      </c>
      <c r="L65" s="89">
        <v>0</v>
      </c>
      <c r="M65" s="89">
        <v>0</v>
      </c>
      <c r="N65" s="89">
        <v>0</v>
      </c>
      <c r="O65" s="89">
        <v>0</v>
      </c>
      <c r="P65" s="90">
        <v>0</v>
      </c>
      <c r="Q65" s="91">
        <f t="shared" si="2"/>
        <v>0</v>
      </c>
      <c r="S65" s="1">
        <f t="shared" si="0"/>
        <v>0</v>
      </c>
      <c r="T65" s="1">
        <f t="shared" si="0"/>
        <v>0</v>
      </c>
      <c r="U65" s="1">
        <f t="shared" si="1"/>
        <v>0</v>
      </c>
    </row>
    <row r="66" spans="1:21" x14ac:dyDescent="0.2">
      <c r="A66" s="17" t="s">
        <v>59</v>
      </c>
      <c r="B66" s="30"/>
      <c r="C66" s="88">
        <v>149267</v>
      </c>
      <c r="D66" s="88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89">
        <v>0</v>
      </c>
      <c r="K66" s="89">
        <v>0</v>
      </c>
      <c r="L66" s="89">
        <v>0</v>
      </c>
      <c r="M66" s="89">
        <v>0</v>
      </c>
      <c r="N66" s="89">
        <v>0</v>
      </c>
      <c r="O66" s="89">
        <v>0</v>
      </c>
      <c r="P66" s="90">
        <v>0</v>
      </c>
      <c r="Q66" s="91">
        <f t="shared" si="2"/>
        <v>149267</v>
      </c>
      <c r="S66" s="1">
        <f t="shared" si="0"/>
        <v>149267</v>
      </c>
      <c r="T66" s="1">
        <f t="shared" si="0"/>
        <v>0</v>
      </c>
      <c r="U66" s="1">
        <f t="shared" si="1"/>
        <v>149267</v>
      </c>
    </row>
    <row r="67" spans="1:21" x14ac:dyDescent="0.2">
      <c r="A67" s="17" t="s">
        <v>60</v>
      </c>
      <c r="B67" s="30"/>
      <c r="C67" s="88">
        <v>0</v>
      </c>
      <c r="D67" s="88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89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90">
        <v>0</v>
      </c>
      <c r="Q67" s="91">
        <f t="shared" si="2"/>
        <v>0</v>
      </c>
      <c r="S67" s="1">
        <f t="shared" si="0"/>
        <v>0</v>
      </c>
      <c r="T67" s="1">
        <f t="shared" si="0"/>
        <v>0</v>
      </c>
      <c r="U67" s="1">
        <f t="shared" si="1"/>
        <v>0</v>
      </c>
    </row>
    <row r="68" spans="1:21" x14ac:dyDescent="0.2">
      <c r="A68" s="17" t="s">
        <v>61</v>
      </c>
      <c r="B68" s="30"/>
      <c r="C68" s="88">
        <v>0</v>
      </c>
      <c r="D68" s="88">
        <v>38053</v>
      </c>
      <c r="E68" s="89">
        <v>0</v>
      </c>
      <c r="F68" s="89">
        <v>0</v>
      </c>
      <c r="G68" s="89">
        <v>0</v>
      </c>
      <c r="H68" s="89">
        <v>1492900</v>
      </c>
      <c r="I68" s="89">
        <v>0</v>
      </c>
      <c r="J68" s="89">
        <v>0</v>
      </c>
      <c r="K68" s="89">
        <v>0</v>
      </c>
      <c r="L68" s="89">
        <v>0</v>
      </c>
      <c r="M68" s="89">
        <v>0</v>
      </c>
      <c r="N68" s="89">
        <v>38413</v>
      </c>
      <c r="O68" s="89">
        <v>0</v>
      </c>
      <c r="P68" s="90">
        <v>0</v>
      </c>
      <c r="Q68" s="91">
        <f t="shared" si="2"/>
        <v>1569366</v>
      </c>
      <c r="S68" s="1">
        <f t="shared" si="0"/>
        <v>0</v>
      </c>
      <c r="T68" s="1">
        <f t="shared" si="0"/>
        <v>1569366</v>
      </c>
      <c r="U68" s="1">
        <f t="shared" si="1"/>
        <v>1569366</v>
      </c>
    </row>
    <row r="69" spans="1:21" x14ac:dyDescent="0.2">
      <c r="A69" s="17" t="s">
        <v>62</v>
      </c>
      <c r="B69" s="30"/>
      <c r="C69" s="88">
        <v>12524</v>
      </c>
      <c r="D69" s="88">
        <v>0</v>
      </c>
      <c r="E69" s="89">
        <v>0</v>
      </c>
      <c r="F69" s="89">
        <v>0</v>
      </c>
      <c r="G69" s="89">
        <v>7336</v>
      </c>
      <c r="H69" s="89">
        <v>0</v>
      </c>
      <c r="I69" s="89">
        <v>0</v>
      </c>
      <c r="J69" s="89">
        <v>0</v>
      </c>
      <c r="K69" s="89">
        <v>0</v>
      </c>
      <c r="L69" s="89">
        <v>0</v>
      </c>
      <c r="M69" s="89">
        <v>2163</v>
      </c>
      <c r="N69" s="89">
        <v>0</v>
      </c>
      <c r="O69" s="89">
        <v>0</v>
      </c>
      <c r="P69" s="90">
        <v>0</v>
      </c>
      <c r="Q69" s="91">
        <f t="shared" si="2"/>
        <v>22023</v>
      </c>
      <c r="S69" s="1">
        <f t="shared" si="0"/>
        <v>22023</v>
      </c>
      <c r="T69" s="1">
        <f t="shared" si="0"/>
        <v>0</v>
      </c>
      <c r="U69" s="1">
        <f t="shared" si="1"/>
        <v>22023</v>
      </c>
    </row>
    <row r="70" spans="1:21" x14ac:dyDescent="0.2">
      <c r="A70" s="17" t="s">
        <v>63</v>
      </c>
      <c r="B70" s="30"/>
      <c r="C70" s="88">
        <v>0</v>
      </c>
      <c r="D70" s="88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89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90">
        <v>0</v>
      </c>
      <c r="Q70" s="91">
        <f t="shared" si="2"/>
        <v>0</v>
      </c>
      <c r="S70" s="1">
        <f>SUM(C70,E70,G70,I70,K70,M70,O70)</f>
        <v>0</v>
      </c>
      <c r="T70" s="1">
        <f>SUM(D70,F70,H70,J70,L70,N70,P70)</f>
        <v>0</v>
      </c>
      <c r="U70" s="1">
        <f>SUM(S70:T70)</f>
        <v>0</v>
      </c>
    </row>
    <row r="71" spans="1:21" x14ac:dyDescent="0.2">
      <c r="A71" s="17" t="s">
        <v>64</v>
      </c>
      <c r="B71" s="30"/>
      <c r="C71" s="88">
        <v>11890</v>
      </c>
      <c r="D71" s="88">
        <v>0</v>
      </c>
      <c r="E71" s="89">
        <v>0</v>
      </c>
      <c r="F71" s="89">
        <v>0</v>
      </c>
      <c r="G71" s="89">
        <v>46656</v>
      </c>
      <c r="H71" s="89">
        <v>0</v>
      </c>
      <c r="I71" s="89">
        <v>0</v>
      </c>
      <c r="J71" s="89">
        <v>0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90">
        <v>0</v>
      </c>
      <c r="Q71" s="91">
        <f>SUM(C71:P71)</f>
        <v>58546</v>
      </c>
      <c r="S71" s="1">
        <f>SUM(C71,E71,G71,I71,K71,M71,O71)</f>
        <v>58546</v>
      </c>
      <c r="T71" s="1">
        <f>SUM(D71,F71,H71,J71,L71,N71,P71)</f>
        <v>0</v>
      </c>
      <c r="U71" s="1">
        <f>SUM(S71:T71)</f>
        <v>58546</v>
      </c>
    </row>
    <row r="72" spans="1:21" x14ac:dyDescent="0.2">
      <c r="A72" s="60" t="s">
        <v>93</v>
      </c>
      <c r="B72" s="61"/>
      <c r="C72" s="62">
        <f t="shared" ref="C72:Q72" si="3">SUM(C5:C71)</f>
        <v>9353400</v>
      </c>
      <c r="D72" s="63">
        <f t="shared" si="3"/>
        <v>8863364</v>
      </c>
      <c r="E72" s="63">
        <f t="shared" si="3"/>
        <v>33802245</v>
      </c>
      <c r="F72" s="63">
        <f t="shared" si="3"/>
        <v>1921423</v>
      </c>
      <c r="G72" s="63">
        <f t="shared" si="3"/>
        <v>47530350</v>
      </c>
      <c r="H72" s="63">
        <f t="shared" si="3"/>
        <v>31865493</v>
      </c>
      <c r="I72" s="63">
        <f t="shared" si="3"/>
        <v>62474</v>
      </c>
      <c r="J72" s="63">
        <f t="shared" si="3"/>
        <v>686018</v>
      </c>
      <c r="K72" s="63">
        <f t="shared" si="3"/>
        <v>26227140</v>
      </c>
      <c r="L72" s="63">
        <f t="shared" si="3"/>
        <v>24665</v>
      </c>
      <c r="M72" s="63">
        <f>SUM(M5:M71)</f>
        <v>22211970</v>
      </c>
      <c r="N72" s="63">
        <f>SUM(N5:N71)</f>
        <v>667692</v>
      </c>
      <c r="O72" s="63">
        <f>SUM(O5:O71)</f>
        <v>2218360</v>
      </c>
      <c r="P72" s="63">
        <f>SUM(P5:P71)</f>
        <v>230109</v>
      </c>
      <c r="Q72" s="64">
        <f t="shared" si="3"/>
        <v>185664703</v>
      </c>
      <c r="S72" s="1">
        <f>SUM(S5:S71)</f>
        <v>141405939</v>
      </c>
      <c r="T72" s="1">
        <f>SUM(T5:T71)</f>
        <v>44258764</v>
      </c>
      <c r="U72" s="1">
        <f>SUM(U5:U71)</f>
        <v>185664703</v>
      </c>
    </row>
    <row r="73" spans="1:21" x14ac:dyDescent="0.2">
      <c r="A73" s="60" t="s">
        <v>79</v>
      </c>
      <c r="B73" s="61"/>
      <c r="C73" s="74">
        <f>(C72/$Q72)</f>
        <v>5.0377911627068929E-2</v>
      </c>
      <c r="D73" s="74">
        <f>(D72/$Q72)</f>
        <v>4.7738551575955718E-2</v>
      </c>
      <c r="E73" s="75">
        <f t="shared" ref="E73:Q73" si="4">(E72/$Q72)</f>
        <v>0.18206069572631692</v>
      </c>
      <c r="F73" s="75">
        <f t="shared" si="4"/>
        <v>1.0348886831763601E-2</v>
      </c>
      <c r="G73" s="75">
        <f t="shared" si="4"/>
        <v>0.25600100197828124</v>
      </c>
      <c r="H73" s="75">
        <f t="shared" si="4"/>
        <v>0.17162924608238542</v>
      </c>
      <c r="I73" s="75">
        <f t="shared" si="4"/>
        <v>3.364882984785751E-4</v>
      </c>
      <c r="J73" s="75">
        <f t="shared" si="4"/>
        <v>3.6949295634291887E-3</v>
      </c>
      <c r="K73" s="75">
        <f t="shared" si="4"/>
        <v>0.14126077588371766</v>
      </c>
      <c r="L73" s="75">
        <f t="shared" si="4"/>
        <v>1.3284700646627485E-4</v>
      </c>
      <c r="M73" s="75">
        <f t="shared" si="4"/>
        <v>0.11963485595859327</v>
      </c>
      <c r="N73" s="75">
        <f t="shared" si="4"/>
        <v>3.5962247492998169E-3</v>
      </c>
      <c r="O73" s="75">
        <f t="shared" si="4"/>
        <v>1.1948205362437684E-2</v>
      </c>
      <c r="P73" s="75">
        <f t="shared" si="4"/>
        <v>1.2393793558057183E-3</v>
      </c>
      <c r="Q73" s="76">
        <f t="shared" si="4"/>
        <v>1</v>
      </c>
    </row>
    <row r="74" spans="1:21" x14ac:dyDescent="0.2">
      <c r="A74" s="77" t="s">
        <v>95</v>
      </c>
      <c r="B74" s="68"/>
      <c r="C74" s="69">
        <f>COUNTIF(C5:C71,"&gt;0")</f>
        <v>30</v>
      </c>
      <c r="D74" s="69">
        <f t="shared" ref="D74:Q74" si="5">COUNTIF(D5:D71,"&gt;0")</f>
        <v>19</v>
      </c>
      <c r="E74" s="69">
        <f t="shared" si="5"/>
        <v>12</v>
      </c>
      <c r="F74" s="69">
        <f t="shared" si="5"/>
        <v>5</v>
      </c>
      <c r="G74" s="69">
        <f t="shared" si="5"/>
        <v>33</v>
      </c>
      <c r="H74" s="69">
        <f t="shared" si="5"/>
        <v>21</v>
      </c>
      <c r="I74" s="69">
        <f t="shared" si="5"/>
        <v>2</v>
      </c>
      <c r="J74" s="69">
        <f t="shared" si="5"/>
        <v>1</v>
      </c>
      <c r="K74" s="69">
        <f t="shared" si="5"/>
        <v>4</v>
      </c>
      <c r="L74" s="69">
        <f t="shared" si="5"/>
        <v>1</v>
      </c>
      <c r="M74" s="69">
        <f t="shared" si="5"/>
        <v>25</v>
      </c>
      <c r="N74" s="69">
        <f t="shared" si="5"/>
        <v>6</v>
      </c>
      <c r="O74" s="69">
        <f t="shared" si="5"/>
        <v>10</v>
      </c>
      <c r="P74" s="69">
        <f t="shared" si="5"/>
        <v>6</v>
      </c>
      <c r="Q74" s="78">
        <f t="shared" si="5"/>
        <v>41</v>
      </c>
    </row>
    <row r="75" spans="1:21" x14ac:dyDescent="0.2">
      <c r="A75" s="36"/>
      <c r="B75" s="37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9"/>
    </row>
    <row r="76" spans="1:21" ht="13.5" thickBot="1" x14ac:dyDescent="0.25">
      <c r="A76" s="20" t="s">
        <v>80</v>
      </c>
      <c r="B76" s="21"/>
      <c r="C76" s="21"/>
      <c r="D76" s="21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3"/>
    </row>
    <row r="77" spans="1:21" x14ac:dyDescent="0.2"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</sheetData>
  <mergeCells count="7">
    <mergeCell ref="O3:P3"/>
    <mergeCell ref="C3:D3"/>
    <mergeCell ref="E3:F3"/>
    <mergeCell ref="G3:H3"/>
    <mergeCell ref="I3:J3"/>
    <mergeCell ref="K3:L3"/>
    <mergeCell ref="M3:N3"/>
  </mergeCells>
  <printOptions horizontalCentered="1"/>
  <pageMargins left="0.5" right="0.5" top="0.5" bottom="0.5" header="0.3" footer="0.3"/>
  <pageSetup paperSize="5" scale="73" fitToHeight="0" orientation="landscape" r:id="rId1"/>
  <headerFooter>
    <oddFooter>&amp;L&amp;12Office of Economic and Demographic Research&amp;R&amp;12Page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workbookViewId="0"/>
  </sheetViews>
  <sheetFormatPr defaultRowHeight="12.75" x14ac:dyDescent="0.2"/>
  <cols>
    <col min="1" max="1" width="20.7109375" customWidth="1"/>
    <col min="2" max="2" width="1.7109375" customWidth="1"/>
    <col min="3" max="16" width="13.7109375" customWidth="1"/>
    <col min="17" max="17" width="15.7109375" customWidth="1"/>
    <col min="19" max="21" width="13.7109375" customWidth="1"/>
  </cols>
  <sheetData>
    <row r="1" spans="1:21" ht="23.25" x14ac:dyDescent="0.35">
      <c r="A1" s="4" t="s">
        <v>66</v>
      </c>
      <c r="B1" s="5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8"/>
    </row>
    <row r="2" spans="1:21" ht="18.75" thickBot="1" x14ac:dyDescent="0.3">
      <c r="A2" s="9" t="s">
        <v>110</v>
      </c>
      <c r="B2" s="10"/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</row>
    <row r="3" spans="1:21" x14ac:dyDescent="0.2">
      <c r="A3" s="38"/>
      <c r="B3" s="82"/>
      <c r="C3" s="101" t="s">
        <v>67</v>
      </c>
      <c r="D3" s="100"/>
      <c r="E3" s="99" t="s">
        <v>101</v>
      </c>
      <c r="F3" s="100"/>
      <c r="G3" s="99" t="s">
        <v>70</v>
      </c>
      <c r="H3" s="100"/>
      <c r="I3" s="99" t="s">
        <v>104</v>
      </c>
      <c r="J3" s="100"/>
      <c r="K3" s="99" t="s">
        <v>105</v>
      </c>
      <c r="L3" s="100"/>
      <c r="M3" s="99" t="s">
        <v>106</v>
      </c>
      <c r="N3" s="100"/>
      <c r="O3" s="99" t="s">
        <v>76</v>
      </c>
      <c r="P3" s="100"/>
      <c r="Q3" s="41" t="s">
        <v>78</v>
      </c>
    </row>
    <row r="4" spans="1:21" ht="13.5" thickBot="1" x14ac:dyDescent="0.25">
      <c r="A4" s="39" t="s">
        <v>7</v>
      </c>
      <c r="B4" s="45"/>
      <c r="C4" s="47" t="s">
        <v>99</v>
      </c>
      <c r="D4" s="47" t="s">
        <v>100</v>
      </c>
      <c r="E4" s="47" t="s">
        <v>99</v>
      </c>
      <c r="F4" s="47" t="s">
        <v>100</v>
      </c>
      <c r="G4" s="47" t="s">
        <v>99</v>
      </c>
      <c r="H4" s="47" t="s">
        <v>100</v>
      </c>
      <c r="I4" s="47" t="s">
        <v>99</v>
      </c>
      <c r="J4" s="47" t="s">
        <v>100</v>
      </c>
      <c r="K4" s="47" t="s">
        <v>99</v>
      </c>
      <c r="L4" s="47" t="s">
        <v>100</v>
      </c>
      <c r="M4" s="47" t="s">
        <v>99</v>
      </c>
      <c r="N4" s="47" t="s">
        <v>100</v>
      </c>
      <c r="O4" s="47" t="s">
        <v>99</v>
      </c>
      <c r="P4" s="47" t="s">
        <v>100</v>
      </c>
      <c r="Q4" s="43" t="s">
        <v>77</v>
      </c>
      <c r="S4" s="47" t="s">
        <v>99</v>
      </c>
      <c r="T4" s="47" t="s">
        <v>100</v>
      </c>
      <c r="U4" s="47" t="s">
        <v>78</v>
      </c>
    </row>
    <row r="5" spans="1:21" x14ac:dyDescent="0.2">
      <c r="A5" s="16" t="s">
        <v>0</v>
      </c>
      <c r="B5" s="29"/>
      <c r="C5" s="31">
        <v>43124</v>
      </c>
      <c r="D5" s="31">
        <v>21298</v>
      </c>
      <c r="E5" s="25">
        <v>0</v>
      </c>
      <c r="F5" s="25">
        <v>0</v>
      </c>
      <c r="G5" s="26">
        <v>963892</v>
      </c>
      <c r="H5" s="26">
        <v>597353</v>
      </c>
      <c r="I5" s="26">
        <v>0</v>
      </c>
      <c r="J5" s="26">
        <v>0</v>
      </c>
      <c r="K5" s="25">
        <v>0</v>
      </c>
      <c r="L5" s="25">
        <v>0</v>
      </c>
      <c r="M5" s="25">
        <v>73596</v>
      </c>
      <c r="N5" s="25">
        <v>0</v>
      </c>
      <c r="O5" s="25">
        <v>0</v>
      </c>
      <c r="P5" s="49">
        <v>0</v>
      </c>
      <c r="Q5" s="27">
        <f>SUM(C5:P5)</f>
        <v>1699263</v>
      </c>
      <c r="S5" s="1">
        <f>SUM(C5,E5,G5,I5,K5,M5,O5)</f>
        <v>1080612</v>
      </c>
      <c r="T5" s="1">
        <f>SUM(D5,F5,H5,J5,L5,N5,P5)</f>
        <v>618651</v>
      </c>
      <c r="U5" s="1">
        <f>SUM(S5:T5)</f>
        <v>1699263</v>
      </c>
    </row>
    <row r="6" spans="1:21" x14ac:dyDescent="0.2">
      <c r="A6" s="17" t="s">
        <v>8</v>
      </c>
      <c r="B6" s="30"/>
      <c r="C6" s="88">
        <v>0</v>
      </c>
      <c r="D6" s="88">
        <v>0</v>
      </c>
      <c r="E6" s="89">
        <v>0</v>
      </c>
      <c r="F6" s="89">
        <v>0</v>
      </c>
      <c r="G6" s="89">
        <v>36000</v>
      </c>
      <c r="H6" s="89">
        <v>15322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  <c r="P6" s="90">
        <v>0</v>
      </c>
      <c r="Q6" s="91">
        <f>SUM(C6:P6)</f>
        <v>51322</v>
      </c>
      <c r="S6" s="1">
        <f t="shared" ref="S6:T69" si="0">SUM(C6,E6,G6,I6,K6,M6,O6)</f>
        <v>36000</v>
      </c>
      <c r="T6" s="1">
        <f t="shared" si="0"/>
        <v>15322</v>
      </c>
      <c r="U6" s="1">
        <f t="shared" ref="U6:U69" si="1">SUM(S6:T6)</f>
        <v>51322</v>
      </c>
    </row>
    <row r="7" spans="1:21" x14ac:dyDescent="0.2">
      <c r="A7" s="17" t="s">
        <v>9</v>
      </c>
      <c r="B7" s="30"/>
      <c r="C7" s="88">
        <v>48804</v>
      </c>
      <c r="D7" s="88">
        <v>0</v>
      </c>
      <c r="E7" s="89">
        <v>449215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48419</v>
      </c>
      <c r="N7" s="89">
        <v>0</v>
      </c>
      <c r="O7" s="89">
        <v>0</v>
      </c>
      <c r="P7" s="90">
        <v>0</v>
      </c>
      <c r="Q7" s="91">
        <f t="shared" ref="Q7:Q70" si="2">SUM(C7:P7)</f>
        <v>546438</v>
      </c>
      <c r="S7" s="1">
        <f t="shared" si="0"/>
        <v>546438</v>
      </c>
      <c r="T7" s="1">
        <f t="shared" si="0"/>
        <v>0</v>
      </c>
      <c r="U7" s="1">
        <f t="shared" si="1"/>
        <v>546438</v>
      </c>
    </row>
    <row r="8" spans="1:21" x14ac:dyDescent="0.2">
      <c r="A8" s="17" t="s">
        <v>10</v>
      </c>
      <c r="B8" s="30"/>
      <c r="C8" s="88">
        <v>0</v>
      </c>
      <c r="D8" s="88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  <c r="P8" s="90">
        <v>0</v>
      </c>
      <c r="Q8" s="91">
        <f t="shared" si="2"/>
        <v>0</v>
      </c>
      <c r="S8" s="1">
        <f t="shared" si="0"/>
        <v>0</v>
      </c>
      <c r="T8" s="1">
        <f t="shared" si="0"/>
        <v>0</v>
      </c>
      <c r="U8" s="1">
        <f t="shared" si="1"/>
        <v>0</v>
      </c>
    </row>
    <row r="9" spans="1:21" x14ac:dyDescent="0.2">
      <c r="A9" s="17" t="s">
        <v>11</v>
      </c>
      <c r="B9" s="30"/>
      <c r="C9" s="88">
        <v>142433</v>
      </c>
      <c r="D9" s="88">
        <v>119978</v>
      </c>
      <c r="E9" s="89">
        <v>1064893</v>
      </c>
      <c r="F9" s="89">
        <v>664419</v>
      </c>
      <c r="G9" s="89">
        <v>10382</v>
      </c>
      <c r="H9" s="89">
        <v>212609</v>
      </c>
      <c r="I9" s="89">
        <v>0</v>
      </c>
      <c r="J9" s="89">
        <v>0</v>
      </c>
      <c r="K9" s="89">
        <v>4069319</v>
      </c>
      <c r="L9" s="89">
        <v>0</v>
      </c>
      <c r="M9" s="89">
        <v>66332</v>
      </c>
      <c r="N9" s="89">
        <v>0</v>
      </c>
      <c r="O9" s="89">
        <v>0</v>
      </c>
      <c r="P9" s="90">
        <v>0</v>
      </c>
      <c r="Q9" s="91">
        <f t="shared" si="2"/>
        <v>6350365</v>
      </c>
      <c r="S9" s="1">
        <f t="shared" si="0"/>
        <v>5353359</v>
      </c>
      <c r="T9" s="1">
        <f t="shared" si="0"/>
        <v>997006</v>
      </c>
      <c r="U9" s="1">
        <f t="shared" si="1"/>
        <v>6350365</v>
      </c>
    </row>
    <row r="10" spans="1:21" x14ac:dyDescent="0.2">
      <c r="A10" s="17" t="s">
        <v>12</v>
      </c>
      <c r="B10" s="30"/>
      <c r="C10" s="88">
        <v>0</v>
      </c>
      <c r="D10" s="88">
        <v>0</v>
      </c>
      <c r="E10" s="89">
        <v>0</v>
      </c>
      <c r="F10" s="89">
        <v>0</v>
      </c>
      <c r="G10" s="89">
        <v>85000</v>
      </c>
      <c r="H10" s="89">
        <v>2879000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216000</v>
      </c>
      <c r="O10" s="89">
        <v>0</v>
      </c>
      <c r="P10" s="90">
        <v>0</v>
      </c>
      <c r="Q10" s="91">
        <f t="shared" si="2"/>
        <v>3180000</v>
      </c>
      <c r="S10" s="1">
        <f t="shared" si="0"/>
        <v>85000</v>
      </c>
      <c r="T10" s="1">
        <f t="shared" si="0"/>
        <v>3095000</v>
      </c>
      <c r="U10" s="1">
        <f t="shared" si="1"/>
        <v>3180000</v>
      </c>
    </row>
    <row r="11" spans="1:21" x14ac:dyDescent="0.2">
      <c r="A11" s="17" t="s">
        <v>13</v>
      </c>
      <c r="B11" s="30"/>
      <c r="C11" s="88">
        <v>0</v>
      </c>
      <c r="D11" s="88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  <c r="P11" s="90">
        <v>0</v>
      </c>
      <c r="Q11" s="91">
        <f t="shared" si="2"/>
        <v>0</v>
      </c>
      <c r="S11" s="1">
        <f t="shared" si="0"/>
        <v>0</v>
      </c>
      <c r="T11" s="1">
        <f t="shared" si="0"/>
        <v>0</v>
      </c>
      <c r="U11" s="1">
        <f t="shared" si="1"/>
        <v>0</v>
      </c>
    </row>
    <row r="12" spans="1:21" x14ac:dyDescent="0.2">
      <c r="A12" s="17" t="s">
        <v>14</v>
      </c>
      <c r="B12" s="30"/>
      <c r="C12" s="88">
        <v>72247</v>
      </c>
      <c r="D12" s="88">
        <v>28684</v>
      </c>
      <c r="E12" s="89">
        <v>0</v>
      </c>
      <c r="F12" s="89">
        <v>0</v>
      </c>
      <c r="G12" s="89">
        <v>661481</v>
      </c>
      <c r="H12" s="89">
        <v>325068</v>
      </c>
      <c r="I12" s="89">
        <v>0</v>
      </c>
      <c r="J12" s="89">
        <v>0</v>
      </c>
      <c r="K12" s="89">
        <v>0</v>
      </c>
      <c r="L12" s="89">
        <v>0</v>
      </c>
      <c r="M12" s="89">
        <v>256589</v>
      </c>
      <c r="N12" s="89">
        <v>6971</v>
      </c>
      <c r="O12" s="89">
        <v>93932</v>
      </c>
      <c r="P12" s="90">
        <v>16860</v>
      </c>
      <c r="Q12" s="91">
        <f t="shared" si="2"/>
        <v>1461832</v>
      </c>
      <c r="S12" s="1">
        <f t="shared" si="0"/>
        <v>1084249</v>
      </c>
      <c r="T12" s="1">
        <f t="shared" si="0"/>
        <v>377583</v>
      </c>
      <c r="U12" s="1">
        <f t="shared" si="1"/>
        <v>1461832</v>
      </c>
    </row>
    <row r="13" spans="1:21" x14ac:dyDescent="0.2">
      <c r="A13" s="17" t="s">
        <v>15</v>
      </c>
      <c r="B13" s="30"/>
      <c r="C13" s="88">
        <v>224494</v>
      </c>
      <c r="D13" s="88">
        <v>0</v>
      </c>
      <c r="E13" s="89">
        <v>0</v>
      </c>
      <c r="F13" s="89">
        <v>0</v>
      </c>
      <c r="G13" s="89">
        <v>451878</v>
      </c>
      <c r="H13" s="89">
        <v>0</v>
      </c>
      <c r="I13" s="89">
        <v>0</v>
      </c>
      <c r="J13" s="89">
        <v>0</v>
      </c>
      <c r="K13" s="89">
        <v>473866</v>
      </c>
      <c r="L13" s="89">
        <v>0</v>
      </c>
      <c r="M13" s="89">
        <v>184143</v>
      </c>
      <c r="N13" s="89">
        <v>0</v>
      </c>
      <c r="O13" s="89">
        <v>218622</v>
      </c>
      <c r="P13" s="90">
        <v>0</v>
      </c>
      <c r="Q13" s="91">
        <f t="shared" si="2"/>
        <v>1553003</v>
      </c>
      <c r="S13" s="1">
        <f t="shared" si="0"/>
        <v>1553003</v>
      </c>
      <c r="T13" s="1">
        <f t="shared" si="0"/>
        <v>0</v>
      </c>
      <c r="U13" s="1">
        <f t="shared" si="1"/>
        <v>1553003</v>
      </c>
    </row>
    <row r="14" spans="1:21" x14ac:dyDescent="0.2">
      <c r="A14" s="17" t="s">
        <v>16</v>
      </c>
      <c r="B14" s="30"/>
      <c r="C14" s="88">
        <v>0</v>
      </c>
      <c r="D14" s="88">
        <v>0</v>
      </c>
      <c r="E14" s="89">
        <v>0</v>
      </c>
      <c r="F14" s="89">
        <v>0</v>
      </c>
      <c r="G14" s="89">
        <v>342363</v>
      </c>
      <c r="H14" s="89">
        <v>49538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90">
        <v>0</v>
      </c>
      <c r="Q14" s="91">
        <f t="shared" si="2"/>
        <v>391901</v>
      </c>
      <c r="S14" s="1">
        <f t="shared" si="0"/>
        <v>342363</v>
      </c>
      <c r="T14" s="1">
        <f t="shared" si="0"/>
        <v>49538</v>
      </c>
      <c r="U14" s="1">
        <f t="shared" si="1"/>
        <v>391901</v>
      </c>
    </row>
    <row r="15" spans="1:21" x14ac:dyDescent="0.2">
      <c r="A15" s="17" t="s">
        <v>17</v>
      </c>
      <c r="B15" s="30"/>
      <c r="C15" s="88">
        <v>1697323</v>
      </c>
      <c r="D15" s="88">
        <v>51329</v>
      </c>
      <c r="E15" s="89">
        <v>7040376</v>
      </c>
      <c r="F15" s="89">
        <v>557488</v>
      </c>
      <c r="G15" s="89">
        <v>8896028</v>
      </c>
      <c r="H15" s="89">
        <v>3204041</v>
      </c>
      <c r="I15" s="89">
        <v>0</v>
      </c>
      <c r="J15" s="89">
        <v>0</v>
      </c>
      <c r="K15" s="89">
        <v>0</v>
      </c>
      <c r="L15" s="89">
        <v>0</v>
      </c>
      <c r="M15" s="89">
        <v>4036355</v>
      </c>
      <c r="N15" s="89">
        <v>316409</v>
      </c>
      <c r="O15" s="89">
        <v>457710</v>
      </c>
      <c r="P15" s="90">
        <v>0</v>
      </c>
      <c r="Q15" s="91">
        <f t="shared" si="2"/>
        <v>26257059</v>
      </c>
      <c r="S15" s="1">
        <f t="shared" si="0"/>
        <v>22127792</v>
      </c>
      <c r="T15" s="1">
        <f t="shared" si="0"/>
        <v>4129267</v>
      </c>
      <c r="U15" s="1">
        <f t="shared" si="1"/>
        <v>26257059</v>
      </c>
    </row>
    <row r="16" spans="1:21" x14ac:dyDescent="0.2">
      <c r="A16" s="17" t="s">
        <v>18</v>
      </c>
      <c r="B16" s="30"/>
      <c r="C16" s="88">
        <v>0</v>
      </c>
      <c r="D16" s="88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90">
        <v>0</v>
      </c>
      <c r="Q16" s="91">
        <f t="shared" si="2"/>
        <v>0</v>
      </c>
      <c r="S16" s="1">
        <f t="shared" si="0"/>
        <v>0</v>
      </c>
      <c r="T16" s="1">
        <f t="shared" si="0"/>
        <v>0</v>
      </c>
      <c r="U16" s="1">
        <f t="shared" si="1"/>
        <v>0</v>
      </c>
    </row>
    <row r="17" spans="1:21" x14ac:dyDescent="0.2">
      <c r="A17" s="17" t="s">
        <v>109</v>
      </c>
      <c r="B17" s="30"/>
      <c r="C17" s="88">
        <v>0</v>
      </c>
      <c r="D17" s="88">
        <v>0</v>
      </c>
      <c r="E17" s="89">
        <v>0</v>
      </c>
      <c r="F17" s="89">
        <v>78366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90">
        <v>0</v>
      </c>
      <c r="Q17" s="91">
        <f t="shared" si="2"/>
        <v>78366</v>
      </c>
      <c r="S17" s="1">
        <f t="shared" si="0"/>
        <v>0</v>
      </c>
      <c r="T17" s="1">
        <f t="shared" si="0"/>
        <v>78366</v>
      </c>
      <c r="U17" s="1">
        <f t="shared" si="1"/>
        <v>78366</v>
      </c>
    </row>
    <row r="18" spans="1:21" x14ac:dyDescent="0.2">
      <c r="A18" s="17" t="s">
        <v>19</v>
      </c>
      <c r="B18" s="30"/>
      <c r="C18" s="88">
        <v>36689</v>
      </c>
      <c r="D18" s="88">
        <v>0</v>
      </c>
      <c r="E18" s="89">
        <v>0</v>
      </c>
      <c r="F18" s="89">
        <v>0</v>
      </c>
      <c r="G18" s="89">
        <v>86</v>
      </c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10400</v>
      </c>
      <c r="N18" s="89">
        <v>0</v>
      </c>
      <c r="O18" s="89">
        <v>0</v>
      </c>
      <c r="P18" s="90">
        <v>0</v>
      </c>
      <c r="Q18" s="91">
        <f t="shared" si="2"/>
        <v>47175</v>
      </c>
      <c r="S18" s="1">
        <f t="shared" si="0"/>
        <v>47175</v>
      </c>
      <c r="T18" s="1">
        <f t="shared" si="0"/>
        <v>0</v>
      </c>
      <c r="U18" s="1">
        <f t="shared" si="1"/>
        <v>47175</v>
      </c>
    </row>
    <row r="19" spans="1:21" x14ac:dyDescent="0.2">
      <c r="A19" s="17" t="s">
        <v>20</v>
      </c>
      <c r="B19" s="30" t="s">
        <v>65</v>
      </c>
      <c r="C19" s="88"/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90"/>
      <c r="Q19" s="91">
        <f t="shared" si="2"/>
        <v>0</v>
      </c>
      <c r="S19" s="1">
        <f t="shared" si="0"/>
        <v>0</v>
      </c>
      <c r="T19" s="1">
        <f t="shared" si="0"/>
        <v>0</v>
      </c>
      <c r="U19" s="1">
        <f t="shared" si="1"/>
        <v>0</v>
      </c>
    </row>
    <row r="20" spans="1:21" x14ac:dyDescent="0.2">
      <c r="A20" s="17" t="s">
        <v>22</v>
      </c>
      <c r="B20" s="30"/>
      <c r="C20" s="88">
        <v>0</v>
      </c>
      <c r="D20" s="88">
        <v>0</v>
      </c>
      <c r="E20" s="89">
        <v>0</v>
      </c>
      <c r="F20" s="89">
        <v>22000</v>
      </c>
      <c r="G20" s="89">
        <v>0</v>
      </c>
      <c r="H20" s="89">
        <v>0</v>
      </c>
      <c r="I20" s="89">
        <v>0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90">
        <v>0</v>
      </c>
      <c r="Q20" s="91">
        <f t="shared" si="2"/>
        <v>22000</v>
      </c>
      <c r="S20" s="1">
        <f t="shared" si="0"/>
        <v>0</v>
      </c>
      <c r="T20" s="1">
        <f t="shared" si="0"/>
        <v>22000</v>
      </c>
      <c r="U20" s="1">
        <f t="shared" si="1"/>
        <v>22000</v>
      </c>
    </row>
    <row r="21" spans="1:21" x14ac:dyDescent="0.2">
      <c r="A21" s="17" t="s">
        <v>21</v>
      </c>
      <c r="B21" s="30"/>
      <c r="C21" s="88">
        <v>0</v>
      </c>
      <c r="D21" s="88">
        <v>0</v>
      </c>
      <c r="E21" s="89">
        <v>0</v>
      </c>
      <c r="F21" s="89">
        <v>0</v>
      </c>
      <c r="G21" s="89">
        <v>0</v>
      </c>
      <c r="H21" s="89">
        <v>0</v>
      </c>
      <c r="I21" s="89">
        <v>0</v>
      </c>
      <c r="J21" s="89">
        <v>0</v>
      </c>
      <c r="K21" s="89">
        <v>0</v>
      </c>
      <c r="L21" s="89">
        <v>0</v>
      </c>
      <c r="M21" s="89">
        <v>0</v>
      </c>
      <c r="N21" s="89">
        <v>0</v>
      </c>
      <c r="O21" s="89">
        <v>0</v>
      </c>
      <c r="P21" s="90">
        <v>0</v>
      </c>
      <c r="Q21" s="91">
        <f t="shared" si="2"/>
        <v>0</v>
      </c>
      <c r="S21" s="1">
        <f t="shared" si="0"/>
        <v>0</v>
      </c>
      <c r="T21" s="1">
        <f t="shared" si="0"/>
        <v>0</v>
      </c>
      <c r="U21" s="1">
        <f t="shared" si="1"/>
        <v>0</v>
      </c>
    </row>
    <row r="22" spans="1:21" x14ac:dyDescent="0.2">
      <c r="A22" s="17" t="s">
        <v>23</v>
      </c>
      <c r="B22" s="30"/>
      <c r="C22" s="88">
        <v>0</v>
      </c>
      <c r="D22" s="88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89">
        <v>0</v>
      </c>
      <c r="K22" s="89">
        <v>0</v>
      </c>
      <c r="L22" s="89">
        <v>0</v>
      </c>
      <c r="M22" s="89">
        <v>0</v>
      </c>
      <c r="N22" s="89">
        <v>0</v>
      </c>
      <c r="O22" s="89">
        <v>0</v>
      </c>
      <c r="P22" s="90">
        <v>0</v>
      </c>
      <c r="Q22" s="91">
        <f t="shared" si="2"/>
        <v>0</v>
      </c>
      <c r="S22" s="1">
        <f t="shared" si="0"/>
        <v>0</v>
      </c>
      <c r="T22" s="1">
        <f t="shared" si="0"/>
        <v>0</v>
      </c>
      <c r="U22" s="1">
        <f t="shared" si="1"/>
        <v>0</v>
      </c>
    </row>
    <row r="23" spans="1:21" x14ac:dyDescent="0.2">
      <c r="A23" s="17" t="s">
        <v>24</v>
      </c>
      <c r="B23" s="30"/>
      <c r="C23" s="88">
        <v>0</v>
      </c>
      <c r="D23" s="88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89">
        <v>0</v>
      </c>
      <c r="P23" s="90">
        <v>0</v>
      </c>
      <c r="Q23" s="91">
        <f t="shared" si="2"/>
        <v>0</v>
      </c>
      <c r="S23" s="1">
        <f t="shared" si="0"/>
        <v>0</v>
      </c>
      <c r="T23" s="1">
        <f t="shared" si="0"/>
        <v>0</v>
      </c>
      <c r="U23" s="1">
        <f t="shared" si="1"/>
        <v>0</v>
      </c>
    </row>
    <row r="24" spans="1:21" x14ac:dyDescent="0.2">
      <c r="A24" s="17" t="s">
        <v>25</v>
      </c>
      <c r="B24" s="30"/>
      <c r="C24" s="88">
        <v>0</v>
      </c>
      <c r="D24" s="88">
        <v>0</v>
      </c>
      <c r="E24" s="89">
        <v>0</v>
      </c>
      <c r="F24" s="89">
        <v>0</v>
      </c>
      <c r="G24" s="89">
        <v>140231</v>
      </c>
      <c r="H24" s="89">
        <v>0</v>
      </c>
      <c r="I24" s="89">
        <v>0</v>
      </c>
      <c r="J24" s="89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90">
        <v>0</v>
      </c>
      <c r="Q24" s="91">
        <f t="shared" si="2"/>
        <v>140231</v>
      </c>
      <c r="S24" s="1">
        <f t="shared" si="0"/>
        <v>140231</v>
      </c>
      <c r="T24" s="1">
        <f t="shared" si="0"/>
        <v>0</v>
      </c>
      <c r="U24" s="1">
        <f t="shared" si="1"/>
        <v>140231</v>
      </c>
    </row>
    <row r="25" spans="1:21" x14ac:dyDescent="0.2">
      <c r="A25" s="17" t="s">
        <v>26</v>
      </c>
      <c r="B25" s="30"/>
      <c r="C25" s="88">
        <v>0</v>
      </c>
      <c r="D25" s="88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90">
        <v>0</v>
      </c>
      <c r="Q25" s="91">
        <f t="shared" si="2"/>
        <v>0</v>
      </c>
      <c r="S25" s="1">
        <f t="shared" si="0"/>
        <v>0</v>
      </c>
      <c r="T25" s="1">
        <f t="shared" si="0"/>
        <v>0</v>
      </c>
      <c r="U25" s="1">
        <f t="shared" si="1"/>
        <v>0</v>
      </c>
    </row>
    <row r="26" spans="1:21" x14ac:dyDescent="0.2">
      <c r="A26" s="17" t="s">
        <v>27</v>
      </c>
      <c r="B26" s="30"/>
      <c r="C26" s="88">
        <v>0</v>
      </c>
      <c r="D26" s="88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89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90">
        <v>0</v>
      </c>
      <c r="Q26" s="91">
        <f t="shared" si="2"/>
        <v>0</v>
      </c>
      <c r="S26" s="1">
        <f t="shared" si="0"/>
        <v>0</v>
      </c>
      <c r="T26" s="1">
        <f t="shared" si="0"/>
        <v>0</v>
      </c>
      <c r="U26" s="1">
        <f t="shared" si="1"/>
        <v>0</v>
      </c>
    </row>
    <row r="27" spans="1:21" x14ac:dyDescent="0.2">
      <c r="A27" s="17" t="s">
        <v>28</v>
      </c>
      <c r="B27" s="30"/>
      <c r="C27" s="88">
        <v>0</v>
      </c>
      <c r="D27" s="88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90">
        <v>0</v>
      </c>
      <c r="Q27" s="91">
        <f t="shared" si="2"/>
        <v>0</v>
      </c>
      <c r="S27" s="1">
        <f t="shared" si="0"/>
        <v>0</v>
      </c>
      <c r="T27" s="1">
        <f t="shared" si="0"/>
        <v>0</v>
      </c>
      <c r="U27" s="1">
        <f t="shared" si="1"/>
        <v>0</v>
      </c>
    </row>
    <row r="28" spans="1:21" x14ac:dyDescent="0.2">
      <c r="A28" s="17" t="s">
        <v>29</v>
      </c>
      <c r="B28" s="30"/>
      <c r="C28" s="88">
        <v>0</v>
      </c>
      <c r="D28" s="88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0</v>
      </c>
      <c r="M28" s="89">
        <v>0</v>
      </c>
      <c r="N28" s="89">
        <v>0</v>
      </c>
      <c r="O28" s="89">
        <v>0</v>
      </c>
      <c r="P28" s="90">
        <v>0</v>
      </c>
      <c r="Q28" s="91">
        <f t="shared" si="2"/>
        <v>0</v>
      </c>
      <c r="S28" s="1">
        <f t="shared" si="0"/>
        <v>0</v>
      </c>
      <c r="T28" s="1">
        <f t="shared" si="0"/>
        <v>0</v>
      </c>
      <c r="U28" s="1">
        <f t="shared" si="1"/>
        <v>0</v>
      </c>
    </row>
    <row r="29" spans="1:21" x14ac:dyDescent="0.2">
      <c r="A29" s="17" t="s">
        <v>30</v>
      </c>
      <c r="B29" s="30"/>
      <c r="C29" s="88">
        <v>0</v>
      </c>
      <c r="D29" s="88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0</v>
      </c>
      <c r="M29" s="89">
        <v>0</v>
      </c>
      <c r="N29" s="89">
        <v>0</v>
      </c>
      <c r="O29" s="89">
        <v>0</v>
      </c>
      <c r="P29" s="90">
        <v>0</v>
      </c>
      <c r="Q29" s="91">
        <f t="shared" si="2"/>
        <v>0</v>
      </c>
      <c r="S29" s="1">
        <f t="shared" si="0"/>
        <v>0</v>
      </c>
      <c r="T29" s="1">
        <f t="shared" si="0"/>
        <v>0</v>
      </c>
      <c r="U29" s="1">
        <f t="shared" si="1"/>
        <v>0</v>
      </c>
    </row>
    <row r="30" spans="1:21" x14ac:dyDescent="0.2">
      <c r="A30" s="17" t="s">
        <v>31</v>
      </c>
      <c r="B30" s="30"/>
      <c r="C30" s="88">
        <v>22777</v>
      </c>
      <c r="D30" s="88">
        <v>16229</v>
      </c>
      <c r="E30" s="89">
        <v>0</v>
      </c>
      <c r="F30" s="89">
        <v>0</v>
      </c>
      <c r="G30" s="89">
        <v>246639</v>
      </c>
      <c r="H30" s="89">
        <v>116183</v>
      </c>
      <c r="I30" s="89">
        <v>0</v>
      </c>
      <c r="J30" s="89">
        <v>0</v>
      </c>
      <c r="K30" s="89">
        <v>0</v>
      </c>
      <c r="L30" s="89">
        <v>0</v>
      </c>
      <c r="M30" s="89">
        <v>31101</v>
      </c>
      <c r="N30" s="89">
        <v>0</v>
      </c>
      <c r="O30" s="89">
        <v>27199</v>
      </c>
      <c r="P30" s="90">
        <v>17449</v>
      </c>
      <c r="Q30" s="91">
        <f t="shared" si="2"/>
        <v>477577</v>
      </c>
      <c r="S30" s="1">
        <f t="shared" si="0"/>
        <v>327716</v>
      </c>
      <c r="T30" s="1">
        <f t="shared" si="0"/>
        <v>149861</v>
      </c>
      <c r="U30" s="1">
        <f t="shared" si="1"/>
        <v>477577</v>
      </c>
    </row>
    <row r="31" spans="1:21" x14ac:dyDescent="0.2">
      <c r="A31" s="17" t="s">
        <v>32</v>
      </c>
      <c r="B31" s="30"/>
      <c r="C31" s="88">
        <v>0</v>
      </c>
      <c r="D31" s="88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0</v>
      </c>
      <c r="M31" s="89">
        <v>0</v>
      </c>
      <c r="N31" s="89">
        <v>0</v>
      </c>
      <c r="O31" s="89">
        <v>0</v>
      </c>
      <c r="P31" s="90">
        <v>0</v>
      </c>
      <c r="Q31" s="91">
        <f t="shared" si="2"/>
        <v>0</v>
      </c>
      <c r="S31" s="1">
        <f t="shared" si="0"/>
        <v>0</v>
      </c>
      <c r="T31" s="1">
        <f t="shared" si="0"/>
        <v>0</v>
      </c>
      <c r="U31" s="1">
        <f t="shared" si="1"/>
        <v>0</v>
      </c>
    </row>
    <row r="32" spans="1:21" x14ac:dyDescent="0.2">
      <c r="A32" s="17" t="s">
        <v>33</v>
      </c>
      <c r="B32" s="30"/>
      <c r="C32" s="88">
        <v>159306</v>
      </c>
      <c r="D32" s="88">
        <v>0</v>
      </c>
      <c r="E32" s="89">
        <v>6984637</v>
      </c>
      <c r="F32" s="89">
        <v>0</v>
      </c>
      <c r="G32" s="89">
        <v>2250279</v>
      </c>
      <c r="H32" s="89">
        <v>539721</v>
      </c>
      <c r="I32" s="89">
        <v>0</v>
      </c>
      <c r="J32" s="89">
        <v>0</v>
      </c>
      <c r="K32" s="89">
        <v>0</v>
      </c>
      <c r="L32" s="89">
        <v>0</v>
      </c>
      <c r="M32" s="89">
        <v>780976</v>
      </c>
      <c r="N32" s="89">
        <v>0</v>
      </c>
      <c r="O32" s="89">
        <v>0</v>
      </c>
      <c r="P32" s="90">
        <v>0</v>
      </c>
      <c r="Q32" s="91">
        <f t="shared" si="2"/>
        <v>10714919</v>
      </c>
      <c r="S32" s="1">
        <f t="shared" si="0"/>
        <v>10175198</v>
      </c>
      <c r="T32" s="1">
        <f t="shared" si="0"/>
        <v>539721</v>
      </c>
      <c r="U32" s="1">
        <f t="shared" si="1"/>
        <v>10714919</v>
      </c>
    </row>
    <row r="33" spans="1:21" x14ac:dyDescent="0.2">
      <c r="A33" s="17" t="s">
        <v>34</v>
      </c>
      <c r="B33" s="30"/>
      <c r="C33" s="88">
        <v>0</v>
      </c>
      <c r="D33" s="88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89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90">
        <v>0</v>
      </c>
      <c r="Q33" s="91">
        <f t="shared" si="2"/>
        <v>0</v>
      </c>
      <c r="S33" s="1">
        <f t="shared" si="0"/>
        <v>0</v>
      </c>
      <c r="T33" s="1">
        <f t="shared" si="0"/>
        <v>0</v>
      </c>
      <c r="U33" s="1">
        <f t="shared" si="1"/>
        <v>0</v>
      </c>
    </row>
    <row r="34" spans="1:21" x14ac:dyDescent="0.2">
      <c r="A34" s="17" t="s">
        <v>35</v>
      </c>
      <c r="B34" s="30"/>
      <c r="C34" s="88">
        <v>-3665</v>
      </c>
      <c r="D34" s="88">
        <v>-507</v>
      </c>
      <c r="E34" s="89">
        <v>-453</v>
      </c>
      <c r="F34" s="89">
        <v>-141</v>
      </c>
      <c r="G34" s="89">
        <v>518920</v>
      </c>
      <c r="H34" s="89">
        <v>582873</v>
      </c>
      <c r="I34" s="89">
        <v>0</v>
      </c>
      <c r="J34" s="89">
        <v>0</v>
      </c>
      <c r="K34" s="89">
        <v>0</v>
      </c>
      <c r="L34" s="89">
        <v>0</v>
      </c>
      <c r="M34" s="89">
        <v>289963</v>
      </c>
      <c r="N34" s="89">
        <v>0</v>
      </c>
      <c r="O34" s="89">
        <v>31490</v>
      </c>
      <c r="P34" s="90">
        <v>13468</v>
      </c>
      <c r="Q34" s="91">
        <f t="shared" si="2"/>
        <v>1431948</v>
      </c>
      <c r="S34" s="1">
        <f t="shared" si="0"/>
        <v>836255</v>
      </c>
      <c r="T34" s="1">
        <f t="shared" si="0"/>
        <v>595693</v>
      </c>
      <c r="U34" s="1">
        <f t="shared" si="1"/>
        <v>1431948</v>
      </c>
    </row>
    <row r="35" spans="1:21" x14ac:dyDescent="0.2">
      <c r="A35" s="17" t="s">
        <v>36</v>
      </c>
      <c r="B35" s="30"/>
      <c r="C35" s="88">
        <v>0</v>
      </c>
      <c r="D35" s="88">
        <v>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90">
        <v>0</v>
      </c>
      <c r="Q35" s="91">
        <f t="shared" si="2"/>
        <v>0</v>
      </c>
      <c r="S35" s="1">
        <f t="shared" si="0"/>
        <v>0</v>
      </c>
      <c r="T35" s="1">
        <f t="shared" si="0"/>
        <v>0</v>
      </c>
      <c r="U35" s="1">
        <f t="shared" si="1"/>
        <v>0</v>
      </c>
    </row>
    <row r="36" spans="1:21" x14ac:dyDescent="0.2">
      <c r="A36" s="17" t="s">
        <v>37</v>
      </c>
      <c r="B36" s="30"/>
      <c r="C36" s="88">
        <v>0</v>
      </c>
      <c r="D36" s="88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89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90">
        <v>0</v>
      </c>
      <c r="Q36" s="91">
        <f t="shared" si="2"/>
        <v>0</v>
      </c>
      <c r="S36" s="1">
        <f t="shared" si="0"/>
        <v>0</v>
      </c>
      <c r="T36" s="1">
        <f t="shared" si="0"/>
        <v>0</v>
      </c>
      <c r="U36" s="1">
        <f t="shared" si="1"/>
        <v>0</v>
      </c>
    </row>
    <row r="37" spans="1:21" x14ac:dyDescent="0.2">
      <c r="A37" s="17" t="s">
        <v>38</v>
      </c>
      <c r="B37" s="30"/>
      <c r="C37" s="88">
        <v>0</v>
      </c>
      <c r="D37" s="88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89">
        <v>0</v>
      </c>
      <c r="K37" s="89">
        <v>0</v>
      </c>
      <c r="L37" s="89">
        <v>0</v>
      </c>
      <c r="M37" s="89">
        <v>0</v>
      </c>
      <c r="N37" s="89">
        <v>0</v>
      </c>
      <c r="O37" s="89">
        <v>24600</v>
      </c>
      <c r="P37" s="90">
        <v>0</v>
      </c>
      <c r="Q37" s="91">
        <f t="shared" si="2"/>
        <v>24600</v>
      </c>
      <c r="S37" s="1">
        <f t="shared" si="0"/>
        <v>24600</v>
      </c>
      <c r="T37" s="1">
        <f t="shared" si="0"/>
        <v>0</v>
      </c>
      <c r="U37" s="1">
        <f t="shared" si="1"/>
        <v>24600</v>
      </c>
    </row>
    <row r="38" spans="1:21" x14ac:dyDescent="0.2">
      <c r="A38" s="17" t="s">
        <v>39</v>
      </c>
      <c r="B38" s="30"/>
      <c r="C38" s="88">
        <v>186158</v>
      </c>
      <c r="D38" s="88">
        <v>127694</v>
      </c>
      <c r="E38" s="89">
        <v>0</v>
      </c>
      <c r="F38" s="89">
        <v>0</v>
      </c>
      <c r="G38" s="89">
        <v>897110</v>
      </c>
      <c r="H38" s="89">
        <v>369932</v>
      </c>
      <c r="I38" s="89">
        <v>0</v>
      </c>
      <c r="J38" s="89">
        <v>0</v>
      </c>
      <c r="K38" s="89">
        <v>0</v>
      </c>
      <c r="L38" s="89">
        <v>0</v>
      </c>
      <c r="M38" s="89">
        <v>306955</v>
      </c>
      <c r="N38" s="89">
        <v>0</v>
      </c>
      <c r="O38" s="89">
        <v>0</v>
      </c>
      <c r="P38" s="90">
        <v>0</v>
      </c>
      <c r="Q38" s="91">
        <f t="shared" si="2"/>
        <v>1887849</v>
      </c>
      <c r="S38" s="1">
        <f t="shared" si="0"/>
        <v>1390223</v>
      </c>
      <c r="T38" s="1">
        <f t="shared" si="0"/>
        <v>497626</v>
      </c>
      <c r="U38" s="1">
        <f t="shared" si="1"/>
        <v>1887849</v>
      </c>
    </row>
    <row r="39" spans="1:21" x14ac:dyDescent="0.2">
      <c r="A39" s="17" t="s">
        <v>1</v>
      </c>
      <c r="B39" s="30"/>
      <c r="C39" s="88">
        <v>80287</v>
      </c>
      <c r="D39" s="88">
        <v>27295</v>
      </c>
      <c r="E39" s="89">
        <v>0</v>
      </c>
      <c r="F39" s="89">
        <v>0</v>
      </c>
      <c r="G39" s="89">
        <v>1588964</v>
      </c>
      <c r="H39" s="89">
        <v>796942</v>
      </c>
      <c r="I39" s="89">
        <v>0</v>
      </c>
      <c r="J39" s="89">
        <v>0</v>
      </c>
      <c r="K39" s="89">
        <v>0</v>
      </c>
      <c r="L39" s="89">
        <v>0</v>
      </c>
      <c r="M39" s="89">
        <v>596083</v>
      </c>
      <c r="N39" s="89">
        <v>32645</v>
      </c>
      <c r="O39" s="89">
        <v>0</v>
      </c>
      <c r="P39" s="90">
        <v>0</v>
      </c>
      <c r="Q39" s="91">
        <f t="shared" si="2"/>
        <v>3122216</v>
      </c>
      <c r="S39" s="1">
        <f t="shared" si="0"/>
        <v>2265334</v>
      </c>
      <c r="T39" s="1">
        <f t="shared" si="0"/>
        <v>856882</v>
      </c>
      <c r="U39" s="1">
        <f t="shared" si="1"/>
        <v>3122216</v>
      </c>
    </row>
    <row r="40" spans="1:21" x14ac:dyDescent="0.2">
      <c r="A40" s="17" t="s">
        <v>40</v>
      </c>
      <c r="B40" s="30"/>
      <c r="C40" s="88">
        <v>0</v>
      </c>
      <c r="D40" s="88">
        <v>0</v>
      </c>
      <c r="E40" s="89">
        <v>236668</v>
      </c>
      <c r="F40" s="89">
        <v>0</v>
      </c>
      <c r="G40" s="89">
        <v>5768967</v>
      </c>
      <c r="H40" s="89">
        <v>0</v>
      </c>
      <c r="I40" s="89">
        <v>0</v>
      </c>
      <c r="J40" s="89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90">
        <v>0</v>
      </c>
      <c r="Q40" s="91">
        <f t="shared" si="2"/>
        <v>6005635</v>
      </c>
      <c r="S40" s="1">
        <f t="shared" si="0"/>
        <v>6005635</v>
      </c>
      <c r="T40" s="1">
        <f t="shared" si="0"/>
        <v>0</v>
      </c>
      <c r="U40" s="1">
        <f t="shared" si="1"/>
        <v>6005635</v>
      </c>
    </row>
    <row r="41" spans="1:21" x14ac:dyDescent="0.2">
      <c r="A41" s="17" t="s">
        <v>41</v>
      </c>
      <c r="B41" s="30"/>
      <c r="C41" s="88">
        <v>0</v>
      </c>
      <c r="D41" s="88">
        <v>0</v>
      </c>
      <c r="E41" s="89">
        <v>0</v>
      </c>
      <c r="F41" s="89">
        <v>0</v>
      </c>
      <c r="G41" s="89">
        <v>127576</v>
      </c>
      <c r="H41" s="89">
        <v>3546</v>
      </c>
      <c r="I41" s="89">
        <v>0</v>
      </c>
      <c r="J41" s="89">
        <v>0</v>
      </c>
      <c r="K41" s="89">
        <v>0</v>
      </c>
      <c r="L41" s="89">
        <v>0</v>
      </c>
      <c r="M41" s="89">
        <v>0</v>
      </c>
      <c r="N41" s="89">
        <v>0</v>
      </c>
      <c r="O41" s="89">
        <v>0</v>
      </c>
      <c r="P41" s="90">
        <v>0</v>
      </c>
      <c r="Q41" s="91">
        <f t="shared" si="2"/>
        <v>131122</v>
      </c>
      <c r="S41" s="1">
        <f t="shared" si="0"/>
        <v>127576</v>
      </c>
      <c r="T41" s="1">
        <f t="shared" si="0"/>
        <v>3546</v>
      </c>
      <c r="U41" s="1">
        <f t="shared" si="1"/>
        <v>131122</v>
      </c>
    </row>
    <row r="42" spans="1:21" x14ac:dyDescent="0.2">
      <c r="A42" s="17" t="s">
        <v>42</v>
      </c>
      <c r="B42" s="30"/>
      <c r="C42" s="88">
        <v>0</v>
      </c>
      <c r="D42" s="88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89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90">
        <v>0</v>
      </c>
      <c r="Q42" s="91">
        <f t="shared" si="2"/>
        <v>0</v>
      </c>
      <c r="S42" s="1">
        <f t="shared" si="0"/>
        <v>0</v>
      </c>
      <c r="T42" s="1">
        <f t="shared" si="0"/>
        <v>0</v>
      </c>
      <c r="U42" s="1">
        <f t="shared" si="1"/>
        <v>0</v>
      </c>
    </row>
    <row r="43" spans="1:21" x14ac:dyDescent="0.2">
      <c r="A43" s="17" t="s">
        <v>2</v>
      </c>
      <c r="B43" s="30"/>
      <c r="C43" s="88">
        <v>0</v>
      </c>
      <c r="D43" s="88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89">
        <v>0</v>
      </c>
      <c r="K43" s="89">
        <v>0</v>
      </c>
      <c r="L43" s="89">
        <v>0</v>
      </c>
      <c r="M43" s="89">
        <v>0</v>
      </c>
      <c r="N43" s="89">
        <v>0</v>
      </c>
      <c r="O43" s="89">
        <v>0</v>
      </c>
      <c r="P43" s="90">
        <v>0</v>
      </c>
      <c r="Q43" s="91">
        <f t="shared" si="2"/>
        <v>0</v>
      </c>
      <c r="S43" s="1">
        <f t="shared" si="0"/>
        <v>0</v>
      </c>
      <c r="T43" s="1">
        <f t="shared" si="0"/>
        <v>0</v>
      </c>
      <c r="U43" s="1">
        <f t="shared" si="1"/>
        <v>0</v>
      </c>
    </row>
    <row r="44" spans="1:21" x14ac:dyDescent="0.2">
      <c r="A44" s="17" t="s">
        <v>43</v>
      </c>
      <c r="B44" s="30"/>
      <c r="C44" s="88">
        <v>1445192</v>
      </c>
      <c r="D44" s="88">
        <v>0</v>
      </c>
      <c r="E44" s="89">
        <v>0</v>
      </c>
      <c r="F44" s="89">
        <v>0</v>
      </c>
      <c r="G44" s="89">
        <v>4410627</v>
      </c>
      <c r="H44" s="89">
        <v>0</v>
      </c>
      <c r="I44" s="89">
        <v>0</v>
      </c>
      <c r="J44" s="89">
        <v>0</v>
      </c>
      <c r="K44" s="89">
        <v>0</v>
      </c>
      <c r="L44" s="89">
        <v>0</v>
      </c>
      <c r="M44" s="89">
        <v>1063772</v>
      </c>
      <c r="N44" s="89">
        <v>0</v>
      </c>
      <c r="O44" s="89">
        <v>0</v>
      </c>
      <c r="P44" s="90">
        <v>0</v>
      </c>
      <c r="Q44" s="91">
        <f t="shared" si="2"/>
        <v>6919591</v>
      </c>
      <c r="S44" s="1">
        <f t="shared" si="0"/>
        <v>6919591</v>
      </c>
      <c r="T44" s="1">
        <f t="shared" si="0"/>
        <v>0</v>
      </c>
      <c r="U44" s="1">
        <f t="shared" si="1"/>
        <v>6919591</v>
      </c>
    </row>
    <row r="45" spans="1:21" x14ac:dyDescent="0.2">
      <c r="A45" s="17" t="s">
        <v>44</v>
      </c>
      <c r="B45" s="30"/>
      <c r="C45" s="88">
        <v>143407</v>
      </c>
      <c r="D45" s="88">
        <v>169631</v>
      </c>
      <c r="E45" s="89">
        <v>0</v>
      </c>
      <c r="F45" s="89">
        <v>0</v>
      </c>
      <c r="G45" s="89">
        <v>1225907</v>
      </c>
      <c r="H45" s="89">
        <v>665390</v>
      </c>
      <c r="I45" s="89">
        <v>0</v>
      </c>
      <c r="J45" s="89">
        <v>0</v>
      </c>
      <c r="K45" s="89">
        <v>0</v>
      </c>
      <c r="L45" s="89">
        <v>0</v>
      </c>
      <c r="M45" s="89">
        <v>0</v>
      </c>
      <c r="N45" s="89">
        <v>0</v>
      </c>
      <c r="O45" s="89">
        <v>0</v>
      </c>
      <c r="P45" s="90">
        <v>0</v>
      </c>
      <c r="Q45" s="91">
        <f t="shared" si="2"/>
        <v>2204335</v>
      </c>
      <c r="S45" s="1">
        <f t="shared" si="0"/>
        <v>1369314</v>
      </c>
      <c r="T45" s="1">
        <f t="shared" si="0"/>
        <v>835021</v>
      </c>
      <c r="U45" s="1">
        <f t="shared" si="1"/>
        <v>2204335</v>
      </c>
    </row>
    <row r="46" spans="1:21" x14ac:dyDescent="0.2">
      <c r="A46" s="17" t="s">
        <v>45</v>
      </c>
      <c r="B46" s="30"/>
      <c r="C46" s="88">
        <v>27011</v>
      </c>
      <c r="D46" s="88">
        <v>4781</v>
      </c>
      <c r="E46" s="89">
        <v>0</v>
      </c>
      <c r="F46" s="89">
        <v>0</v>
      </c>
      <c r="G46" s="89">
        <v>903087</v>
      </c>
      <c r="H46" s="89">
        <v>962613</v>
      </c>
      <c r="I46" s="89">
        <v>0</v>
      </c>
      <c r="J46" s="89">
        <v>0</v>
      </c>
      <c r="K46" s="89">
        <v>0</v>
      </c>
      <c r="L46" s="89">
        <v>0</v>
      </c>
      <c r="M46" s="89">
        <v>189685</v>
      </c>
      <c r="N46" s="89">
        <v>0</v>
      </c>
      <c r="O46" s="89">
        <v>44183</v>
      </c>
      <c r="P46" s="90">
        <v>9667</v>
      </c>
      <c r="Q46" s="91">
        <f t="shared" si="2"/>
        <v>2141027</v>
      </c>
      <c r="S46" s="1">
        <f t="shared" si="0"/>
        <v>1163966</v>
      </c>
      <c r="T46" s="1">
        <f t="shared" si="0"/>
        <v>977061</v>
      </c>
      <c r="U46" s="1">
        <f t="shared" si="1"/>
        <v>2141027</v>
      </c>
    </row>
    <row r="47" spans="1:21" x14ac:dyDescent="0.2">
      <c r="A47" s="17" t="s">
        <v>46</v>
      </c>
      <c r="B47" s="30"/>
      <c r="C47" s="88">
        <v>943732</v>
      </c>
      <c r="D47" s="88">
        <v>1546327</v>
      </c>
      <c r="E47" s="89">
        <v>0</v>
      </c>
      <c r="F47" s="89">
        <v>0</v>
      </c>
      <c r="G47" s="89">
        <v>3007088</v>
      </c>
      <c r="H47" s="89">
        <v>2021488</v>
      </c>
      <c r="I47" s="89">
        <v>0</v>
      </c>
      <c r="J47" s="89">
        <v>0</v>
      </c>
      <c r="K47" s="89">
        <v>0</v>
      </c>
      <c r="L47" s="89">
        <v>0</v>
      </c>
      <c r="M47" s="89">
        <v>1664440</v>
      </c>
      <c r="N47" s="89">
        <v>0</v>
      </c>
      <c r="O47" s="89">
        <v>0</v>
      </c>
      <c r="P47" s="90">
        <v>0</v>
      </c>
      <c r="Q47" s="91">
        <f t="shared" si="2"/>
        <v>9183075</v>
      </c>
      <c r="S47" s="1">
        <f t="shared" si="0"/>
        <v>5615260</v>
      </c>
      <c r="T47" s="1">
        <f t="shared" si="0"/>
        <v>3567815</v>
      </c>
      <c r="U47" s="1">
        <f t="shared" si="1"/>
        <v>9183075</v>
      </c>
    </row>
    <row r="48" spans="1:21" x14ac:dyDescent="0.2">
      <c r="A48" s="17" t="s">
        <v>47</v>
      </c>
      <c r="B48" s="30"/>
      <c r="C48" s="88">
        <v>25087</v>
      </c>
      <c r="D48" s="88">
        <v>0</v>
      </c>
      <c r="E48" s="89">
        <v>6342</v>
      </c>
      <c r="F48" s="89">
        <v>0</v>
      </c>
      <c r="G48" s="89">
        <v>72975</v>
      </c>
      <c r="H48" s="89">
        <v>0</v>
      </c>
      <c r="I48" s="89">
        <v>5662</v>
      </c>
      <c r="J48" s="89">
        <v>0</v>
      </c>
      <c r="K48" s="89">
        <v>0</v>
      </c>
      <c r="L48" s="89">
        <v>0</v>
      </c>
      <c r="M48" s="89">
        <v>594520</v>
      </c>
      <c r="N48" s="89">
        <v>0</v>
      </c>
      <c r="O48" s="89">
        <v>0</v>
      </c>
      <c r="P48" s="90">
        <v>0</v>
      </c>
      <c r="Q48" s="91">
        <f t="shared" si="2"/>
        <v>704586</v>
      </c>
      <c r="S48" s="1">
        <f t="shared" si="0"/>
        <v>704586</v>
      </c>
      <c r="T48" s="1">
        <f t="shared" si="0"/>
        <v>0</v>
      </c>
      <c r="U48" s="1">
        <f t="shared" si="1"/>
        <v>704586</v>
      </c>
    </row>
    <row r="49" spans="1:21" x14ac:dyDescent="0.2">
      <c r="A49" s="17" t="s">
        <v>48</v>
      </c>
      <c r="B49" s="30"/>
      <c r="C49" s="88">
        <v>22267</v>
      </c>
      <c r="D49" s="88">
        <v>8939</v>
      </c>
      <c r="E49" s="89">
        <v>0</v>
      </c>
      <c r="F49" s="89">
        <v>0</v>
      </c>
      <c r="G49" s="89">
        <v>0</v>
      </c>
      <c r="H49" s="89">
        <v>0</v>
      </c>
      <c r="I49" s="89">
        <v>0</v>
      </c>
      <c r="J49" s="89">
        <v>0</v>
      </c>
      <c r="K49" s="89">
        <v>0</v>
      </c>
      <c r="L49" s="89">
        <v>0</v>
      </c>
      <c r="M49" s="89">
        <v>0</v>
      </c>
      <c r="N49" s="89">
        <v>0</v>
      </c>
      <c r="O49" s="89">
        <v>0</v>
      </c>
      <c r="P49" s="90">
        <v>0</v>
      </c>
      <c r="Q49" s="91">
        <f t="shared" si="2"/>
        <v>31206</v>
      </c>
      <c r="S49" s="1">
        <f t="shared" si="0"/>
        <v>22267</v>
      </c>
      <c r="T49" s="1">
        <f t="shared" si="0"/>
        <v>8939</v>
      </c>
      <c r="U49" s="1">
        <f t="shared" si="1"/>
        <v>31206</v>
      </c>
    </row>
    <row r="50" spans="1:21" x14ac:dyDescent="0.2">
      <c r="A50" s="17" t="s">
        <v>49</v>
      </c>
      <c r="B50" s="30"/>
      <c r="C50" s="88">
        <v>0</v>
      </c>
      <c r="D50" s="88">
        <v>0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89">
        <v>0</v>
      </c>
      <c r="K50" s="89">
        <v>0</v>
      </c>
      <c r="L50" s="89">
        <v>0</v>
      </c>
      <c r="M50" s="89">
        <v>0</v>
      </c>
      <c r="N50" s="89">
        <v>0</v>
      </c>
      <c r="O50" s="89">
        <v>0</v>
      </c>
      <c r="P50" s="90">
        <v>0</v>
      </c>
      <c r="Q50" s="91">
        <f t="shared" si="2"/>
        <v>0</v>
      </c>
      <c r="S50" s="1">
        <f t="shared" si="0"/>
        <v>0</v>
      </c>
      <c r="T50" s="1">
        <f t="shared" si="0"/>
        <v>0</v>
      </c>
      <c r="U50" s="1">
        <f t="shared" si="1"/>
        <v>0</v>
      </c>
    </row>
    <row r="51" spans="1:21" x14ac:dyDescent="0.2">
      <c r="A51" s="17" t="s">
        <v>3</v>
      </c>
      <c r="B51" s="30"/>
      <c r="C51" s="88">
        <v>0</v>
      </c>
      <c r="D51" s="88">
        <v>0</v>
      </c>
      <c r="E51" s="89">
        <v>0</v>
      </c>
      <c r="F51" s="89">
        <v>0</v>
      </c>
      <c r="G51" s="89">
        <v>0</v>
      </c>
      <c r="H51" s="89">
        <v>0</v>
      </c>
      <c r="I51" s="89">
        <v>0</v>
      </c>
      <c r="J51" s="89">
        <v>0</v>
      </c>
      <c r="K51" s="89">
        <v>0</v>
      </c>
      <c r="L51" s="89">
        <v>0</v>
      </c>
      <c r="M51" s="89">
        <v>0</v>
      </c>
      <c r="N51" s="89">
        <v>0</v>
      </c>
      <c r="O51" s="89">
        <v>0</v>
      </c>
      <c r="P51" s="90">
        <v>0</v>
      </c>
      <c r="Q51" s="91">
        <f t="shared" si="2"/>
        <v>0</v>
      </c>
      <c r="S51" s="1">
        <f t="shared" si="0"/>
        <v>0</v>
      </c>
      <c r="T51" s="1">
        <f t="shared" si="0"/>
        <v>0</v>
      </c>
      <c r="U51" s="1">
        <f t="shared" si="1"/>
        <v>0</v>
      </c>
    </row>
    <row r="52" spans="1:21" x14ac:dyDescent="0.2">
      <c r="A52" s="17" t="s">
        <v>50</v>
      </c>
      <c r="B52" s="30"/>
      <c r="C52" s="88">
        <v>0</v>
      </c>
      <c r="D52" s="88">
        <v>4778725</v>
      </c>
      <c r="E52" s="89">
        <v>10856429</v>
      </c>
      <c r="F52" s="89">
        <v>0</v>
      </c>
      <c r="G52" s="89">
        <v>4246860</v>
      </c>
      <c r="H52" s="89">
        <v>3511559</v>
      </c>
      <c r="I52" s="89">
        <v>0</v>
      </c>
      <c r="J52" s="89">
        <v>0</v>
      </c>
      <c r="K52" s="89">
        <v>22320229</v>
      </c>
      <c r="L52" s="89">
        <v>0</v>
      </c>
      <c r="M52" s="89">
        <v>1714186</v>
      </c>
      <c r="N52" s="89">
        <v>0</v>
      </c>
      <c r="O52" s="89">
        <v>0</v>
      </c>
      <c r="P52" s="90">
        <v>0</v>
      </c>
      <c r="Q52" s="91">
        <f t="shared" si="2"/>
        <v>47427988</v>
      </c>
      <c r="S52" s="1">
        <f t="shared" si="0"/>
        <v>39137704</v>
      </c>
      <c r="T52" s="1">
        <f t="shared" si="0"/>
        <v>8290284</v>
      </c>
      <c r="U52" s="1">
        <f t="shared" si="1"/>
        <v>47427988</v>
      </c>
    </row>
    <row r="53" spans="1:21" x14ac:dyDescent="0.2">
      <c r="A53" s="17" t="s">
        <v>51</v>
      </c>
      <c r="B53" s="30"/>
      <c r="C53" s="88">
        <v>82000</v>
      </c>
      <c r="D53" s="88">
        <v>134000</v>
      </c>
      <c r="E53" s="89">
        <v>0</v>
      </c>
      <c r="F53" s="89">
        <v>0</v>
      </c>
      <c r="G53" s="89">
        <v>2649000</v>
      </c>
      <c r="H53" s="89">
        <v>2477000</v>
      </c>
      <c r="I53" s="89">
        <v>0</v>
      </c>
      <c r="J53" s="89">
        <v>0</v>
      </c>
      <c r="K53" s="89">
        <v>0</v>
      </c>
      <c r="L53" s="89">
        <v>0</v>
      </c>
      <c r="M53" s="89">
        <v>782000</v>
      </c>
      <c r="N53" s="89">
        <v>0</v>
      </c>
      <c r="O53" s="89">
        <v>0</v>
      </c>
      <c r="P53" s="90">
        <v>0</v>
      </c>
      <c r="Q53" s="91">
        <f t="shared" si="2"/>
        <v>6124000</v>
      </c>
      <c r="S53" s="1">
        <f t="shared" si="0"/>
        <v>3513000</v>
      </c>
      <c r="T53" s="1">
        <f t="shared" si="0"/>
        <v>2611000</v>
      </c>
      <c r="U53" s="1">
        <f t="shared" si="1"/>
        <v>6124000</v>
      </c>
    </row>
    <row r="54" spans="1:21" x14ac:dyDescent="0.2">
      <c r="A54" s="17" t="s">
        <v>4</v>
      </c>
      <c r="B54" s="30"/>
      <c r="C54" s="88">
        <v>701602</v>
      </c>
      <c r="D54" s="88">
        <v>150477</v>
      </c>
      <c r="E54" s="89">
        <v>189987</v>
      </c>
      <c r="F54" s="89">
        <v>173972</v>
      </c>
      <c r="G54" s="89">
        <v>2806740</v>
      </c>
      <c r="H54" s="89">
        <v>3716078</v>
      </c>
      <c r="I54" s="89">
        <v>0</v>
      </c>
      <c r="J54" s="89">
        <v>0</v>
      </c>
      <c r="K54" s="89">
        <v>3681871</v>
      </c>
      <c r="L54" s="89">
        <v>17906</v>
      </c>
      <c r="M54" s="89">
        <v>1802125</v>
      </c>
      <c r="N54" s="89">
        <v>6269</v>
      </c>
      <c r="O54" s="89">
        <v>4840</v>
      </c>
      <c r="P54" s="90">
        <v>0</v>
      </c>
      <c r="Q54" s="91">
        <f t="shared" si="2"/>
        <v>13251867</v>
      </c>
      <c r="S54" s="1">
        <f t="shared" si="0"/>
        <v>9187165</v>
      </c>
      <c r="T54" s="1">
        <f t="shared" si="0"/>
        <v>4064702</v>
      </c>
      <c r="U54" s="1">
        <f t="shared" si="1"/>
        <v>13251867</v>
      </c>
    </row>
    <row r="55" spans="1:21" x14ac:dyDescent="0.2">
      <c r="A55" s="17" t="s">
        <v>52</v>
      </c>
      <c r="B55" s="30"/>
      <c r="C55" s="88">
        <v>0</v>
      </c>
      <c r="D55" s="88">
        <v>0</v>
      </c>
      <c r="E55" s="89">
        <v>0</v>
      </c>
      <c r="F55" s="89">
        <v>0</v>
      </c>
      <c r="G55" s="89">
        <v>0</v>
      </c>
      <c r="H55" s="89">
        <v>0</v>
      </c>
      <c r="I55" s="89">
        <v>21429</v>
      </c>
      <c r="J55" s="89">
        <v>892345</v>
      </c>
      <c r="K55" s="89">
        <v>0</v>
      </c>
      <c r="L55" s="89">
        <v>0</v>
      </c>
      <c r="M55" s="89">
        <v>6770791</v>
      </c>
      <c r="N55" s="89">
        <v>0</v>
      </c>
      <c r="O55" s="89">
        <v>0</v>
      </c>
      <c r="P55" s="90">
        <v>0</v>
      </c>
      <c r="Q55" s="91">
        <f t="shared" si="2"/>
        <v>7684565</v>
      </c>
      <c r="S55" s="1">
        <f t="shared" si="0"/>
        <v>6792220</v>
      </c>
      <c r="T55" s="1">
        <f t="shared" si="0"/>
        <v>892345</v>
      </c>
      <c r="U55" s="1">
        <f t="shared" si="1"/>
        <v>7684565</v>
      </c>
    </row>
    <row r="56" spans="1:21" x14ac:dyDescent="0.2">
      <c r="A56" s="17" t="s">
        <v>53</v>
      </c>
      <c r="B56" s="30"/>
      <c r="C56" s="88">
        <v>0</v>
      </c>
      <c r="D56" s="88">
        <v>0</v>
      </c>
      <c r="E56" s="89">
        <v>0</v>
      </c>
      <c r="F56" s="89">
        <v>0</v>
      </c>
      <c r="G56" s="89">
        <v>175831</v>
      </c>
      <c r="H56" s="89">
        <v>1002735</v>
      </c>
      <c r="I56" s="89">
        <v>0</v>
      </c>
      <c r="J56" s="89">
        <v>0</v>
      </c>
      <c r="K56" s="89">
        <v>0</v>
      </c>
      <c r="L56" s="89">
        <v>0</v>
      </c>
      <c r="M56" s="89">
        <v>0</v>
      </c>
      <c r="N56" s="89">
        <v>0</v>
      </c>
      <c r="O56" s="89">
        <v>0</v>
      </c>
      <c r="P56" s="90">
        <v>0</v>
      </c>
      <c r="Q56" s="91">
        <f t="shared" si="2"/>
        <v>1178566</v>
      </c>
      <c r="S56" s="1">
        <f t="shared" si="0"/>
        <v>175831</v>
      </c>
      <c r="T56" s="1">
        <f t="shared" si="0"/>
        <v>1002735</v>
      </c>
      <c r="U56" s="1">
        <f t="shared" si="1"/>
        <v>1178566</v>
      </c>
    </row>
    <row r="57" spans="1:21" x14ac:dyDescent="0.2">
      <c r="A57" s="17" t="s">
        <v>54</v>
      </c>
      <c r="B57" s="30"/>
      <c r="C57" s="88">
        <v>280032</v>
      </c>
      <c r="D57" s="88">
        <v>146224</v>
      </c>
      <c r="E57" s="89">
        <v>0</v>
      </c>
      <c r="F57" s="89">
        <v>0</v>
      </c>
      <c r="G57" s="89">
        <v>4018696</v>
      </c>
      <c r="H57" s="89">
        <v>1152806</v>
      </c>
      <c r="I57" s="89">
        <v>0</v>
      </c>
      <c r="J57" s="89">
        <v>0</v>
      </c>
      <c r="K57" s="89">
        <v>0</v>
      </c>
      <c r="L57" s="89">
        <v>0</v>
      </c>
      <c r="M57" s="89">
        <v>158757</v>
      </c>
      <c r="N57" s="89">
        <v>29460</v>
      </c>
      <c r="O57" s="89">
        <v>121740</v>
      </c>
      <c r="P57" s="90">
        <v>0</v>
      </c>
      <c r="Q57" s="91">
        <f t="shared" si="2"/>
        <v>5907715</v>
      </c>
      <c r="S57" s="1">
        <f t="shared" si="0"/>
        <v>4579225</v>
      </c>
      <c r="T57" s="1">
        <f t="shared" si="0"/>
        <v>1328490</v>
      </c>
      <c r="U57" s="1">
        <f t="shared" si="1"/>
        <v>5907715</v>
      </c>
    </row>
    <row r="58" spans="1:21" x14ac:dyDescent="0.2">
      <c r="A58" s="17" t="s">
        <v>55</v>
      </c>
      <c r="B58" s="30"/>
      <c r="C58" s="88">
        <v>0</v>
      </c>
      <c r="D58" s="88">
        <v>0</v>
      </c>
      <c r="E58" s="89">
        <v>0</v>
      </c>
      <c r="F58" s="89">
        <v>0</v>
      </c>
      <c r="G58" s="89">
        <v>0</v>
      </c>
      <c r="H58" s="89">
        <v>0</v>
      </c>
      <c r="I58" s="89">
        <v>0</v>
      </c>
      <c r="J58" s="89">
        <v>0</v>
      </c>
      <c r="K58" s="89">
        <v>0</v>
      </c>
      <c r="L58" s="89">
        <v>0</v>
      </c>
      <c r="M58" s="89">
        <v>0</v>
      </c>
      <c r="N58" s="89">
        <v>0</v>
      </c>
      <c r="O58" s="89">
        <v>0</v>
      </c>
      <c r="P58" s="90">
        <v>0</v>
      </c>
      <c r="Q58" s="91">
        <f t="shared" si="2"/>
        <v>0</v>
      </c>
      <c r="S58" s="1">
        <f t="shared" si="0"/>
        <v>0</v>
      </c>
      <c r="T58" s="1">
        <f t="shared" si="0"/>
        <v>0</v>
      </c>
      <c r="U58" s="1">
        <f t="shared" si="1"/>
        <v>0</v>
      </c>
    </row>
    <row r="59" spans="1:21" x14ac:dyDescent="0.2">
      <c r="A59" s="17" t="s">
        <v>102</v>
      </c>
      <c r="B59" s="30"/>
      <c r="C59" s="88">
        <v>960326</v>
      </c>
      <c r="D59" s="88">
        <v>0</v>
      </c>
      <c r="E59" s="89">
        <v>363893</v>
      </c>
      <c r="F59" s="89">
        <v>0</v>
      </c>
      <c r="G59" s="89">
        <v>2532056</v>
      </c>
      <c r="H59" s="89">
        <v>0</v>
      </c>
      <c r="I59" s="89">
        <v>0</v>
      </c>
      <c r="J59" s="89">
        <v>0</v>
      </c>
      <c r="K59" s="89">
        <v>0</v>
      </c>
      <c r="L59" s="89">
        <v>0</v>
      </c>
      <c r="M59" s="89">
        <v>481415</v>
      </c>
      <c r="N59" s="89">
        <v>0</v>
      </c>
      <c r="O59" s="89">
        <v>658206</v>
      </c>
      <c r="P59" s="90">
        <v>0</v>
      </c>
      <c r="Q59" s="91">
        <f t="shared" si="2"/>
        <v>4995896</v>
      </c>
      <c r="S59" s="1">
        <f t="shared" si="0"/>
        <v>4995896</v>
      </c>
      <c r="T59" s="1">
        <f t="shared" si="0"/>
        <v>0</v>
      </c>
      <c r="U59" s="1">
        <f t="shared" si="1"/>
        <v>4995896</v>
      </c>
    </row>
    <row r="60" spans="1:21" x14ac:dyDescent="0.2">
      <c r="A60" s="17" t="s">
        <v>103</v>
      </c>
      <c r="B60" s="30"/>
      <c r="C60" s="88">
        <v>0</v>
      </c>
      <c r="D60" s="88">
        <v>0</v>
      </c>
      <c r="E60" s="89">
        <v>63831</v>
      </c>
      <c r="F60" s="89">
        <v>183359</v>
      </c>
      <c r="G60" s="89">
        <v>3028115</v>
      </c>
      <c r="H60" s="89">
        <v>41389</v>
      </c>
      <c r="I60" s="89">
        <v>0</v>
      </c>
      <c r="J60" s="89">
        <v>0</v>
      </c>
      <c r="K60" s="89">
        <v>0</v>
      </c>
      <c r="L60" s="89">
        <v>0</v>
      </c>
      <c r="M60" s="89">
        <v>1958364</v>
      </c>
      <c r="N60" s="89">
        <v>0</v>
      </c>
      <c r="O60" s="89">
        <v>292631</v>
      </c>
      <c r="P60" s="90">
        <v>0</v>
      </c>
      <c r="Q60" s="91">
        <f t="shared" si="2"/>
        <v>5567689</v>
      </c>
      <c r="S60" s="1">
        <f t="shared" si="0"/>
        <v>5342941</v>
      </c>
      <c r="T60" s="1">
        <f t="shared" si="0"/>
        <v>224748</v>
      </c>
      <c r="U60" s="1">
        <f t="shared" si="1"/>
        <v>5567689</v>
      </c>
    </row>
    <row r="61" spans="1:21" x14ac:dyDescent="0.2">
      <c r="A61" s="17" t="s">
        <v>56</v>
      </c>
      <c r="B61" s="30"/>
      <c r="C61" s="88">
        <v>0</v>
      </c>
      <c r="D61" s="88">
        <v>0</v>
      </c>
      <c r="E61" s="89">
        <v>0</v>
      </c>
      <c r="F61" s="89">
        <v>0</v>
      </c>
      <c r="G61" s="89">
        <v>5067</v>
      </c>
      <c r="H61" s="89">
        <v>0</v>
      </c>
      <c r="I61" s="89">
        <v>0</v>
      </c>
      <c r="J61" s="89">
        <v>0</v>
      </c>
      <c r="K61" s="89">
        <v>0</v>
      </c>
      <c r="L61" s="89">
        <v>0</v>
      </c>
      <c r="M61" s="89">
        <v>0</v>
      </c>
      <c r="N61" s="89">
        <v>0</v>
      </c>
      <c r="O61" s="89">
        <v>0</v>
      </c>
      <c r="P61" s="90">
        <v>0</v>
      </c>
      <c r="Q61" s="91">
        <f t="shared" si="2"/>
        <v>5067</v>
      </c>
      <c r="S61" s="1">
        <f t="shared" si="0"/>
        <v>5067</v>
      </c>
      <c r="T61" s="1">
        <f t="shared" si="0"/>
        <v>0</v>
      </c>
      <c r="U61" s="1">
        <f t="shared" si="1"/>
        <v>5067</v>
      </c>
    </row>
    <row r="62" spans="1:21" x14ac:dyDescent="0.2">
      <c r="A62" s="17" t="s">
        <v>6</v>
      </c>
      <c r="B62" s="30"/>
      <c r="C62" s="88">
        <v>606849</v>
      </c>
      <c r="D62" s="88">
        <v>580070</v>
      </c>
      <c r="E62" s="89">
        <v>5552906</v>
      </c>
      <c r="F62" s="89">
        <v>1139481</v>
      </c>
      <c r="G62" s="89">
        <v>2205574</v>
      </c>
      <c r="H62" s="89">
        <v>1891661</v>
      </c>
      <c r="I62" s="89">
        <v>0</v>
      </c>
      <c r="J62" s="89">
        <v>0</v>
      </c>
      <c r="K62" s="89">
        <v>0</v>
      </c>
      <c r="L62" s="89">
        <v>0</v>
      </c>
      <c r="M62" s="89">
        <v>1038117</v>
      </c>
      <c r="N62" s="89">
        <v>0</v>
      </c>
      <c r="O62" s="89">
        <v>132912</v>
      </c>
      <c r="P62" s="90">
        <v>74720</v>
      </c>
      <c r="Q62" s="91">
        <f t="shared" si="2"/>
        <v>13222290</v>
      </c>
      <c r="S62" s="1">
        <f t="shared" si="0"/>
        <v>9536358</v>
      </c>
      <c r="T62" s="1">
        <f t="shared" si="0"/>
        <v>3685932</v>
      </c>
      <c r="U62" s="1">
        <f t="shared" si="1"/>
        <v>13222290</v>
      </c>
    </row>
    <row r="63" spans="1:21" x14ac:dyDescent="0.2">
      <c r="A63" s="17" t="s">
        <v>5</v>
      </c>
      <c r="B63" s="30"/>
      <c r="C63" s="88">
        <v>82078</v>
      </c>
      <c r="D63" s="88">
        <v>87074</v>
      </c>
      <c r="E63" s="89">
        <v>0</v>
      </c>
      <c r="F63" s="89">
        <v>0</v>
      </c>
      <c r="G63" s="89">
        <v>458279</v>
      </c>
      <c r="H63" s="89">
        <v>1149502</v>
      </c>
      <c r="I63" s="89">
        <v>0</v>
      </c>
      <c r="J63" s="89">
        <v>0</v>
      </c>
      <c r="K63" s="89">
        <v>0</v>
      </c>
      <c r="L63" s="89">
        <v>0</v>
      </c>
      <c r="M63" s="89">
        <v>40366</v>
      </c>
      <c r="N63" s="89">
        <v>0</v>
      </c>
      <c r="O63" s="89">
        <v>0</v>
      </c>
      <c r="P63" s="90">
        <v>0</v>
      </c>
      <c r="Q63" s="91">
        <f t="shared" si="2"/>
        <v>1817299</v>
      </c>
      <c r="S63" s="1">
        <f t="shared" si="0"/>
        <v>580723</v>
      </c>
      <c r="T63" s="1">
        <f t="shared" si="0"/>
        <v>1236576</v>
      </c>
      <c r="U63" s="1">
        <f t="shared" si="1"/>
        <v>1817299</v>
      </c>
    </row>
    <row r="64" spans="1:21" x14ac:dyDescent="0.2">
      <c r="A64" s="17" t="s">
        <v>57</v>
      </c>
      <c r="B64" s="30"/>
      <c r="C64" s="88">
        <v>2187720</v>
      </c>
      <c r="D64" s="88">
        <v>0</v>
      </c>
      <c r="E64" s="89">
        <v>0</v>
      </c>
      <c r="F64" s="89">
        <v>0</v>
      </c>
      <c r="G64" s="89">
        <v>12645622</v>
      </c>
      <c r="H64" s="89">
        <v>0</v>
      </c>
      <c r="I64" s="89">
        <v>0</v>
      </c>
      <c r="J64" s="89">
        <v>0</v>
      </c>
      <c r="K64" s="89">
        <v>0</v>
      </c>
      <c r="L64" s="89">
        <v>0</v>
      </c>
      <c r="M64" s="89">
        <v>0</v>
      </c>
      <c r="N64" s="89">
        <v>0</v>
      </c>
      <c r="O64" s="89">
        <v>16346</v>
      </c>
      <c r="P64" s="90">
        <v>0</v>
      </c>
      <c r="Q64" s="91">
        <f t="shared" si="2"/>
        <v>14849688</v>
      </c>
      <c r="S64" s="1">
        <f t="shared" si="0"/>
        <v>14849688</v>
      </c>
      <c r="T64" s="1">
        <f t="shared" si="0"/>
        <v>0</v>
      </c>
      <c r="U64" s="1">
        <f t="shared" si="1"/>
        <v>14849688</v>
      </c>
    </row>
    <row r="65" spans="1:21" x14ac:dyDescent="0.2">
      <c r="A65" s="17" t="s">
        <v>58</v>
      </c>
      <c r="B65" s="30"/>
      <c r="C65" s="88">
        <v>0</v>
      </c>
      <c r="D65" s="88">
        <v>0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89">
        <v>0</v>
      </c>
      <c r="K65" s="89">
        <v>0</v>
      </c>
      <c r="L65" s="89">
        <v>0</v>
      </c>
      <c r="M65" s="89">
        <v>0</v>
      </c>
      <c r="N65" s="89">
        <v>0</v>
      </c>
      <c r="O65" s="89">
        <v>0</v>
      </c>
      <c r="P65" s="90">
        <v>0</v>
      </c>
      <c r="Q65" s="91">
        <f t="shared" si="2"/>
        <v>0</v>
      </c>
      <c r="S65" s="1">
        <f t="shared" si="0"/>
        <v>0</v>
      </c>
      <c r="T65" s="1">
        <f t="shared" si="0"/>
        <v>0</v>
      </c>
      <c r="U65" s="1">
        <f t="shared" si="1"/>
        <v>0</v>
      </c>
    </row>
    <row r="66" spans="1:21" x14ac:dyDescent="0.2">
      <c r="A66" s="17" t="s">
        <v>59</v>
      </c>
      <c r="B66" s="30"/>
      <c r="C66" s="88">
        <v>126445</v>
      </c>
      <c r="D66" s="88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89">
        <v>0</v>
      </c>
      <c r="K66" s="89">
        <v>0</v>
      </c>
      <c r="L66" s="89">
        <v>0</v>
      </c>
      <c r="M66" s="89">
        <v>0</v>
      </c>
      <c r="N66" s="89">
        <v>0</v>
      </c>
      <c r="O66" s="89">
        <v>0</v>
      </c>
      <c r="P66" s="90">
        <v>0</v>
      </c>
      <c r="Q66" s="91">
        <f t="shared" si="2"/>
        <v>126445</v>
      </c>
      <c r="S66" s="1">
        <f t="shared" si="0"/>
        <v>126445</v>
      </c>
      <c r="T66" s="1">
        <f t="shared" si="0"/>
        <v>0</v>
      </c>
      <c r="U66" s="1">
        <f t="shared" si="1"/>
        <v>126445</v>
      </c>
    </row>
    <row r="67" spans="1:21" x14ac:dyDescent="0.2">
      <c r="A67" s="17" t="s">
        <v>60</v>
      </c>
      <c r="B67" s="30"/>
      <c r="C67" s="88">
        <v>0</v>
      </c>
      <c r="D67" s="88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89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90">
        <v>0</v>
      </c>
      <c r="Q67" s="91">
        <f t="shared" si="2"/>
        <v>0</v>
      </c>
      <c r="S67" s="1">
        <f t="shared" si="0"/>
        <v>0</v>
      </c>
      <c r="T67" s="1">
        <f t="shared" si="0"/>
        <v>0</v>
      </c>
      <c r="U67" s="1">
        <f t="shared" si="1"/>
        <v>0</v>
      </c>
    </row>
    <row r="68" spans="1:21" x14ac:dyDescent="0.2">
      <c r="A68" s="17" t="s">
        <v>61</v>
      </c>
      <c r="B68" s="30"/>
      <c r="C68" s="88">
        <v>0</v>
      </c>
      <c r="D68" s="88">
        <v>46396</v>
      </c>
      <c r="E68" s="89">
        <v>0</v>
      </c>
      <c r="F68" s="89">
        <v>0</v>
      </c>
      <c r="G68" s="89">
        <v>0</v>
      </c>
      <c r="H68" s="89">
        <v>3249202</v>
      </c>
      <c r="I68" s="89">
        <v>0</v>
      </c>
      <c r="J68" s="89">
        <v>0</v>
      </c>
      <c r="K68" s="89">
        <v>0</v>
      </c>
      <c r="L68" s="89">
        <v>0</v>
      </c>
      <c r="M68" s="89">
        <v>0</v>
      </c>
      <c r="N68" s="89">
        <v>81377</v>
      </c>
      <c r="O68" s="89">
        <v>0</v>
      </c>
      <c r="P68" s="90">
        <v>0</v>
      </c>
      <c r="Q68" s="91">
        <f t="shared" si="2"/>
        <v>3376975</v>
      </c>
      <c r="S68" s="1">
        <f t="shared" si="0"/>
        <v>0</v>
      </c>
      <c r="T68" s="1">
        <f t="shared" si="0"/>
        <v>3376975</v>
      </c>
      <c r="U68" s="1">
        <f t="shared" si="1"/>
        <v>3376975</v>
      </c>
    </row>
    <row r="69" spans="1:21" x14ac:dyDescent="0.2">
      <c r="A69" s="17" t="s">
        <v>62</v>
      </c>
      <c r="B69" s="30"/>
      <c r="C69" s="88">
        <v>16866</v>
      </c>
      <c r="D69" s="88">
        <v>11466</v>
      </c>
      <c r="E69" s="89">
        <v>0</v>
      </c>
      <c r="F69" s="89">
        <v>0</v>
      </c>
      <c r="G69" s="89">
        <v>20556</v>
      </c>
      <c r="H69" s="89">
        <v>0</v>
      </c>
      <c r="I69" s="89">
        <v>0</v>
      </c>
      <c r="J69" s="89">
        <v>0</v>
      </c>
      <c r="K69" s="89">
        <v>0</v>
      </c>
      <c r="L69" s="89">
        <v>0</v>
      </c>
      <c r="M69" s="89">
        <v>3090</v>
      </c>
      <c r="N69" s="89">
        <v>0</v>
      </c>
      <c r="O69" s="89">
        <v>0</v>
      </c>
      <c r="P69" s="90">
        <v>0</v>
      </c>
      <c r="Q69" s="91">
        <f t="shared" si="2"/>
        <v>51978</v>
      </c>
      <c r="S69" s="1">
        <f t="shared" si="0"/>
        <v>40512</v>
      </c>
      <c r="T69" s="1">
        <f t="shared" si="0"/>
        <v>11466</v>
      </c>
      <c r="U69" s="1">
        <f t="shared" si="1"/>
        <v>51978</v>
      </c>
    </row>
    <row r="70" spans="1:21" x14ac:dyDescent="0.2">
      <c r="A70" s="17" t="s">
        <v>63</v>
      </c>
      <c r="B70" s="30"/>
      <c r="C70" s="88">
        <v>0</v>
      </c>
      <c r="D70" s="88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89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90">
        <v>0</v>
      </c>
      <c r="Q70" s="91">
        <f t="shared" si="2"/>
        <v>0</v>
      </c>
      <c r="S70" s="1">
        <f>SUM(C70,E70,G70,I70,K70,M70,O70)</f>
        <v>0</v>
      </c>
      <c r="T70" s="1">
        <f>SUM(D70,F70,H70,J70,L70,N70,P70)</f>
        <v>0</v>
      </c>
      <c r="U70" s="1">
        <f>SUM(S70:T70)</f>
        <v>0</v>
      </c>
    </row>
    <row r="71" spans="1:21" x14ac:dyDescent="0.2">
      <c r="A71" s="17" t="s">
        <v>64</v>
      </c>
      <c r="B71" s="30"/>
      <c r="C71" s="88">
        <v>20434</v>
      </c>
      <c r="D71" s="88">
        <v>0</v>
      </c>
      <c r="E71" s="89">
        <v>0</v>
      </c>
      <c r="F71" s="89">
        <v>0</v>
      </c>
      <c r="G71" s="89">
        <v>56887</v>
      </c>
      <c r="H71" s="89">
        <v>0</v>
      </c>
      <c r="I71" s="89">
        <v>0</v>
      </c>
      <c r="J71" s="89">
        <v>0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90">
        <v>0</v>
      </c>
      <c r="Q71" s="91">
        <f>SUM(C71:P71)</f>
        <v>77321</v>
      </c>
      <c r="S71" s="1">
        <f>SUM(C71,E71,G71,I71,K71,M71,O71)</f>
        <v>77321</v>
      </c>
      <c r="T71" s="1">
        <f>SUM(D71,F71,H71,J71,L71,N71,P71)</f>
        <v>0</v>
      </c>
      <c r="U71" s="1">
        <f>SUM(S71:T71)</f>
        <v>77321</v>
      </c>
    </row>
    <row r="72" spans="1:21" x14ac:dyDescent="0.2">
      <c r="A72" s="60" t="s">
        <v>93</v>
      </c>
      <c r="B72" s="61"/>
      <c r="C72" s="62">
        <f t="shared" ref="C72:Q72" si="3">SUM(C5:C71)</f>
        <v>10381025</v>
      </c>
      <c r="D72" s="63">
        <f t="shared" si="3"/>
        <v>8056110</v>
      </c>
      <c r="E72" s="63">
        <f t="shared" si="3"/>
        <v>32808724</v>
      </c>
      <c r="F72" s="63">
        <f t="shared" si="3"/>
        <v>2818944</v>
      </c>
      <c r="G72" s="63">
        <f t="shared" si="3"/>
        <v>67454763</v>
      </c>
      <c r="H72" s="63">
        <f t="shared" si="3"/>
        <v>31533551</v>
      </c>
      <c r="I72" s="63">
        <f t="shared" si="3"/>
        <v>27091</v>
      </c>
      <c r="J72" s="63">
        <f t="shared" si="3"/>
        <v>892345</v>
      </c>
      <c r="K72" s="63">
        <f t="shared" si="3"/>
        <v>30545285</v>
      </c>
      <c r="L72" s="63">
        <f t="shared" si="3"/>
        <v>17906</v>
      </c>
      <c r="M72" s="63">
        <f>SUM(M5:M71)</f>
        <v>24942540</v>
      </c>
      <c r="N72" s="63">
        <f>SUM(N5:N71)</f>
        <v>689131</v>
      </c>
      <c r="O72" s="63">
        <f>SUM(O5:O71)</f>
        <v>2124411</v>
      </c>
      <c r="P72" s="63">
        <f>SUM(P5:P71)</f>
        <v>132164</v>
      </c>
      <c r="Q72" s="64">
        <f t="shared" si="3"/>
        <v>212423990</v>
      </c>
      <c r="S72" s="1">
        <f>SUM(S5:S71)</f>
        <v>168283839</v>
      </c>
      <c r="T72" s="1">
        <f>SUM(T5:T71)</f>
        <v>44140151</v>
      </c>
      <c r="U72" s="1">
        <f>SUM(U5:U71)</f>
        <v>212423990</v>
      </c>
    </row>
    <row r="73" spans="1:21" x14ac:dyDescent="0.2">
      <c r="A73" s="60" t="s">
        <v>79</v>
      </c>
      <c r="B73" s="61"/>
      <c r="C73" s="74">
        <f>(C72/$Q72)</f>
        <v>4.8869362636489409E-2</v>
      </c>
      <c r="D73" s="74">
        <f>(D72/$Q72)</f>
        <v>3.7924671314195725E-2</v>
      </c>
      <c r="E73" s="75">
        <f t="shared" ref="E73:Q73" si="4">(E72/$Q72)</f>
        <v>0.15444924087905515</v>
      </c>
      <c r="F73" s="75">
        <f t="shared" si="4"/>
        <v>1.3270365555227542E-2</v>
      </c>
      <c r="G73" s="75">
        <f t="shared" si="4"/>
        <v>0.31754776379070931</v>
      </c>
      <c r="H73" s="75">
        <f t="shared" si="4"/>
        <v>0.14844627953744771</v>
      </c>
      <c r="I73" s="75">
        <f t="shared" si="4"/>
        <v>1.2753267651172544E-4</v>
      </c>
      <c r="J73" s="75">
        <f t="shared" si="4"/>
        <v>4.2007731800913824E-3</v>
      </c>
      <c r="K73" s="75">
        <f t="shared" si="4"/>
        <v>0.14379395189780589</v>
      </c>
      <c r="L73" s="75">
        <f t="shared" si="4"/>
        <v>8.4293680765529358E-5</v>
      </c>
      <c r="M73" s="75">
        <f t="shared" si="4"/>
        <v>0.11741865878707956</v>
      </c>
      <c r="N73" s="75">
        <f t="shared" si="4"/>
        <v>3.2441298179174583E-3</v>
      </c>
      <c r="O73" s="75">
        <f t="shared" si="4"/>
        <v>1.000080546458053E-2</v>
      </c>
      <c r="P73" s="75">
        <f t="shared" si="4"/>
        <v>6.2217078212305492E-4</v>
      </c>
      <c r="Q73" s="76">
        <f t="shared" si="4"/>
        <v>1</v>
      </c>
    </row>
    <row r="74" spans="1:21" x14ac:dyDescent="0.2">
      <c r="A74" s="77" t="s">
        <v>95</v>
      </c>
      <c r="B74" s="68"/>
      <c r="C74" s="69">
        <f>COUNTIF(C5:C71,"&gt;0")</f>
        <v>27</v>
      </c>
      <c r="D74" s="69">
        <f t="shared" ref="D74:Q74" si="5">COUNTIF(D5:D71,"&gt;0")</f>
        <v>19</v>
      </c>
      <c r="E74" s="69">
        <f t="shared" si="5"/>
        <v>11</v>
      </c>
      <c r="F74" s="69">
        <f t="shared" si="5"/>
        <v>7</v>
      </c>
      <c r="G74" s="69">
        <f t="shared" si="5"/>
        <v>35</v>
      </c>
      <c r="H74" s="69">
        <f t="shared" si="5"/>
        <v>25</v>
      </c>
      <c r="I74" s="69">
        <f t="shared" si="5"/>
        <v>2</v>
      </c>
      <c r="J74" s="69">
        <f t="shared" si="5"/>
        <v>1</v>
      </c>
      <c r="K74" s="69">
        <f t="shared" si="5"/>
        <v>4</v>
      </c>
      <c r="L74" s="69">
        <f t="shared" si="5"/>
        <v>1</v>
      </c>
      <c r="M74" s="69">
        <f t="shared" si="5"/>
        <v>26</v>
      </c>
      <c r="N74" s="69">
        <f t="shared" si="5"/>
        <v>7</v>
      </c>
      <c r="O74" s="69">
        <f t="shared" si="5"/>
        <v>13</v>
      </c>
      <c r="P74" s="69">
        <f t="shared" si="5"/>
        <v>5</v>
      </c>
      <c r="Q74" s="78">
        <f t="shared" si="5"/>
        <v>43</v>
      </c>
    </row>
    <row r="75" spans="1:21" x14ac:dyDescent="0.2">
      <c r="A75" s="36"/>
      <c r="B75" s="37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9"/>
    </row>
    <row r="76" spans="1:21" ht="13.5" thickBot="1" x14ac:dyDescent="0.25">
      <c r="A76" s="20" t="s">
        <v>80</v>
      </c>
      <c r="B76" s="21"/>
      <c r="C76" s="21"/>
      <c r="D76" s="21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3"/>
    </row>
    <row r="77" spans="1:21" x14ac:dyDescent="0.2"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</sheetData>
  <mergeCells count="7">
    <mergeCell ref="O3:P3"/>
    <mergeCell ref="C3:D3"/>
    <mergeCell ref="E3:F3"/>
    <mergeCell ref="G3:H3"/>
    <mergeCell ref="I3:J3"/>
    <mergeCell ref="K3:L3"/>
    <mergeCell ref="M3:N3"/>
  </mergeCells>
  <printOptions horizontalCentered="1"/>
  <pageMargins left="0.5" right="0.5" top="0.5" bottom="0.5" header="0.3" footer="0.3"/>
  <pageSetup paperSize="5" scale="73" fitToHeight="0" orientation="landscape" r:id="rId1"/>
  <headerFooter>
    <oddFooter>&amp;L&amp;12Office of Economic and Demographic Research&amp;R&amp;12Page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workbookViewId="0"/>
  </sheetViews>
  <sheetFormatPr defaultRowHeight="12.75" x14ac:dyDescent="0.2"/>
  <cols>
    <col min="1" max="1" width="20.7109375" customWidth="1"/>
    <col min="2" max="2" width="1.7109375" customWidth="1"/>
    <col min="3" max="16" width="13.7109375" customWidth="1"/>
    <col min="17" max="17" width="15.7109375" customWidth="1"/>
    <col min="19" max="21" width="13.7109375" customWidth="1"/>
  </cols>
  <sheetData>
    <row r="1" spans="1:21" ht="23.25" x14ac:dyDescent="0.35">
      <c r="A1" s="4" t="s">
        <v>66</v>
      </c>
      <c r="B1" s="5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8"/>
    </row>
    <row r="2" spans="1:21" ht="18.75" thickBot="1" x14ac:dyDescent="0.3">
      <c r="A2" s="9" t="s">
        <v>98</v>
      </c>
      <c r="B2" s="10"/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</row>
    <row r="3" spans="1:21" x14ac:dyDescent="0.2">
      <c r="A3" s="38"/>
      <c r="B3" s="82"/>
      <c r="C3" s="101" t="s">
        <v>67</v>
      </c>
      <c r="D3" s="100"/>
      <c r="E3" s="99" t="s">
        <v>101</v>
      </c>
      <c r="F3" s="100"/>
      <c r="G3" s="99" t="s">
        <v>70</v>
      </c>
      <c r="H3" s="100"/>
      <c r="I3" s="99" t="s">
        <v>104</v>
      </c>
      <c r="J3" s="100"/>
      <c r="K3" s="99" t="s">
        <v>105</v>
      </c>
      <c r="L3" s="100"/>
      <c r="M3" s="99" t="s">
        <v>106</v>
      </c>
      <c r="N3" s="100"/>
      <c r="O3" s="99" t="s">
        <v>76</v>
      </c>
      <c r="P3" s="100"/>
      <c r="Q3" s="41" t="s">
        <v>78</v>
      </c>
    </row>
    <row r="4" spans="1:21" ht="13.5" thickBot="1" x14ac:dyDescent="0.25">
      <c r="A4" s="39" t="s">
        <v>7</v>
      </c>
      <c r="B4" s="45"/>
      <c r="C4" s="47" t="s">
        <v>99</v>
      </c>
      <c r="D4" s="47" t="s">
        <v>100</v>
      </c>
      <c r="E4" s="47" t="s">
        <v>99</v>
      </c>
      <c r="F4" s="47" t="s">
        <v>100</v>
      </c>
      <c r="G4" s="47" t="s">
        <v>99</v>
      </c>
      <c r="H4" s="47" t="s">
        <v>100</v>
      </c>
      <c r="I4" s="47" t="s">
        <v>99</v>
      </c>
      <c r="J4" s="47" t="s">
        <v>100</v>
      </c>
      <c r="K4" s="47" t="s">
        <v>99</v>
      </c>
      <c r="L4" s="47" t="s">
        <v>100</v>
      </c>
      <c r="M4" s="47" t="s">
        <v>99</v>
      </c>
      <c r="N4" s="47" t="s">
        <v>100</v>
      </c>
      <c r="O4" s="47" t="s">
        <v>99</v>
      </c>
      <c r="P4" s="47" t="s">
        <v>100</v>
      </c>
      <c r="Q4" s="43" t="s">
        <v>77</v>
      </c>
      <c r="S4" s="47" t="s">
        <v>99</v>
      </c>
      <c r="T4" s="47" t="s">
        <v>100</v>
      </c>
      <c r="U4" s="47" t="s">
        <v>78</v>
      </c>
    </row>
    <row r="5" spans="1:21" x14ac:dyDescent="0.2">
      <c r="A5" s="16" t="s">
        <v>0</v>
      </c>
      <c r="B5" s="29"/>
      <c r="C5" s="31">
        <v>80561</v>
      </c>
      <c r="D5" s="31">
        <v>32133</v>
      </c>
      <c r="E5" s="25">
        <v>0</v>
      </c>
      <c r="F5" s="25">
        <v>0</v>
      </c>
      <c r="G5" s="26">
        <v>1407910</v>
      </c>
      <c r="H5" s="26">
        <v>691045</v>
      </c>
      <c r="I5" s="26">
        <v>0</v>
      </c>
      <c r="J5" s="26">
        <v>0</v>
      </c>
      <c r="K5" s="25">
        <v>0</v>
      </c>
      <c r="L5" s="25">
        <v>0</v>
      </c>
      <c r="M5" s="25">
        <v>149792</v>
      </c>
      <c r="N5" s="25">
        <v>0</v>
      </c>
      <c r="O5" s="25">
        <v>0</v>
      </c>
      <c r="P5" s="49">
        <v>0</v>
      </c>
      <c r="Q5" s="27">
        <f>SUM(C5:P5)</f>
        <v>2361441</v>
      </c>
      <c r="S5" s="1">
        <f>SUM(C5,E5,G5,I5,K5,M5,O5)</f>
        <v>1638263</v>
      </c>
      <c r="T5" s="1">
        <f>SUM(D5,F5,H5,J5,L5,N5,P5)</f>
        <v>723178</v>
      </c>
      <c r="U5" s="1">
        <f>SUM(S5:T5)</f>
        <v>2361441</v>
      </c>
    </row>
    <row r="6" spans="1:21" x14ac:dyDescent="0.2">
      <c r="A6" s="17" t="s">
        <v>8</v>
      </c>
      <c r="B6" s="30"/>
      <c r="C6" s="88">
        <v>0</v>
      </c>
      <c r="D6" s="88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  <c r="P6" s="90">
        <v>0</v>
      </c>
      <c r="Q6" s="91">
        <f>SUM(C6:P6)</f>
        <v>0</v>
      </c>
      <c r="S6" s="1">
        <f t="shared" ref="S6:T69" si="0">SUM(C6,E6,G6,I6,K6,M6,O6)</f>
        <v>0</v>
      </c>
      <c r="T6" s="1">
        <f t="shared" si="0"/>
        <v>0</v>
      </c>
      <c r="U6" s="1">
        <f t="shared" ref="U6:U69" si="1">SUM(S6:T6)</f>
        <v>0</v>
      </c>
    </row>
    <row r="7" spans="1:21" x14ac:dyDescent="0.2">
      <c r="A7" s="17" t="s">
        <v>9</v>
      </c>
      <c r="B7" s="30"/>
      <c r="C7" s="88">
        <v>31785</v>
      </c>
      <c r="D7" s="88">
        <v>0</v>
      </c>
      <c r="E7" s="89">
        <v>369564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59578</v>
      </c>
      <c r="N7" s="89">
        <v>0</v>
      </c>
      <c r="O7" s="89">
        <v>0</v>
      </c>
      <c r="P7" s="90">
        <v>0</v>
      </c>
      <c r="Q7" s="91">
        <f t="shared" ref="Q7:Q70" si="2">SUM(C7:P7)</f>
        <v>460927</v>
      </c>
      <c r="S7" s="1">
        <f t="shared" si="0"/>
        <v>460927</v>
      </c>
      <c r="T7" s="1">
        <f t="shared" si="0"/>
        <v>0</v>
      </c>
      <c r="U7" s="1">
        <f t="shared" si="1"/>
        <v>460927</v>
      </c>
    </row>
    <row r="8" spans="1:21" x14ac:dyDescent="0.2">
      <c r="A8" s="17" t="s">
        <v>10</v>
      </c>
      <c r="B8" s="30"/>
      <c r="C8" s="88">
        <v>0</v>
      </c>
      <c r="D8" s="88"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  <c r="P8" s="90">
        <v>0</v>
      </c>
      <c r="Q8" s="91">
        <f t="shared" si="2"/>
        <v>0</v>
      </c>
      <c r="S8" s="1">
        <f t="shared" si="0"/>
        <v>0</v>
      </c>
      <c r="T8" s="1">
        <f t="shared" si="0"/>
        <v>0</v>
      </c>
      <c r="U8" s="1">
        <f t="shared" si="1"/>
        <v>0</v>
      </c>
    </row>
    <row r="9" spans="1:21" x14ac:dyDescent="0.2">
      <c r="A9" s="17" t="s">
        <v>11</v>
      </c>
      <c r="B9" s="30"/>
      <c r="C9" s="88">
        <v>215163</v>
      </c>
      <c r="D9" s="88">
        <v>254169</v>
      </c>
      <c r="E9" s="89">
        <v>0</v>
      </c>
      <c r="F9" s="89">
        <v>0</v>
      </c>
      <c r="G9" s="89">
        <v>1199400</v>
      </c>
      <c r="H9" s="89">
        <v>936894</v>
      </c>
      <c r="I9" s="89">
        <v>0</v>
      </c>
      <c r="J9" s="89">
        <v>0</v>
      </c>
      <c r="K9" s="89">
        <v>6072669</v>
      </c>
      <c r="L9" s="89">
        <v>0</v>
      </c>
      <c r="M9" s="89">
        <v>94257</v>
      </c>
      <c r="N9" s="89">
        <v>0</v>
      </c>
      <c r="O9" s="89">
        <v>0</v>
      </c>
      <c r="P9" s="90">
        <v>0</v>
      </c>
      <c r="Q9" s="91">
        <f t="shared" si="2"/>
        <v>8772552</v>
      </c>
      <c r="S9" s="1">
        <f t="shared" si="0"/>
        <v>7581489</v>
      </c>
      <c r="T9" s="1">
        <f t="shared" si="0"/>
        <v>1191063</v>
      </c>
      <c r="U9" s="1">
        <f t="shared" si="1"/>
        <v>8772552</v>
      </c>
    </row>
    <row r="10" spans="1:21" x14ac:dyDescent="0.2">
      <c r="A10" s="17" t="s">
        <v>12</v>
      </c>
      <c r="B10" s="30"/>
      <c r="C10" s="88">
        <v>0</v>
      </c>
      <c r="D10" s="88">
        <v>0</v>
      </c>
      <c r="E10" s="89">
        <v>0</v>
      </c>
      <c r="F10" s="89">
        <v>0</v>
      </c>
      <c r="G10" s="89">
        <v>2193000</v>
      </c>
      <c r="H10" s="89">
        <v>247000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242000</v>
      </c>
      <c r="O10" s="89">
        <v>0</v>
      </c>
      <c r="P10" s="90">
        <v>0</v>
      </c>
      <c r="Q10" s="91">
        <f t="shared" si="2"/>
        <v>2682000</v>
      </c>
      <c r="S10" s="1">
        <f t="shared" si="0"/>
        <v>2193000</v>
      </c>
      <c r="T10" s="1">
        <f t="shared" si="0"/>
        <v>489000</v>
      </c>
      <c r="U10" s="1">
        <f t="shared" si="1"/>
        <v>2682000</v>
      </c>
    </row>
    <row r="11" spans="1:21" x14ac:dyDescent="0.2">
      <c r="A11" s="17" t="s">
        <v>13</v>
      </c>
      <c r="B11" s="30"/>
      <c r="C11" s="88">
        <v>0</v>
      </c>
      <c r="D11" s="88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  <c r="P11" s="90">
        <v>0</v>
      </c>
      <c r="Q11" s="91">
        <f t="shared" si="2"/>
        <v>0</v>
      </c>
      <c r="S11" s="1">
        <f t="shared" si="0"/>
        <v>0</v>
      </c>
      <c r="T11" s="1">
        <f t="shared" si="0"/>
        <v>0</v>
      </c>
      <c r="U11" s="1">
        <f t="shared" si="1"/>
        <v>0</v>
      </c>
    </row>
    <row r="12" spans="1:21" x14ac:dyDescent="0.2">
      <c r="A12" s="17" t="s">
        <v>14</v>
      </c>
      <c r="B12" s="30"/>
      <c r="C12" s="88">
        <v>88147</v>
      </c>
      <c r="D12" s="88">
        <v>54295</v>
      </c>
      <c r="E12" s="89">
        <v>0</v>
      </c>
      <c r="F12" s="89">
        <v>0</v>
      </c>
      <c r="G12" s="89">
        <v>904269</v>
      </c>
      <c r="H12" s="89">
        <v>623265</v>
      </c>
      <c r="I12" s="89">
        <v>0</v>
      </c>
      <c r="J12" s="89">
        <v>0</v>
      </c>
      <c r="K12" s="89">
        <v>0</v>
      </c>
      <c r="L12" s="89">
        <v>0</v>
      </c>
      <c r="M12" s="89">
        <v>289972</v>
      </c>
      <c r="N12" s="89">
        <v>19378</v>
      </c>
      <c r="O12" s="89">
        <v>96442</v>
      </c>
      <c r="P12" s="90">
        <v>55580</v>
      </c>
      <c r="Q12" s="91">
        <f t="shared" si="2"/>
        <v>2131348</v>
      </c>
      <c r="S12" s="1">
        <f t="shared" si="0"/>
        <v>1378830</v>
      </c>
      <c r="T12" s="1">
        <f t="shared" si="0"/>
        <v>752518</v>
      </c>
      <c r="U12" s="1">
        <f t="shared" si="1"/>
        <v>2131348</v>
      </c>
    </row>
    <row r="13" spans="1:21" x14ac:dyDescent="0.2">
      <c r="A13" s="17" t="s">
        <v>15</v>
      </c>
      <c r="B13" s="30"/>
      <c r="C13" s="88">
        <v>255180</v>
      </c>
      <c r="D13" s="88">
        <v>0</v>
      </c>
      <c r="E13" s="89">
        <v>0</v>
      </c>
      <c r="F13" s="89">
        <v>0</v>
      </c>
      <c r="G13" s="89">
        <v>1066425</v>
      </c>
      <c r="H13" s="89">
        <v>0</v>
      </c>
      <c r="I13" s="89">
        <v>0</v>
      </c>
      <c r="J13" s="89">
        <v>0</v>
      </c>
      <c r="K13" s="89">
        <v>307875</v>
      </c>
      <c r="L13" s="89">
        <v>0</v>
      </c>
      <c r="M13" s="89">
        <v>161813</v>
      </c>
      <c r="N13" s="89">
        <v>0</v>
      </c>
      <c r="O13" s="89">
        <v>243244</v>
      </c>
      <c r="P13" s="90">
        <v>0</v>
      </c>
      <c r="Q13" s="91">
        <f t="shared" si="2"/>
        <v>2034537</v>
      </c>
      <c r="S13" s="1">
        <f t="shared" si="0"/>
        <v>2034537</v>
      </c>
      <c r="T13" s="1">
        <f t="shared" si="0"/>
        <v>0</v>
      </c>
      <c r="U13" s="1">
        <f t="shared" si="1"/>
        <v>2034537</v>
      </c>
    </row>
    <row r="14" spans="1:21" x14ac:dyDescent="0.2">
      <c r="A14" s="17" t="s">
        <v>16</v>
      </c>
      <c r="B14" s="30"/>
      <c r="C14" s="88">
        <v>0</v>
      </c>
      <c r="D14" s="88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90">
        <v>0</v>
      </c>
      <c r="Q14" s="91">
        <f t="shared" si="2"/>
        <v>0</v>
      </c>
      <c r="S14" s="1">
        <f t="shared" si="0"/>
        <v>0</v>
      </c>
      <c r="T14" s="1">
        <f t="shared" si="0"/>
        <v>0</v>
      </c>
      <c r="U14" s="1">
        <f t="shared" si="1"/>
        <v>0</v>
      </c>
    </row>
    <row r="15" spans="1:21" x14ac:dyDescent="0.2">
      <c r="A15" s="17" t="s">
        <v>17</v>
      </c>
      <c r="B15" s="30"/>
      <c r="C15" s="88">
        <v>0</v>
      </c>
      <c r="D15" s="88">
        <v>0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90">
        <v>0</v>
      </c>
      <c r="Q15" s="91">
        <f t="shared" si="2"/>
        <v>0</v>
      </c>
      <c r="S15" s="1">
        <f t="shared" si="0"/>
        <v>0</v>
      </c>
      <c r="T15" s="1">
        <f t="shared" si="0"/>
        <v>0</v>
      </c>
      <c r="U15" s="1">
        <f t="shared" si="1"/>
        <v>0</v>
      </c>
    </row>
    <row r="16" spans="1:21" x14ac:dyDescent="0.2">
      <c r="A16" s="17" t="s">
        <v>18</v>
      </c>
      <c r="B16" s="30"/>
      <c r="C16" s="88">
        <v>17357</v>
      </c>
      <c r="D16" s="88">
        <v>0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90">
        <v>0</v>
      </c>
      <c r="Q16" s="91">
        <f t="shared" si="2"/>
        <v>17357</v>
      </c>
      <c r="S16" s="1">
        <f t="shared" si="0"/>
        <v>17357</v>
      </c>
      <c r="T16" s="1">
        <f t="shared" si="0"/>
        <v>0</v>
      </c>
      <c r="U16" s="1">
        <f t="shared" si="1"/>
        <v>17357</v>
      </c>
    </row>
    <row r="17" spans="1:21" x14ac:dyDescent="0.2">
      <c r="A17" s="17" t="s">
        <v>109</v>
      </c>
      <c r="B17" s="30"/>
      <c r="C17" s="88">
        <v>0</v>
      </c>
      <c r="D17" s="88">
        <v>0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90">
        <v>0</v>
      </c>
      <c r="Q17" s="91">
        <f t="shared" si="2"/>
        <v>0</v>
      </c>
      <c r="S17" s="1">
        <f t="shared" si="0"/>
        <v>0</v>
      </c>
      <c r="T17" s="1">
        <f t="shared" si="0"/>
        <v>0</v>
      </c>
      <c r="U17" s="1">
        <f t="shared" si="1"/>
        <v>0</v>
      </c>
    </row>
    <row r="18" spans="1:21" x14ac:dyDescent="0.2">
      <c r="A18" s="17" t="s">
        <v>19</v>
      </c>
      <c r="B18" s="30"/>
      <c r="C18" s="88">
        <v>136725</v>
      </c>
      <c r="D18" s="88">
        <v>0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90">
        <v>0</v>
      </c>
      <c r="Q18" s="91">
        <f t="shared" si="2"/>
        <v>136725</v>
      </c>
      <c r="S18" s="1">
        <f t="shared" si="0"/>
        <v>136725</v>
      </c>
      <c r="T18" s="1">
        <f t="shared" si="0"/>
        <v>0</v>
      </c>
      <c r="U18" s="1">
        <f t="shared" si="1"/>
        <v>136725</v>
      </c>
    </row>
    <row r="19" spans="1:21" x14ac:dyDescent="0.2">
      <c r="A19" s="17" t="s">
        <v>20</v>
      </c>
      <c r="B19" s="30" t="s">
        <v>65</v>
      </c>
      <c r="C19" s="88"/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90"/>
      <c r="Q19" s="91">
        <f t="shared" si="2"/>
        <v>0</v>
      </c>
      <c r="S19" s="1">
        <f t="shared" si="0"/>
        <v>0</v>
      </c>
      <c r="T19" s="1">
        <f t="shared" si="0"/>
        <v>0</v>
      </c>
      <c r="U19" s="1">
        <f t="shared" si="1"/>
        <v>0</v>
      </c>
    </row>
    <row r="20" spans="1:21" x14ac:dyDescent="0.2">
      <c r="A20" s="17" t="s">
        <v>22</v>
      </c>
      <c r="B20" s="30"/>
      <c r="C20" s="88">
        <v>0</v>
      </c>
      <c r="D20" s="88">
        <v>0</v>
      </c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90">
        <v>0</v>
      </c>
      <c r="Q20" s="91">
        <f t="shared" si="2"/>
        <v>0</v>
      </c>
      <c r="S20" s="1">
        <f t="shared" si="0"/>
        <v>0</v>
      </c>
      <c r="T20" s="1">
        <f t="shared" si="0"/>
        <v>0</v>
      </c>
      <c r="U20" s="1">
        <f t="shared" si="1"/>
        <v>0</v>
      </c>
    </row>
    <row r="21" spans="1:21" x14ac:dyDescent="0.2">
      <c r="A21" s="17" t="s">
        <v>21</v>
      </c>
      <c r="B21" s="30"/>
      <c r="C21" s="88">
        <v>0</v>
      </c>
      <c r="D21" s="88">
        <v>0</v>
      </c>
      <c r="E21" s="89">
        <v>0</v>
      </c>
      <c r="F21" s="89">
        <v>0</v>
      </c>
      <c r="G21" s="89">
        <v>0</v>
      </c>
      <c r="H21" s="89">
        <v>0</v>
      </c>
      <c r="I21" s="89">
        <v>0</v>
      </c>
      <c r="J21" s="89">
        <v>0</v>
      </c>
      <c r="K21" s="89">
        <v>0</v>
      </c>
      <c r="L21" s="89">
        <v>0</v>
      </c>
      <c r="M21" s="89">
        <v>0</v>
      </c>
      <c r="N21" s="89">
        <v>0</v>
      </c>
      <c r="O21" s="89">
        <v>0</v>
      </c>
      <c r="P21" s="90">
        <v>0</v>
      </c>
      <c r="Q21" s="91">
        <f t="shared" si="2"/>
        <v>0</v>
      </c>
      <c r="S21" s="1">
        <f t="shared" si="0"/>
        <v>0</v>
      </c>
      <c r="T21" s="1">
        <f t="shared" si="0"/>
        <v>0</v>
      </c>
      <c r="U21" s="1">
        <f t="shared" si="1"/>
        <v>0</v>
      </c>
    </row>
    <row r="22" spans="1:21" x14ac:dyDescent="0.2">
      <c r="A22" s="17" t="s">
        <v>23</v>
      </c>
      <c r="B22" s="30"/>
      <c r="C22" s="88">
        <v>0</v>
      </c>
      <c r="D22" s="88">
        <v>0</v>
      </c>
      <c r="E22" s="89">
        <v>0</v>
      </c>
      <c r="F22" s="89">
        <v>0</v>
      </c>
      <c r="G22" s="89">
        <v>0</v>
      </c>
      <c r="H22" s="89">
        <v>0</v>
      </c>
      <c r="I22" s="89">
        <v>0</v>
      </c>
      <c r="J22" s="89">
        <v>0</v>
      </c>
      <c r="K22" s="89">
        <v>0</v>
      </c>
      <c r="L22" s="89">
        <v>0</v>
      </c>
      <c r="M22" s="89">
        <v>0</v>
      </c>
      <c r="N22" s="89">
        <v>0</v>
      </c>
      <c r="O22" s="89">
        <v>0</v>
      </c>
      <c r="P22" s="90">
        <v>0</v>
      </c>
      <c r="Q22" s="91">
        <f t="shared" si="2"/>
        <v>0</v>
      </c>
      <c r="S22" s="1">
        <f t="shared" si="0"/>
        <v>0</v>
      </c>
      <c r="T22" s="1">
        <f t="shared" si="0"/>
        <v>0</v>
      </c>
      <c r="U22" s="1">
        <f t="shared" si="1"/>
        <v>0</v>
      </c>
    </row>
    <row r="23" spans="1:21" x14ac:dyDescent="0.2">
      <c r="A23" s="17" t="s">
        <v>24</v>
      </c>
      <c r="B23" s="30"/>
      <c r="C23" s="88">
        <v>0</v>
      </c>
      <c r="D23" s="88">
        <v>0</v>
      </c>
      <c r="E23" s="89">
        <v>0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89">
        <v>0</v>
      </c>
      <c r="P23" s="90">
        <v>0</v>
      </c>
      <c r="Q23" s="91">
        <f t="shared" si="2"/>
        <v>0</v>
      </c>
      <c r="S23" s="1">
        <f t="shared" si="0"/>
        <v>0</v>
      </c>
      <c r="T23" s="1">
        <f t="shared" si="0"/>
        <v>0</v>
      </c>
      <c r="U23" s="1">
        <f t="shared" si="1"/>
        <v>0</v>
      </c>
    </row>
    <row r="24" spans="1:21" x14ac:dyDescent="0.2">
      <c r="A24" s="17" t="s">
        <v>25</v>
      </c>
      <c r="B24" s="30"/>
      <c r="C24" s="88">
        <v>0</v>
      </c>
      <c r="D24" s="88">
        <v>0</v>
      </c>
      <c r="E24" s="89">
        <v>0</v>
      </c>
      <c r="F24" s="89">
        <v>0</v>
      </c>
      <c r="G24" s="89">
        <v>149395</v>
      </c>
      <c r="H24" s="89">
        <v>0</v>
      </c>
      <c r="I24" s="89">
        <v>0</v>
      </c>
      <c r="J24" s="89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90">
        <v>0</v>
      </c>
      <c r="Q24" s="91">
        <f t="shared" si="2"/>
        <v>149395</v>
      </c>
      <c r="S24" s="1">
        <f t="shared" si="0"/>
        <v>149395</v>
      </c>
      <c r="T24" s="1">
        <f t="shared" si="0"/>
        <v>0</v>
      </c>
      <c r="U24" s="1">
        <f t="shared" si="1"/>
        <v>149395</v>
      </c>
    </row>
    <row r="25" spans="1:21" x14ac:dyDescent="0.2">
      <c r="A25" s="17" t="s">
        <v>26</v>
      </c>
      <c r="B25" s="30"/>
      <c r="C25" s="88">
        <v>0</v>
      </c>
      <c r="D25" s="88">
        <v>0</v>
      </c>
      <c r="E25" s="89">
        <v>0</v>
      </c>
      <c r="F25" s="89">
        <v>0</v>
      </c>
      <c r="G25" s="89">
        <v>0</v>
      </c>
      <c r="H25" s="89">
        <v>0</v>
      </c>
      <c r="I25" s="89">
        <v>0</v>
      </c>
      <c r="J25" s="89">
        <v>0</v>
      </c>
      <c r="K25" s="89">
        <v>0</v>
      </c>
      <c r="L25" s="89">
        <v>0</v>
      </c>
      <c r="M25" s="89">
        <v>0</v>
      </c>
      <c r="N25" s="89">
        <v>0</v>
      </c>
      <c r="O25" s="89">
        <v>0</v>
      </c>
      <c r="P25" s="90">
        <v>0</v>
      </c>
      <c r="Q25" s="91">
        <f t="shared" si="2"/>
        <v>0</v>
      </c>
      <c r="S25" s="1">
        <f t="shared" si="0"/>
        <v>0</v>
      </c>
      <c r="T25" s="1">
        <f t="shared" si="0"/>
        <v>0</v>
      </c>
      <c r="U25" s="1">
        <f t="shared" si="1"/>
        <v>0</v>
      </c>
    </row>
    <row r="26" spans="1:21" x14ac:dyDescent="0.2">
      <c r="A26" s="17" t="s">
        <v>27</v>
      </c>
      <c r="B26" s="30"/>
      <c r="C26" s="88">
        <v>0</v>
      </c>
      <c r="D26" s="88">
        <v>0</v>
      </c>
      <c r="E26" s="89">
        <v>0</v>
      </c>
      <c r="F26" s="89">
        <v>0</v>
      </c>
      <c r="G26" s="89">
        <v>0</v>
      </c>
      <c r="H26" s="89">
        <v>0</v>
      </c>
      <c r="I26" s="89">
        <v>0</v>
      </c>
      <c r="J26" s="89">
        <v>0</v>
      </c>
      <c r="K26" s="89">
        <v>0</v>
      </c>
      <c r="L26" s="89">
        <v>0</v>
      </c>
      <c r="M26" s="89">
        <v>0</v>
      </c>
      <c r="N26" s="89">
        <v>0</v>
      </c>
      <c r="O26" s="89">
        <v>0</v>
      </c>
      <c r="P26" s="90">
        <v>0</v>
      </c>
      <c r="Q26" s="91">
        <f t="shared" si="2"/>
        <v>0</v>
      </c>
      <c r="S26" s="1">
        <f t="shared" si="0"/>
        <v>0</v>
      </c>
      <c r="T26" s="1">
        <f t="shared" si="0"/>
        <v>0</v>
      </c>
      <c r="U26" s="1">
        <f t="shared" si="1"/>
        <v>0</v>
      </c>
    </row>
    <row r="27" spans="1:21" x14ac:dyDescent="0.2">
      <c r="A27" s="17" t="s">
        <v>28</v>
      </c>
      <c r="B27" s="30"/>
      <c r="C27" s="88">
        <v>0</v>
      </c>
      <c r="D27" s="88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0</v>
      </c>
      <c r="M27" s="89">
        <v>0</v>
      </c>
      <c r="N27" s="89">
        <v>0</v>
      </c>
      <c r="O27" s="89">
        <v>0</v>
      </c>
      <c r="P27" s="90">
        <v>0</v>
      </c>
      <c r="Q27" s="91">
        <f t="shared" si="2"/>
        <v>0</v>
      </c>
      <c r="S27" s="1">
        <f t="shared" si="0"/>
        <v>0</v>
      </c>
      <c r="T27" s="1">
        <f t="shared" si="0"/>
        <v>0</v>
      </c>
      <c r="U27" s="1">
        <f t="shared" si="1"/>
        <v>0</v>
      </c>
    </row>
    <row r="28" spans="1:21" x14ac:dyDescent="0.2">
      <c r="A28" s="17" t="s">
        <v>29</v>
      </c>
      <c r="B28" s="30"/>
      <c r="C28" s="88">
        <v>0</v>
      </c>
      <c r="D28" s="88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0</v>
      </c>
      <c r="M28" s="89">
        <v>0</v>
      </c>
      <c r="N28" s="89">
        <v>0</v>
      </c>
      <c r="O28" s="89">
        <v>0</v>
      </c>
      <c r="P28" s="90">
        <v>0</v>
      </c>
      <c r="Q28" s="91">
        <f t="shared" si="2"/>
        <v>0</v>
      </c>
      <c r="S28" s="1">
        <f t="shared" si="0"/>
        <v>0</v>
      </c>
      <c r="T28" s="1">
        <f t="shared" si="0"/>
        <v>0</v>
      </c>
      <c r="U28" s="1">
        <f t="shared" si="1"/>
        <v>0</v>
      </c>
    </row>
    <row r="29" spans="1:21" x14ac:dyDescent="0.2">
      <c r="A29" s="17" t="s">
        <v>30</v>
      </c>
      <c r="B29" s="30"/>
      <c r="C29" s="88">
        <v>0</v>
      </c>
      <c r="D29" s="88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0</v>
      </c>
      <c r="M29" s="89">
        <v>0</v>
      </c>
      <c r="N29" s="89">
        <v>0</v>
      </c>
      <c r="O29" s="89">
        <v>0</v>
      </c>
      <c r="P29" s="90">
        <v>0</v>
      </c>
      <c r="Q29" s="91">
        <f t="shared" si="2"/>
        <v>0</v>
      </c>
      <c r="S29" s="1">
        <f t="shared" si="0"/>
        <v>0</v>
      </c>
      <c r="T29" s="1">
        <f t="shared" si="0"/>
        <v>0</v>
      </c>
      <c r="U29" s="1">
        <f t="shared" si="1"/>
        <v>0</v>
      </c>
    </row>
    <row r="30" spans="1:21" x14ac:dyDescent="0.2">
      <c r="A30" s="17" t="s">
        <v>31</v>
      </c>
      <c r="B30" s="30"/>
      <c r="C30" s="88">
        <v>56838</v>
      </c>
      <c r="D30" s="88">
        <v>108243</v>
      </c>
      <c r="E30" s="89">
        <v>0</v>
      </c>
      <c r="F30" s="89">
        <v>0</v>
      </c>
      <c r="G30" s="89">
        <v>672073</v>
      </c>
      <c r="H30" s="89">
        <v>1707180</v>
      </c>
      <c r="I30" s="89">
        <v>0</v>
      </c>
      <c r="J30" s="89">
        <v>0</v>
      </c>
      <c r="K30" s="89">
        <v>0</v>
      </c>
      <c r="L30" s="89">
        <v>0</v>
      </c>
      <c r="M30" s="89">
        <v>185235</v>
      </c>
      <c r="N30" s="89">
        <v>12986</v>
      </c>
      <c r="O30" s="89">
        <v>101860</v>
      </c>
      <c r="P30" s="90">
        <v>205270</v>
      </c>
      <c r="Q30" s="91">
        <f t="shared" si="2"/>
        <v>3049685</v>
      </c>
      <c r="S30" s="1">
        <f t="shared" si="0"/>
        <v>1016006</v>
      </c>
      <c r="T30" s="1">
        <f t="shared" si="0"/>
        <v>2033679</v>
      </c>
      <c r="U30" s="1">
        <f t="shared" si="1"/>
        <v>3049685</v>
      </c>
    </row>
    <row r="31" spans="1:21" x14ac:dyDescent="0.2">
      <c r="A31" s="17" t="s">
        <v>32</v>
      </c>
      <c r="B31" s="30"/>
      <c r="C31" s="88">
        <v>20973</v>
      </c>
      <c r="D31" s="88">
        <v>741</v>
      </c>
      <c r="E31" s="89">
        <v>0</v>
      </c>
      <c r="F31" s="89">
        <v>0</v>
      </c>
      <c r="G31" s="89">
        <v>99685</v>
      </c>
      <c r="H31" s="89">
        <v>151024</v>
      </c>
      <c r="I31" s="89">
        <v>0</v>
      </c>
      <c r="J31" s="89">
        <v>0</v>
      </c>
      <c r="K31" s="89">
        <v>0</v>
      </c>
      <c r="L31" s="89">
        <v>0</v>
      </c>
      <c r="M31" s="89">
        <v>16493</v>
      </c>
      <c r="N31" s="89">
        <v>0</v>
      </c>
      <c r="O31" s="89">
        <v>10187</v>
      </c>
      <c r="P31" s="90">
        <v>0</v>
      </c>
      <c r="Q31" s="91">
        <f t="shared" si="2"/>
        <v>299103</v>
      </c>
      <c r="S31" s="1">
        <f t="shared" si="0"/>
        <v>147338</v>
      </c>
      <c r="T31" s="1">
        <f t="shared" si="0"/>
        <v>151765</v>
      </c>
      <c r="U31" s="1">
        <f t="shared" si="1"/>
        <v>299103</v>
      </c>
    </row>
    <row r="32" spans="1:21" x14ac:dyDescent="0.2">
      <c r="A32" s="17" t="s">
        <v>33</v>
      </c>
      <c r="B32" s="30"/>
      <c r="C32" s="88">
        <v>221583</v>
      </c>
      <c r="D32" s="88">
        <v>0</v>
      </c>
      <c r="E32" s="89">
        <v>9800653</v>
      </c>
      <c r="F32" s="89">
        <v>0</v>
      </c>
      <c r="G32" s="89">
        <v>3288618</v>
      </c>
      <c r="H32" s="89">
        <v>0</v>
      </c>
      <c r="I32" s="89">
        <v>0</v>
      </c>
      <c r="J32" s="89">
        <v>0</v>
      </c>
      <c r="K32" s="89">
        <v>0</v>
      </c>
      <c r="L32" s="89">
        <v>0</v>
      </c>
      <c r="M32" s="89">
        <v>887531</v>
      </c>
      <c r="N32" s="89">
        <v>0</v>
      </c>
      <c r="O32" s="89">
        <v>0</v>
      </c>
      <c r="P32" s="90">
        <v>0</v>
      </c>
      <c r="Q32" s="91">
        <f t="shared" si="2"/>
        <v>14198385</v>
      </c>
      <c r="S32" s="1">
        <f t="shared" si="0"/>
        <v>14198385</v>
      </c>
      <c r="T32" s="1">
        <f t="shared" si="0"/>
        <v>0</v>
      </c>
      <c r="U32" s="1">
        <f t="shared" si="1"/>
        <v>14198385</v>
      </c>
    </row>
    <row r="33" spans="1:21" x14ac:dyDescent="0.2">
      <c r="A33" s="17" t="s">
        <v>34</v>
      </c>
      <c r="B33" s="30"/>
      <c r="C33" s="88">
        <v>0</v>
      </c>
      <c r="D33" s="88">
        <v>0</v>
      </c>
      <c r="E33" s="89">
        <v>0</v>
      </c>
      <c r="F33" s="89">
        <v>0</v>
      </c>
      <c r="G33" s="89">
        <v>0</v>
      </c>
      <c r="H33" s="89">
        <v>0</v>
      </c>
      <c r="I33" s="89">
        <v>0</v>
      </c>
      <c r="J33" s="89">
        <v>0</v>
      </c>
      <c r="K33" s="89">
        <v>0</v>
      </c>
      <c r="L33" s="89">
        <v>0</v>
      </c>
      <c r="M33" s="89">
        <v>0</v>
      </c>
      <c r="N33" s="89">
        <v>0</v>
      </c>
      <c r="O33" s="89">
        <v>0</v>
      </c>
      <c r="P33" s="90">
        <v>0</v>
      </c>
      <c r="Q33" s="91">
        <f t="shared" si="2"/>
        <v>0</v>
      </c>
      <c r="S33" s="1">
        <f t="shared" si="0"/>
        <v>0</v>
      </c>
      <c r="T33" s="1">
        <f t="shared" si="0"/>
        <v>0</v>
      </c>
      <c r="U33" s="1">
        <f t="shared" si="1"/>
        <v>0</v>
      </c>
    </row>
    <row r="34" spans="1:21" x14ac:dyDescent="0.2">
      <c r="A34" s="17" t="s">
        <v>35</v>
      </c>
      <c r="B34" s="30"/>
      <c r="C34" s="88">
        <v>16200</v>
      </c>
      <c r="D34" s="88">
        <v>63620</v>
      </c>
      <c r="E34" s="89">
        <v>2281</v>
      </c>
      <c r="F34" s="89">
        <v>8770</v>
      </c>
      <c r="G34" s="89">
        <v>454833</v>
      </c>
      <c r="H34" s="89">
        <v>1172082</v>
      </c>
      <c r="I34" s="89">
        <v>0</v>
      </c>
      <c r="J34" s="89">
        <v>0</v>
      </c>
      <c r="K34" s="89">
        <v>0</v>
      </c>
      <c r="L34" s="89">
        <v>0</v>
      </c>
      <c r="M34" s="89">
        <v>196762</v>
      </c>
      <c r="N34" s="89">
        <v>0</v>
      </c>
      <c r="O34" s="89">
        <v>139501</v>
      </c>
      <c r="P34" s="90">
        <v>0</v>
      </c>
      <c r="Q34" s="91">
        <f t="shared" si="2"/>
        <v>2054049</v>
      </c>
      <c r="S34" s="1">
        <f t="shared" si="0"/>
        <v>809577</v>
      </c>
      <c r="T34" s="1">
        <f t="shared" si="0"/>
        <v>1244472</v>
      </c>
      <c r="U34" s="1">
        <f t="shared" si="1"/>
        <v>2054049</v>
      </c>
    </row>
    <row r="35" spans="1:21" x14ac:dyDescent="0.2">
      <c r="A35" s="17" t="s">
        <v>36</v>
      </c>
      <c r="B35" s="30"/>
      <c r="C35" s="88">
        <v>0</v>
      </c>
      <c r="D35" s="88">
        <v>0</v>
      </c>
      <c r="E35" s="89">
        <v>0</v>
      </c>
      <c r="F35" s="89">
        <v>0</v>
      </c>
      <c r="G35" s="89">
        <v>0</v>
      </c>
      <c r="H35" s="89">
        <v>0</v>
      </c>
      <c r="I35" s="89">
        <v>0</v>
      </c>
      <c r="J35" s="89">
        <v>0</v>
      </c>
      <c r="K35" s="89">
        <v>0</v>
      </c>
      <c r="L35" s="89">
        <v>0</v>
      </c>
      <c r="M35" s="89">
        <v>0</v>
      </c>
      <c r="N35" s="89">
        <v>0</v>
      </c>
      <c r="O35" s="89">
        <v>0</v>
      </c>
      <c r="P35" s="90">
        <v>0</v>
      </c>
      <c r="Q35" s="91">
        <f t="shared" si="2"/>
        <v>0</v>
      </c>
      <c r="S35" s="1">
        <f t="shared" si="0"/>
        <v>0</v>
      </c>
      <c r="T35" s="1">
        <f t="shared" si="0"/>
        <v>0</v>
      </c>
      <c r="U35" s="1">
        <f t="shared" si="1"/>
        <v>0</v>
      </c>
    </row>
    <row r="36" spans="1:21" x14ac:dyDescent="0.2">
      <c r="A36" s="17" t="s">
        <v>37</v>
      </c>
      <c r="B36" s="30"/>
      <c r="C36" s="88">
        <v>0</v>
      </c>
      <c r="D36" s="88">
        <v>0</v>
      </c>
      <c r="E36" s="89">
        <v>0</v>
      </c>
      <c r="F36" s="89">
        <v>0</v>
      </c>
      <c r="G36" s="89">
        <v>0</v>
      </c>
      <c r="H36" s="89">
        <v>0</v>
      </c>
      <c r="I36" s="89">
        <v>0</v>
      </c>
      <c r="J36" s="89">
        <v>0</v>
      </c>
      <c r="K36" s="89">
        <v>0</v>
      </c>
      <c r="L36" s="89">
        <v>0</v>
      </c>
      <c r="M36" s="89">
        <v>0</v>
      </c>
      <c r="N36" s="89">
        <v>0</v>
      </c>
      <c r="O36" s="89">
        <v>0</v>
      </c>
      <c r="P36" s="90">
        <v>0</v>
      </c>
      <c r="Q36" s="91">
        <f t="shared" si="2"/>
        <v>0</v>
      </c>
      <c r="S36" s="1">
        <f t="shared" si="0"/>
        <v>0</v>
      </c>
      <c r="T36" s="1">
        <f t="shared" si="0"/>
        <v>0</v>
      </c>
      <c r="U36" s="1">
        <f t="shared" si="1"/>
        <v>0</v>
      </c>
    </row>
    <row r="37" spans="1:21" x14ac:dyDescent="0.2">
      <c r="A37" s="17" t="s">
        <v>38</v>
      </c>
      <c r="B37" s="30"/>
      <c r="C37" s="88">
        <v>14474</v>
      </c>
      <c r="D37" s="88">
        <v>0</v>
      </c>
      <c r="E37" s="89">
        <v>0</v>
      </c>
      <c r="F37" s="89">
        <v>0</v>
      </c>
      <c r="G37" s="89">
        <v>0</v>
      </c>
      <c r="H37" s="89">
        <v>0</v>
      </c>
      <c r="I37" s="89">
        <v>0</v>
      </c>
      <c r="J37" s="89">
        <v>0</v>
      </c>
      <c r="K37" s="89">
        <v>0</v>
      </c>
      <c r="L37" s="89">
        <v>0</v>
      </c>
      <c r="M37" s="89">
        <v>0</v>
      </c>
      <c r="N37" s="89">
        <v>0</v>
      </c>
      <c r="O37" s="89">
        <v>0</v>
      </c>
      <c r="P37" s="90">
        <v>0</v>
      </c>
      <c r="Q37" s="91">
        <f t="shared" si="2"/>
        <v>14474</v>
      </c>
      <c r="S37" s="1">
        <f t="shared" si="0"/>
        <v>14474</v>
      </c>
      <c r="T37" s="1">
        <f t="shared" si="0"/>
        <v>0</v>
      </c>
      <c r="U37" s="1">
        <f t="shared" si="1"/>
        <v>14474</v>
      </c>
    </row>
    <row r="38" spans="1:21" x14ac:dyDescent="0.2">
      <c r="A38" s="17" t="s">
        <v>39</v>
      </c>
      <c r="B38" s="30"/>
      <c r="C38" s="88">
        <v>61448</v>
      </c>
      <c r="D38" s="88">
        <v>326679</v>
      </c>
      <c r="E38" s="89">
        <v>0</v>
      </c>
      <c r="F38" s="89">
        <v>0</v>
      </c>
      <c r="G38" s="89">
        <v>1671894</v>
      </c>
      <c r="H38" s="89">
        <v>1883231</v>
      </c>
      <c r="I38" s="89">
        <v>0</v>
      </c>
      <c r="J38" s="89">
        <v>0</v>
      </c>
      <c r="K38" s="89">
        <v>0</v>
      </c>
      <c r="L38" s="89">
        <v>0</v>
      </c>
      <c r="M38" s="89">
        <v>147925</v>
      </c>
      <c r="N38" s="89">
        <v>0</v>
      </c>
      <c r="O38" s="89">
        <v>0</v>
      </c>
      <c r="P38" s="90">
        <v>0</v>
      </c>
      <c r="Q38" s="91">
        <f t="shared" si="2"/>
        <v>4091177</v>
      </c>
      <c r="S38" s="1">
        <f t="shared" si="0"/>
        <v>1881267</v>
      </c>
      <c r="T38" s="1">
        <f t="shared" si="0"/>
        <v>2209910</v>
      </c>
      <c r="U38" s="1">
        <f t="shared" si="1"/>
        <v>4091177</v>
      </c>
    </row>
    <row r="39" spans="1:21" x14ac:dyDescent="0.2">
      <c r="A39" s="17" t="s">
        <v>1</v>
      </c>
      <c r="B39" s="30"/>
      <c r="C39" s="88">
        <v>91056</v>
      </c>
      <c r="D39" s="88">
        <v>40045</v>
      </c>
      <c r="E39" s="89">
        <v>0</v>
      </c>
      <c r="F39" s="89">
        <v>0</v>
      </c>
      <c r="G39" s="89">
        <v>2784488</v>
      </c>
      <c r="H39" s="89">
        <v>3458326</v>
      </c>
      <c r="I39" s="89">
        <v>0</v>
      </c>
      <c r="J39" s="89">
        <v>0</v>
      </c>
      <c r="K39" s="89">
        <v>0</v>
      </c>
      <c r="L39" s="89">
        <v>0</v>
      </c>
      <c r="M39" s="89">
        <v>338629</v>
      </c>
      <c r="N39" s="89">
        <v>277973</v>
      </c>
      <c r="O39" s="89">
        <v>0</v>
      </c>
      <c r="P39" s="90">
        <v>0</v>
      </c>
      <c r="Q39" s="91">
        <f t="shared" si="2"/>
        <v>6990517</v>
      </c>
      <c r="S39" s="1">
        <f t="shared" si="0"/>
        <v>3214173</v>
      </c>
      <c r="T39" s="1">
        <f t="shared" si="0"/>
        <v>3776344</v>
      </c>
      <c r="U39" s="1">
        <f t="shared" si="1"/>
        <v>6990517</v>
      </c>
    </row>
    <row r="40" spans="1:21" x14ac:dyDescent="0.2">
      <c r="A40" s="17" t="s">
        <v>40</v>
      </c>
      <c r="B40" s="30"/>
      <c r="C40" s="88">
        <v>0</v>
      </c>
      <c r="D40" s="88">
        <v>0</v>
      </c>
      <c r="E40" s="89">
        <v>231824</v>
      </c>
      <c r="F40" s="89">
        <v>0</v>
      </c>
      <c r="G40" s="89">
        <v>343577</v>
      </c>
      <c r="H40" s="89">
        <v>0</v>
      </c>
      <c r="I40" s="89">
        <v>0</v>
      </c>
      <c r="J40" s="89">
        <v>0</v>
      </c>
      <c r="K40" s="89">
        <v>0</v>
      </c>
      <c r="L40" s="89">
        <v>0</v>
      </c>
      <c r="M40" s="89">
        <v>0</v>
      </c>
      <c r="N40" s="89">
        <v>0</v>
      </c>
      <c r="O40" s="89">
        <v>0</v>
      </c>
      <c r="P40" s="90">
        <v>0</v>
      </c>
      <c r="Q40" s="91">
        <f t="shared" si="2"/>
        <v>575401</v>
      </c>
      <c r="S40" s="1">
        <f t="shared" si="0"/>
        <v>575401</v>
      </c>
      <c r="T40" s="1">
        <f t="shared" si="0"/>
        <v>0</v>
      </c>
      <c r="U40" s="1">
        <f t="shared" si="1"/>
        <v>575401</v>
      </c>
    </row>
    <row r="41" spans="1:21" x14ac:dyDescent="0.2">
      <c r="A41" s="17" t="s">
        <v>41</v>
      </c>
      <c r="B41" s="30"/>
      <c r="C41" s="88">
        <v>0</v>
      </c>
      <c r="D41" s="88">
        <v>0</v>
      </c>
      <c r="E41" s="89">
        <v>0</v>
      </c>
      <c r="F41" s="89">
        <v>0</v>
      </c>
      <c r="G41" s="89">
        <v>90012</v>
      </c>
      <c r="H41" s="89">
        <v>0</v>
      </c>
      <c r="I41" s="89">
        <v>0</v>
      </c>
      <c r="J41" s="89">
        <v>0</v>
      </c>
      <c r="K41" s="89">
        <v>0</v>
      </c>
      <c r="L41" s="89">
        <v>0</v>
      </c>
      <c r="M41" s="89">
        <v>6289</v>
      </c>
      <c r="N41" s="89">
        <v>0</v>
      </c>
      <c r="O41" s="89">
        <v>0</v>
      </c>
      <c r="P41" s="90">
        <v>0</v>
      </c>
      <c r="Q41" s="91">
        <f t="shared" si="2"/>
        <v>96301</v>
      </c>
      <c r="S41" s="1">
        <f t="shared" si="0"/>
        <v>96301</v>
      </c>
      <c r="T41" s="1">
        <f t="shared" si="0"/>
        <v>0</v>
      </c>
      <c r="U41" s="1">
        <f t="shared" si="1"/>
        <v>96301</v>
      </c>
    </row>
    <row r="42" spans="1:21" x14ac:dyDescent="0.2">
      <c r="A42" s="17" t="s">
        <v>42</v>
      </c>
      <c r="B42" s="30"/>
      <c r="C42" s="88">
        <v>0</v>
      </c>
      <c r="D42" s="88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  <c r="J42" s="89">
        <v>0</v>
      </c>
      <c r="K42" s="89">
        <v>0</v>
      </c>
      <c r="L42" s="89">
        <v>0</v>
      </c>
      <c r="M42" s="89">
        <v>0</v>
      </c>
      <c r="N42" s="89">
        <v>0</v>
      </c>
      <c r="O42" s="89">
        <v>0</v>
      </c>
      <c r="P42" s="90">
        <v>0</v>
      </c>
      <c r="Q42" s="91">
        <f t="shared" si="2"/>
        <v>0</v>
      </c>
      <c r="S42" s="1">
        <f t="shared" si="0"/>
        <v>0</v>
      </c>
      <c r="T42" s="1">
        <f t="shared" si="0"/>
        <v>0</v>
      </c>
      <c r="U42" s="1">
        <f t="shared" si="1"/>
        <v>0</v>
      </c>
    </row>
    <row r="43" spans="1:21" x14ac:dyDescent="0.2">
      <c r="A43" s="17" t="s">
        <v>2</v>
      </c>
      <c r="B43" s="30"/>
      <c r="C43" s="88">
        <v>0</v>
      </c>
      <c r="D43" s="88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  <c r="J43" s="89">
        <v>0</v>
      </c>
      <c r="K43" s="89">
        <v>0</v>
      </c>
      <c r="L43" s="89">
        <v>0</v>
      </c>
      <c r="M43" s="89">
        <v>0</v>
      </c>
      <c r="N43" s="89">
        <v>0</v>
      </c>
      <c r="O43" s="89">
        <v>0</v>
      </c>
      <c r="P43" s="90">
        <v>0</v>
      </c>
      <c r="Q43" s="91">
        <f t="shared" si="2"/>
        <v>0</v>
      </c>
      <c r="S43" s="1">
        <f t="shared" si="0"/>
        <v>0</v>
      </c>
      <c r="T43" s="1">
        <f t="shared" si="0"/>
        <v>0</v>
      </c>
      <c r="U43" s="1">
        <f t="shared" si="1"/>
        <v>0</v>
      </c>
    </row>
    <row r="44" spans="1:21" x14ac:dyDescent="0.2">
      <c r="A44" s="17" t="s">
        <v>43</v>
      </c>
      <c r="B44" s="30"/>
      <c r="C44" s="88">
        <v>1255228</v>
      </c>
      <c r="D44" s="88">
        <v>0</v>
      </c>
      <c r="E44" s="89">
        <v>0</v>
      </c>
      <c r="F44" s="89">
        <v>0</v>
      </c>
      <c r="G44" s="89">
        <v>4028643</v>
      </c>
      <c r="H44" s="89">
        <v>0</v>
      </c>
      <c r="I44" s="89">
        <v>0</v>
      </c>
      <c r="J44" s="89">
        <v>0</v>
      </c>
      <c r="K44" s="89">
        <v>0</v>
      </c>
      <c r="L44" s="89">
        <v>0</v>
      </c>
      <c r="M44" s="89">
        <v>658870</v>
      </c>
      <c r="N44" s="89">
        <v>0</v>
      </c>
      <c r="O44" s="89">
        <v>0</v>
      </c>
      <c r="P44" s="90">
        <v>0</v>
      </c>
      <c r="Q44" s="91">
        <f t="shared" si="2"/>
        <v>5942741</v>
      </c>
      <c r="S44" s="1">
        <f t="shared" si="0"/>
        <v>5942741</v>
      </c>
      <c r="T44" s="1">
        <f t="shared" si="0"/>
        <v>0</v>
      </c>
      <c r="U44" s="1">
        <f t="shared" si="1"/>
        <v>5942741</v>
      </c>
    </row>
    <row r="45" spans="1:21" x14ac:dyDescent="0.2">
      <c r="A45" s="17" t="s">
        <v>44</v>
      </c>
      <c r="B45" s="30"/>
      <c r="C45" s="88">
        <v>166315</v>
      </c>
      <c r="D45" s="88">
        <v>130831</v>
      </c>
      <c r="E45" s="89">
        <v>0</v>
      </c>
      <c r="F45" s="89">
        <v>0</v>
      </c>
      <c r="G45" s="89">
        <v>3112135</v>
      </c>
      <c r="H45" s="89">
        <v>3298070</v>
      </c>
      <c r="I45" s="89">
        <v>0</v>
      </c>
      <c r="J45" s="89">
        <v>0</v>
      </c>
      <c r="K45" s="89">
        <v>0</v>
      </c>
      <c r="L45" s="89">
        <v>0</v>
      </c>
      <c r="M45" s="89">
        <v>0</v>
      </c>
      <c r="N45" s="89">
        <v>0</v>
      </c>
      <c r="O45" s="89">
        <v>0</v>
      </c>
      <c r="P45" s="90">
        <v>0</v>
      </c>
      <c r="Q45" s="91">
        <f t="shared" si="2"/>
        <v>6707351</v>
      </c>
      <c r="S45" s="1">
        <f t="shared" si="0"/>
        <v>3278450</v>
      </c>
      <c r="T45" s="1">
        <f t="shared" si="0"/>
        <v>3428901</v>
      </c>
      <c r="U45" s="1">
        <f t="shared" si="1"/>
        <v>6707351</v>
      </c>
    </row>
    <row r="46" spans="1:21" x14ac:dyDescent="0.2">
      <c r="A46" s="17" t="s">
        <v>45</v>
      </c>
      <c r="B46" s="30"/>
      <c r="C46" s="88">
        <v>36099</v>
      </c>
      <c r="D46" s="88">
        <v>51818</v>
      </c>
      <c r="E46" s="89">
        <v>0</v>
      </c>
      <c r="F46" s="89">
        <v>0</v>
      </c>
      <c r="G46" s="89">
        <v>222140</v>
      </c>
      <c r="H46" s="89">
        <v>471589</v>
      </c>
      <c r="I46" s="89">
        <v>0</v>
      </c>
      <c r="J46" s="89">
        <v>0</v>
      </c>
      <c r="K46" s="89">
        <v>0</v>
      </c>
      <c r="L46" s="89">
        <v>0</v>
      </c>
      <c r="M46" s="89">
        <v>114104</v>
      </c>
      <c r="N46" s="89">
        <v>94</v>
      </c>
      <c r="O46" s="89">
        <v>26485</v>
      </c>
      <c r="P46" s="90">
        <v>37260</v>
      </c>
      <c r="Q46" s="91">
        <f t="shared" si="2"/>
        <v>959589</v>
      </c>
      <c r="S46" s="1">
        <f t="shared" si="0"/>
        <v>398828</v>
      </c>
      <c r="T46" s="1">
        <f t="shared" si="0"/>
        <v>560761</v>
      </c>
      <c r="U46" s="1">
        <f t="shared" si="1"/>
        <v>959589</v>
      </c>
    </row>
    <row r="47" spans="1:21" x14ac:dyDescent="0.2">
      <c r="A47" s="17" t="s">
        <v>46</v>
      </c>
      <c r="B47" s="30"/>
      <c r="C47" s="88">
        <v>63672</v>
      </c>
      <c r="D47" s="88">
        <v>1450594</v>
      </c>
      <c r="E47" s="89">
        <v>0</v>
      </c>
      <c r="F47" s="89">
        <v>0</v>
      </c>
      <c r="G47" s="89">
        <v>232766</v>
      </c>
      <c r="H47" s="89">
        <v>4628872</v>
      </c>
      <c r="I47" s="89">
        <v>0</v>
      </c>
      <c r="J47" s="89">
        <v>0</v>
      </c>
      <c r="K47" s="89">
        <v>0</v>
      </c>
      <c r="L47" s="89">
        <v>0</v>
      </c>
      <c r="M47" s="89">
        <v>70242</v>
      </c>
      <c r="N47" s="89">
        <v>0</v>
      </c>
      <c r="O47" s="89">
        <v>0</v>
      </c>
      <c r="P47" s="90">
        <v>0</v>
      </c>
      <c r="Q47" s="91">
        <f t="shared" si="2"/>
        <v>6446146</v>
      </c>
      <c r="S47" s="1">
        <f t="shared" si="0"/>
        <v>366680</v>
      </c>
      <c r="T47" s="1">
        <f t="shared" si="0"/>
        <v>6079466</v>
      </c>
      <c r="U47" s="1">
        <f t="shared" si="1"/>
        <v>6446146</v>
      </c>
    </row>
    <row r="48" spans="1:21" x14ac:dyDescent="0.2">
      <c r="A48" s="17" t="s">
        <v>47</v>
      </c>
      <c r="B48" s="30"/>
      <c r="C48" s="88">
        <v>34469</v>
      </c>
      <c r="D48" s="88">
        <v>0</v>
      </c>
      <c r="E48" s="89">
        <v>9635</v>
      </c>
      <c r="F48" s="89">
        <v>0</v>
      </c>
      <c r="G48" s="89">
        <v>119206</v>
      </c>
      <c r="H48" s="89">
        <v>0</v>
      </c>
      <c r="I48" s="89">
        <v>86903</v>
      </c>
      <c r="J48" s="89">
        <v>0</v>
      </c>
      <c r="K48" s="89">
        <v>0</v>
      </c>
      <c r="L48" s="89">
        <v>0</v>
      </c>
      <c r="M48" s="89">
        <v>40460</v>
      </c>
      <c r="N48" s="89">
        <v>0</v>
      </c>
      <c r="O48" s="89">
        <v>38928</v>
      </c>
      <c r="P48" s="90">
        <v>0</v>
      </c>
      <c r="Q48" s="91">
        <f t="shared" si="2"/>
        <v>329601</v>
      </c>
      <c r="S48" s="1">
        <f t="shared" si="0"/>
        <v>329601</v>
      </c>
      <c r="T48" s="1">
        <f t="shared" si="0"/>
        <v>0</v>
      </c>
      <c r="U48" s="1">
        <f t="shared" si="1"/>
        <v>329601</v>
      </c>
    </row>
    <row r="49" spans="1:21" x14ac:dyDescent="0.2">
      <c r="A49" s="17" t="s">
        <v>48</v>
      </c>
      <c r="B49" s="30"/>
      <c r="C49" s="88">
        <v>0</v>
      </c>
      <c r="D49" s="88">
        <v>0</v>
      </c>
      <c r="E49" s="89">
        <v>19588</v>
      </c>
      <c r="F49" s="89">
        <v>0</v>
      </c>
      <c r="G49" s="89">
        <v>1430</v>
      </c>
      <c r="H49" s="89">
        <v>0</v>
      </c>
      <c r="I49" s="89">
        <v>0</v>
      </c>
      <c r="J49" s="89">
        <v>0</v>
      </c>
      <c r="K49" s="89">
        <v>0</v>
      </c>
      <c r="L49" s="89">
        <v>0</v>
      </c>
      <c r="M49" s="89">
        <v>0</v>
      </c>
      <c r="N49" s="89">
        <v>0</v>
      </c>
      <c r="O49" s="89">
        <v>0</v>
      </c>
      <c r="P49" s="90">
        <v>0</v>
      </c>
      <c r="Q49" s="91">
        <f t="shared" si="2"/>
        <v>21018</v>
      </c>
      <c r="S49" s="1">
        <f t="shared" si="0"/>
        <v>21018</v>
      </c>
      <c r="T49" s="1">
        <f t="shared" si="0"/>
        <v>0</v>
      </c>
      <c r="U49" s="1">
        <f t="shared" si="1"/>
        <v>21018</v>
      </c>
    </row>
    <row r="50" spans="1:21" x14ac:dyDescent="0.2">
      <c r="A50" s="17" t="s">
        <v>49</v>
      </c>
      <c r="B50" s="30"/>
      <c r="C50" s="88">
        <v>0</v>
      </c>
      <c r="D50" s="88">
        <v>0</v>
      </c>
      <c r="E50" s="89">
        <v>0</v>
      </c>
      <c r="F50" s="89">
        <v>0</v>
      </c>
      <c r="G50" s="89">
        <v>0</v>
      </c>
      <c r="H50" s="89">
        <v>0</v>
      </c>
      <c r="I50" s="89">
        <v>0</v>
      </c>
      <c r="J50" s="89">
        <v>0</v>
      </c>
      <c r="K50" s="89">
        <v>0</v>
      </c>
      <c r="L50" s="89">
        <v>0</v>
      </c>
      <c r="M50" s="89">
        <v>0</v>
      </c>
      <c r="N50" s="89">
        <v>0</v>
      </c>
      <c r="O50" s="89">
        <v>0</v>
      </c>
      <c r="P50" s="90">
        <v>0</v>
      </c>
      <c r="Q50" s="91">
        <f t="shared" si="2"/>
        <v>0</v>
      </c>
      <c r="S50" s="1">
        <f t="shared" si="0"/>
        <v>0</v>
      </c>
      <c r="T50" s="1">
        <f t="shared" si="0"/>
        <v>0</v>
      </c>
      <c r="U50" s="1">
        <f t="shared" si="1"/>
        <v>0</v>
      </c>
    </row>
    <row r="51" spans="1:21" x14ac:dyDescent="0.2">
      <c r="A51" s="17" t="s">
        <v>3</v>
      </c>
      <c r="B51" s="30"/>
      <c r="C51" s="88">
        <v>0</v>
      </c>
      <c r="D51" s="88">
        <v>0</v>
      </c>
      <c r="E51" s="89">
        <v>0</v>
      </c>
      <c r="F51" s="89">
        <v>0</v>
      </c>
      <c r="G51" s="89">
        <v>0</v>
      </c>
      <c r="H51" s="89">
        <v>0</v>
      </c>
      <c r="I51" s="89">
        <v>0</v>
      </c>
      <c r="J51" s="89">
        <v>0</v>
      </c>
      <c r="K51" s="89">
        <v>0</v>
      </c>
      <c r="L51" s="89">
        <v>0</v>
      </c>
      <c r="M51" s="89">
        <v>0</v>
      </c>
      <c r="N51" s="89">
        <v>0</v>
      </c>
      <c r="O51" s="89">
        <v>0</v>
      </c>
      <c r="P51" s="90">
        <v>0</v>
      </c>
      <c r="Q51" s="91">
        <f t="shared" si="2"/>
        <v>0</v>
      </c>
      <c r="S51" s="1">
        <f t="shared" si="0"/>
        <v>0</v>
      </c>
      <c r="T51" s="1">
        <f t="shared" si="0"/>
        <v>0</v>
      </c>
      <c r="U51" s="1">
        <f t="shared" si="1"/>
        <v>0</v>
      </c>
    </row>
    <row r="52" spans="1:21" x14ac:dyDescent="0.2">
      <c r="A52" s="17" t="s">
        <v>50</v>
      </c>
      <c r="B52" s="30"/>
      <c r="C52" s="88">
        <v>0</v>
      </c>
      <c r="D52" s="88">
        <v>6188858</v>
      </c>
      <c r="E52" s="89">
        <v>12641960</v>
      </c>
      <c r="F52" s="89">
        <v>0</v>
      </c>
      <c r="G52" s="89">
        <v>7353199</v>
      </c>
      <c r="H52" s="89">
        <v>8876511</v>
      </c>
      <c r="I52" s="89">
        <v>0</v>
      </c>
      <c r="J52" s="89">
        <v>0</v>
      </c>
      <c r="K52" s="89">
        <v>18941132</v>
      </c>
      <c r="L52" s="89">
        <v>0</v>
      </c>
      <c r="M52" s="89">
        <v>1165765</v>
      </c>
      <c r="N52" s="89">
        <v>0</v>
      </c>
      <c r="O52" s="89">
        <v>0</v>
      </c>
      <c r="P52" s="90">
        <v>0</v>
      </c>
      <c r="Q52" s="91">
        <f t="shared" si="2"/>
        <v>55167425</v>
      </c>
      <c r="S52" s="1">
        <f t="shared" si="0"/>
        <v>40102056</v>
      </c>
      <c r="T52" s="1">
        <f t="shared" si="0"/>
        <v>15065369</v>
      </c>
      <c r="U52" s="1">
        <f t="shared" si="1"/>
        <v>55167425</v>
      </c>
    </row>
    <row r="53" spans="1:21" x14ac:dyDescent="0.2">
      <c r="A53" s="17" t="s">
        <v>51</v>
      </c>
      <c r="B53" s="30"/>
      <c r="C53" s="88">
        <v>44615</v>
      </c>
      <c r="D53" s="88">
        <v>690237</v>
      </c>
      <c r="E53" s="89">
        <v>0</v>
      </c>
      <c r="F53" s="89">
        <v>0</v>
      </c>
      <c r="G53" s="89">
        <v>1669537</v>
      </c>
      <c r="H53" s="89">
        <v>8663947</v>
      </c>
      <c r="I53" s="89">
        <v>0</v>
      </c>
      <c r="J53" s="89">
        <v>0</v>
      </c>
      <c r="K53" s="89">
        <v>0</v>
      </c>
      <c r="L53" s="89">
        <v>0</v>
      </c>
      <c r="M53" s="89">
        <v>0</v>
      </c>
      <c r="N53" s="89">
        <v>0</v>
      </c>
      <c r="O53" s="89">
        <v>492240</v>
      </c>
      <c r="P53" s="90">
        <v>0</v>
      </c>
      <c r="Q53" s="91">
        <f t="shared" si="2"/>
        <v>11560576</v>
      </c>
      <c r="S53" s="1">
        <f t="shared" si="0"/>
        <v>2206392</v>
      </c>
      <c r="T53" s="1">
        <f t="shared" si="0"/>
        <v>9354184</v>
      </c>
      <c r="U53" s="1">
        <f t="shared" si="1"/>
        <v>11560576</v>
      </c>
    </row>
    <row r="54" spans="1:21" x14ac:dyDescent="0.2">
      <c r="A54" s="17" t="s">
        <v>4</v>
      </c>
      <c r="B54" s="30"/>
      <c r="C54" s="88">
        <v>426583</v>
      </c>
      <c r="D54" s="88">
        <v>148571</v>
      </c>
      <c r="E54" s="89">
        <v>110980</v>
      </c>
      <c r="F54" s="89">
        <v>158670</v>
      </c>
      <c r="G54" s="89">
        <v>1771937</v>
      </c>
      <c r="H54" s="89">
        <v>3449496</v>
      </c>
      <c r="I54" s="89">
        <v>0</v>
      </c>
      <c r="J54" s="89">
        <v>0</v>
      </c>
      <c r="K54" s="89">
        <v>2531973</v>
      </c>
      <c r="L54" s="89">
        <v>452122</v>
      </c>
      <c r="M54" s="89">
        <v>1140462</v>
      </c>
      <c r="N54" s="89">
        <v>35039</v>
      </c>
      <c r="O54" s="89">
        <v>0</v>
      </c>
      <c r="P54" s="90">
        <v>1803036</v>
      </c>
      <c r="Q54" s="91">
        <f t="shared" si="2"/>
        <v>12028869</v>
      </c>
      <c r="S54" s="1">
        <f t="shared" si="0"/>
        <v>5981935</v>
      </c>
      <c r="T54" s="1">
        <f t="shared" si="0"/>
        <v>6046934</v>
      </c>
      <c r="U54" s="1">
        <f t="shared" si="1"/>
        <v>12028869</v>
      </c>
    </row>
    <row r="55" spans="1:21" x14ac:dyDescent="0.2">
      <c r="A55" s="17" t="s">
        <v>52</v>
      </c>
      <c r="B55" s="30"/>
      <c r="C55" s="88">
        <v>0</v>
      </c>
      <c r="D55" s="88">
        <v>0</v>
      </c>
      <c r="E55" s="89">
        <v>0</v>
      </c>
      <c r="F55" s="89">
        <v>0</v>
      </c>
      <c r="G55" s="89">
        <v>0</v>
      </c>
      <c r="H55" s="89">
        <v>0</v>
      </c>
      <c r="I55" s="89">
        <v>47434</v>
      </c>
      <c r="J55" s="89">
        <v>1270617</v>
      </c>
      <c r="K55" s="89">
        <v>0</v>
      </c>
      <c r="L55" s="89">
        <v>0</v>
      </c>
      <c r="M55" s="89">
        <v>7169962</v>
      </c>
      <c r="N55" s="89">
        <v>0</v>
      </c>
      <c r="O55" s="89">
        <v>0</v>
      </c>
      <c r="P55" s="90">
        <v>0</v>
      </c>
      <c r="Q55" s="91">
        <f t="shared" si="2"/>
        <v>8488013</v>
      </c>
      <c r="S55" s="1">
        <f t="shared" si="0"/>
        <v>7217396</v>
      </c>
      <c r="T55" s="1">
        <f t="shared" si="0"/>
        <v>1270617</v>
      </c>
      <c r="U55" s="1">
        <f t="shared" si="1"/>
        <v>8488013</v>
      </c>
    </row>
    <row r="56" spans="1:21" x14ac:dyDescent="0.2">
      <c r="A56" s="17" t="s">
        <v>53</v>
      </c>
      <c r="B56" s="30"/>
      <c r="C56" s="88">
        <v>0</v>
      </c>
      <c r="D56" s="88">
        <v>0</v>
      </c>
      <c r="E56" s="89">
        <v>0</v>
      </c>
      <c r="F56" s="89">
        <v>0</v>
      </c>
      <c r="G56" s="89">
        <v>334009</v>
      </c>
      <c r="H56" s="89">
        <v>706868</v>
      </c>
      <c r="I56" s="89">
        <v>0</v>
      </c>
      <c r="J56" s="89">
        <v>0</v>
      </c>
      <c r="K56" s="89">
        <v>0</v>
      </c>
      <c r="L56" s="89">
        <v>0</v>
      </c>
      <c r="M56" s="89">
        <v>0</v>
      </c>
      <c r="N56" s="89">
        <v>0</v>
      </c>
      <c r="O56" s="89">
        <v>0</v>
      </c>
      <c r="P56" s="90">
        <v>0</v>
      </c>
      <c r="Q56" s="91">
        <f t="shared" si="2"/>
        <v>1040877</v>
      </c>
      <c r="S56" s="1">
        <f t="shared" si="0"/>
        <v>334009</v>
      </c>
      <c r="T56" s="1">
        <f t="shared" si="0"/>
        <v>706868</v>
      </c>
      <c r="U56" s="1">
        <f t="shared" si="1"/>
        <v>1040877</v>
      </c>
    </row>
    <row r="57" spans="1:21" x14ac:dyDescent="0.2">
      <c r="A57" s="17" t="s">
        <v>54</v>
      </c>
      <c r="B57" s="30"/>
      <c r="C57" s="88">
        <v>421012</v>
      </c>
      <c r="D57" s="88">
        <v>453896</v>
      </c>
      <c r="E57" s="89">
        <v>0</v>
      </c>
      <c r="F57" s="89">
        <v>0</v>
      </c>
      <c r="G57" s="89">
        <v>6008535</v>
      </c>
      <c r="H57" s="89">
        <v>4869774</v>
      </c>
      <c r="I57" s="89">
        <v>0</v>
      </c>
      <c r="J57" s="89">
        <v>0</v>
      </c>
      <c r="K57" s="89">
        <v>0</v>
      </c>
      <c r="L57" s="89">
        <v>0</v>
      </c>
      <c r="M57" s="89">
        <v>553445</v>
      </c>
      <c r="N57" s="89">
        <v>197534</v>
      </c>
      <c r="O57" s="89">
        <v>123934</v>
      </c>
      <c r="P57" s="90">
        <v>0</v>
      </c>
      <c r="Q57" s="91">
        <f t="shared" si="2"/>
        <v>12628130</v>
      </c>
      <c r="S57" s="1">
        <f t="shared" si="0"/>
        <v>7106926</v>
      </c>
      <c r="T57" s="1">
        <f t="shared" si="0"/>
        <v>5521204</v>
      </c>
      <c r="U57" s="1">
        <f t="shared" si="1"/>
        <v>12628130</v>
      </c>
    </row>
    <row r="58" spans="1:21" x14ac:dyDescent="0.2">
      <c r="A58" s="17" t="s">
        <v>55</v>
      </c>
      <c r="B58" s="30"/>
      <c r="C58" s="88">
        <v>6384</v>
      </c>
      <c r="D58" s="88">
        <v>7447</v>
      </c>
      <c r="E58" s="89">
        <v>0</v>
      </c>
      <c r="F58" s="89">
        <v>0</v>
      </c>
      <c r="G58" s="89">
        <v>68700</v>
      </c>
      <c r="H58" s="89">
        <v>16795</v>
      </c>
      <c r="I58" s="89">
        <v>0</v>
      </c>
      <c r="J58" s="89">
        <v>0</v>
      </c>
      <c r="K58" s="89">
        <v>2575</v>
      </c>
      <c r="L58" s="89">
        <v>0</v>
      </c>
      <c r="M58" s="89">
        <v>6912</v>
      </c>
      <c r="N58" s="89">
        <v>0</v>
      </c>
      <c r="O58" s="89">
        <v>0</v>
      </c>
      <c r="P58" s="90">
        <v>0</v>
      </c>
      <c r="Q58" s="91">
        <f t="shared" si="2"/>
        <v>108813</v>
      </c>
      <c r="S58" s="1">
        <f t="shared" si="0"/>
        <v>84571</v>
      </c>
      <c r="T58" s="1">
        <f t="shared" si="0"/>
        <v>24242</v>
      </c>
      <c r="U58" s="1">
        <f t="shared" si="1"/>
        <v>108813</v>
      </c>
    </row>
    <row r="59" spans="1:21" x14ac:dyDescent="0.2">
      <c r="A59" s="17" t="s">
        <v>102</v>
      </c>
      <c r="B59" s="30"/>
      <c r="C59" s="88">
        <v>947798</v>
      </c>
      <c r="D59" s="88">
        <v>0</v>
      </c>
      <c r="E59" s="89">
        <v>349844</v>
      </c>
      <c r="F59" s="89">
        <v>0</v>
      </c>
      <c r="G59" s="89">
        <v>5151444</v>
      </c>
      <c r="H59" s="89">
        <v>0</v>
      </c>
      <c r="I59" s="89">
        <v>0</v>
      </c>
      <c r="J59" s="89">
        <v>0</v>
      </c>
      <c r="K59" s="89">
        <v>0</v>
      </c>
      <c r="L59" s="89">
        <v>0</v>
      </c>
      <c r="M59" s="89">
        <v>604331</v>
      </c>
      <c r="N59" s="89">
        <v>0</v>
      </c>
      <c r="O59" s="89">
        <v>768434</v>
      </c>
      <c r="P59" s="90">
        <v>0</v>
      </c>
      <c r="Q59" s="91">
        <f t="shared" si="2"/>
        <v>7821851</v>
      </c>
      <c r="S59" s="1">
        <f t="shared" si="0"/>
        <v>7821851</v>
      </c>
      <c r="T59" s="1">
        <f t="shared" si="0"/>
        <v>0</v>
      </c>
      <c r="U59" s="1">
        <f t="shared" si="1"/>
        <v>7821851</v>
      </c>
    </row>
    <row r="60" spans="1:21" x14ac:dyDescent="0.2">
      <c r="A60" s="17" t="s">
        <v>103</v>
      </c>
      <c r="B60" s="30"/>
      <c r="C60" s="88">
        <v>436300</v>
      </c>
      <c r="D60" s="88">
        <v>0</v>
      </c>
      <c r="E60" s="89">
        <v>109760</v>
      </c>
      <c r="F60" s="89">
        <v>22827</v>
      </c>
      <c r="G60" s="89">
        <v>2607881</v>
      </c>
      <c r="H60" s="89">
        <v>25095</v>
      </c>
      <c r="I60" s="89">
        <v>0</v>
      </c>
      <c r="J60" s="89">
        <v>0</v>
      </c>
      <c r="K60" s="89">
        <v>0</v>
      </c>
      <c r="L60" s="89">
        <v>0</v>
      </c>
      <c r="M60" s="89">
        <v>871807</v>
      </c>
      <c r="N60" s="89">
        <v>0</v>
      </c>
      <c r="O60" s="89">
        <v>0</v>
      </c>
      <c r="P60" s="90">
        <v>0</v>
      </c>
      <c r="Q60" s="91">
        <f t="shared" si="2"/>
        <v>4073670</v>
      </c>
      <c r="S60" s="1">
        <f t="shared" si="0"/>
        <v>4025748</v>
      </c>
      <c r="T60" s="1">
        <f t="shared" si="0"/>
        <v>47922</v>
      </c>
      <c r="U60" s="1">
        <f t="shared" si="1"/>
        <v>4073670</v>
      </c>
    </row>
    <row r="61" spans="1:21" x14ac:dyDescent="0.2">
      <c r="A61" s="17" t="s">
        <v>56</v>
      </c>
      <c r="B61" s="30"/>
      <c r="C61" s="88">
        <v>0</v>
      </c>
      <c r="D61" s="88">
        <v>0</v>
      </c>
      <c r="E61" s="89">
        <v>0</v>
      </c>
      <c r="F61" s="89">
        <v>0</v>
      </c>
      <c r="G61" s="89">
        <v>343658</v>
      </c>
      <c r="H61" s="89">
        <v>0</v>
      </c>
      <c r="I61" s="89">
        <v>0</v>
      </c>
      <c r="J61" s="89">
        <v>0</v>
      </c>
      <c r="K61" s="89">
        <v>0</v>
      </c>
      <c r="L61" s="89">
        <v>0</v>
      </c>
      <c r="M61" s="89">
        <v>0</v>
      </c>
      <c r="N61" s="89">
        <v>0</v>
      </c>
      <c r="O61" s="89">
        <v>0</v>
      </c>
      <c r="P61" s="90">
        <v>0</v>
      </c>
      <c r="Q61" s="91">
        <f t="shared" si="2"/>
        <v>343658</v>
      </c>
      <c r="S61" s="1">
        <f t="shared" si="0"/>
        <v>343658</v>
      </c>
      <c r="T61" s="1">
        <f t="shared" si="0"/>
        <v>0</v>
      </c>
      <c r="U61" s="1">
        <f t="shared" si="1"/>
        <v>343658</v>
      </c>
    </row>
    <row r="62" spans="1:21" x14ac:dyDescent="0.2">
      <c r="A62" s="17" t="s">
        <v>6</v>
      </c>
      <c r="B62" s="30"/>
      <c r="C62" s="88">
        <v>491419</v>
      </c>
      <c r="D62" s="88">
        <v>417430</v>
      </c>
      <c r="E62" s="89">
        <v>4366517</v>
      </c>
      <c r="F62" s="89">
        <v>841088</v>
      </c>
      <c r="G62" s="89">
        <v>2320700</v>
      </c>
      <c r="H62" s="89">
        <v>3234796</v>
      </c>
      <c r="I62" s="89">
        <v>0</v>
      </c>
      <c r="J62" s="89">
        <v>0</v>
      </c>
      <c r="K62" s="89">
        <v>0</v>
      </c>
      <c r="L62" s="89">
        <v>0</v>
      </c>
      <c r="M62" s="89">
        <v>1014721</v>
      </c>
      <c r="N62" s="89">
        <v>0</v>
      </c>
      <c r="O62" s="89">
        <v>110353</v>
      </c>
      <c r="P62" s="90">
        <v>85110</v>
      </c>
      <c r="Q62" s="91">
        <f t="shared" si="2"/>
        <v>12882134</v>
      </c>
      <c r="S62" s="1">
        <f t="shared" si="0"/>
        <v>8303710</v>
      </c>
      <c r="T62" s="1">
        <f t="shared" si="0"/>
        <v>4578424</v>
      </c>
      <c r="U62" s="1">
        <f t="shared" si="1"/>
        <v>12882134</v>
      </c>
    </row>
    <row r="63" spans="1:21" x14ac:dyDescent="0.2">
      <c r="A63" s="17" t="s">
        <v>5</v>
      </c>
      <c r="B63" s="30"/>
      <c r="C63" s="88">
        <v>69049</v>
      </c>
      <c r="D63" s="88">
        <v>73393</v>
      </c>
      <c r="E63" s="89">
        <v>0</v>
      </c>
      <c r="F63" s="89">
        <v>0</v>
      </c>
      <c r="G63" s="89">
        <v>170891</v>
      </c>
      <c r="H63" s="89">
        <v>1331129</v>
      </c>
      <c r="I63" s="89">
        <v>0</v>
      </c>
      <c r="J63" s="89">
        <v>0</v>
      </c>
      <c r="K63" s="89">
        <v>0</v>
      </c>
      <c r="L63" s="89">
        <v>0</v>
      </c>
      <c r="M63" s="89">
        <v>29947</v>
      </c>
      <c r="N63" s="89">
        <v>0</v>
      </c>
      <c r="O63" s="89">
        <v>0</v>
      </c>
      <c r="P63" s="90">
        <v>0</v>
      </c>
      <c r="Q63" s="91">
        <f t="shared" si="2"/>
        <v>1674409</v>
      </c>
      <c r="S63" s="1">
        <f t="shared" si="0"/>
        <v>269887</v>
      </c>
      <c r="T63" s="1">
        <f t="shared" si="0"/>
        <v>1404522</v>
      </c>
      <c r="U63" s="1">
        <f t="shared" si="1"/>
        <v>1674409</v>
      </c>
    </row>
    <row r="64" spans="1:21" x14ac:dyDescent="0.2">
      <c r="A64" s="17" t="s">
        <v>57</v>
      </c>
      <c r="B64" s="30"/>
      <c r="C64" s="88">
        <v>811677</v>
      </c>
      <c r="D64" s="88">
        <v>0</v>
      </c>
      <c r="E64" s="89">
        <v>0</v>
      </c>
      <c r="F64" s="89">
        <v>0</v>
      </c>
      <c r="G64" s="89">
        <v>3178092</v>
      </c>
      <c r="H64" s="89">
        <v>0</v>
      </c>
      <c r="I64" s="89">
        <v>0</v>
      </c>
      <c r="J64" s="89">
        <v>0</v>
      </c>
      <c r="K64" s="89">
        <v>0</v>
      </c>
      <c r="L64" s="89">
        <v>0</v>
      </c>
      <c r="M64" s="89">
        <v>0</v>
      </c>
      <c r="N64" s="89">
        <v>0</v>
      </c>
      <c r="O64" s="89">
        <v>19961</v>
      </c>
      <c r="P64" s="90">
        <v>0</v>
      </c>
      <c r="Q64" s="91">
        <f t="shared" si="2"/>
        <v>4009730</v>
      </c>
      <c r="S64" s="1">
        <f t="shared" si="0"/>
        <v>4009730</v>
      </c>
      <c r="T64" s="1">
        <f t="shared" si="0"/>
        <v>0</v>
      </c>
      <c r="U64" s="1">
        <f t="shared" si="1"/>
        <v>4009730</v>
      </c>
    </row>
    <row r="65" spans="1:21" x14ac:dyDescent="0.2">
      <c r="A65" s="17" t="s">
        <v>58</v>
      </c>
      <c r="B65" s="30"/>
      <c r="C65" s="88">
        <v>0</v>
      </c>
      <c r="D65" s="88">
        <v>0</v>
      </c>
      <c r="E65" s="89">
        <v>0</v>
      </c>
      <c r="F65" s="89">
        <v>0</v>
      </c>
      <c r="G65" s="89">
        <v>0</v>
      </c>
      <c r="H65" s="89">
        <v>0</v>
      </c>
      <c r="I65" s="89">
        <v>0</v>
      </c>
      <c r="J65" s="89">
        <v>0</v>
      </c>
      <c r="K65" s="89">
        <v>0</v>
      </c>
      <c r="L65" s="89">
        <v>0</v>
      </c>
      <c r="M65" s="89">
        <v>0</v>
      </c>
      <c r="N65" s="89">
        <v>0</v>
      </c>
      <c r="O65" s="89">
        <v>0</v>
      </c>
      <c r="P65" s="90">
        <v>0</v>
      </c>
      <c r="Q65" s="91">
        <f t="shared" si="2"/>
        <v>0</v>
      </c>
      <c r="S65" s="1">
        <f t="shared" si="0"/>
        <v>0</v>
      </c>
      <c r="T65" s="1">
        <f t="shared" si="0"/>
        <v>0</v>
      </c>
      <c r="U65" s="1">
        <f t="shared" si="1"/>
        <v>0</v>
      </c>
    </row>
    <row r="66" spans="1:21" x14ac:dyDescent="0.2">
      <c r="A66" s="17" t="s">
        <v>59</v>
      </c>
      <c r="B66" s="30"/>
      <c r="C66" s="88">
        <v>0</v>
      </c>
      <c r="D66" s="88">
        <v>0</v>
      </c>
      <c r="E66" s="89">
        <v>0</v>
      </c>
      <c r="F66" s="89">
        <v>0</v>
      </c>
      <c r="G66" s="89">
        <v>0</v>
      </c>
      <c r="H66" s="89">
        <v>0</v>
      </c>
      <c r="I66" s="89">
        <v>0</v>
      </c>
      <c r="J66" s="89">
        <v>0</v>
      </c>
      <c r="K66" s="89">
        <v>0</v>
      </c>
      <c r="L66" s="89">
        <v>0</v>
      </c>
      <c r="M66" s="89">
        <v>0</v>
      </c>
      <c r="N66" s="89">
        <v>0</v>
      </c>
      <c r="O66" s="89">
        <v>0</v>
      </c>
      <c r="P66" s="90">
        <v>0</v>
      </c>
      <c r="Q66" s="91">
        <f t="shared" si="2"/>
        <v>0</v>
      </c>
      <c r="S66" s="1">
        <f t="shared" si="0"/>
        <v>0</v>
      </c>
      <c r="T66" s="1">
        <f t="shared" si="0"/>
        <v>0</v>
      </c>
      <c r="U66" s="1">
        <f t="shared" si="1"/>
        <v>0</v>
      </c>
    </row>
    <row r="67" spans="1:21" x14ac:dyDescent="0.2">
      <c r="A67" s="17" t="s">
        <v>60</v>
      </c>
      <c r="B67" s="30"/>
      <c r="C67" s="88">
        <v>0</v>
      </c>
      <c r="D67" s="88">
        <v>0</v>
      </c>
      <c r="E67" s="89">
        <v>0</v>
      </c>
      <c r="F67" s="89">
        <v>0</v>
      </c>
      <c r="G67" s="89">
        <v>0</v>
      </c>
      <c r="H67" s="89">
        <v>0</v>
      </c>
      <c r="I67" s="89">
        <v>0</v>
      </c>
      <c r="J67" s="89">
        <v>0</v>
      </c>
      <c r="K67" s="89">
        <v>0</v>
      </c>
      <c r="L67" s="89">
        <v>0</v>
      </c>
      <c r="M67" s="89">
        <v>0</v>
      </c>
      <c r="N67" s="89">
        <v>0</v>
      </c>
      <c r="O67" s="89">
        <v>0</v>
      </c>
      <c r="P67" s="90">
        <v>0</v>
      </c>
      <c r="Q67" s="91">
        <f t="shared" si="2"/>
        <v>0</v>
      </c>
      <c r="S67" s="1">
        <f t="shared" si="0"/>
        <v>0</v>
      </c>
      <c r="T67" s="1">
        <f t="shared" si="0"/>
        <v>0</v>
      </c>
      <c r="U67" s="1">
        <f t="shared" si="1"/>
        <v>0</v>
      </c>
    </row>
    <row r="68" spans="1:21" x14ac:dyDescent="0.2">
      <c r="A68" s="17" t="s">
        <v>61</v>
      </c>
      <c r="B68" s="30"/>
      <c r="C68" s="88">
        <v>88654</v>
      </c>
      <c r="D68" s="88">
        <v>0</v>
      </c>
      <c r="E68" s="89">
        <v>0</v>
      </c>
      <c r="F68" s="89">
        <v>0</v>
      </c>
      <c r="G68" s="89">
        <v>3365102</v>
      </c>
      <c r="H68" s="89">
        <v>0</v>
      </c>
      <c r="I68" s="89">
        <v>0</v>
      </c>
      <c r="J68" s="89">
        <v>0</v>
      </c>
      <c r="K68" s="89">
        <v>0</v>
      </c>
      <c r="L68" s="89">
        <v>0</v>
      </c>
      <c r="M68" s="89">
        <v>73870</v>
      </c>
      <c r="N68" s="89">
        <v>0</v>
      </c>
      <c r="O68" s="89">
        <v>0</v>
      </c>
      <c r="P68" s="90">
        <v>0</v>
      </c>
      <c r="Q68" s="91">
        <f t="shared" si="2"/>
        <v>3527626</v>
      </c>
      <c r="S68" s="1">
        <f t="shared" si="0"/>
        <v>3527626</v>
      </c>
      <c r="T68" s="1">
        <f t="shared" si="0"/>
        <v>0</v>
      </c>
      <c r="U68" s="1">
        <f t="shared" si="1"/>
        <v>3527626</v>
      </c>
    </row>
    <row r="69" spans="1:21" x14ac:dyDescent="0.2">
      <c r="A69" s="17" t="s">
        <v>62</v>
      </c>
      <c r="B69" s="30"/>
      <c r="C69" s="88">
        <v>857061</v>
      </c>
      <c r="D69" s="88">
        <v>0</v>
      </c>
      <c r="E69" s="89">
        <v>0</v>
      </c>
      <c r="F69" s="89">
        <v>0</v>
      </c>
      <c r="G69" s="89">
        <v>0</v>
      </c>
      <c r="H69" s="89">
        <v>0</v>
      </c>
      <c r="I69" s="89">
        <v>0</v>
      </c>
      <c r="J69" s="89">
        <v>0</v>
      </c>
      <c r="K69" s="89">
        <v>0</v>
      </c>
      <c r="L69" s="89">
        <v>0</v>
      </c>
      <c r="M69" s="89">
        <v>0</v>
      </c>
      <c r="N69" s="89">
        <v>0</v>
      </c>
      <c r="O69" s="89">
        <v>0</v>
      </c>
      <c r="P69" s="90">
        <v>0</v>
      </c>
      <c r="Q69" s="91">
        <f t="shared" si="2"/>
        <v>857061</v>
      </c>
      <c r="S69" s="1">
        <f t="shared" si="0"/>
        <v>857061</v>
      </c>
      <c r="T69" s="1">
        <f t="shared" si="0"/>
        <v>0</v>
      </c>
      <c r="U69" s="1">
        <f t="shared" si="1"/>
        <v>857061</v>
      </c>
    </row>
    <row r="70" spans="1:21" x14ac:dyDescent="0.2">
      <c r="A70" s="17" t="s">
        <v>63</v>
      </c>
      <c r="B70" s="30"/>
      <c r="C70" s="88">
        <v>0</v>
      </c>
      <c r="D70" s="88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89">
        <v>0</v>
      </c>
      <c r="K70" s="89">
        <v>0</v>
      </c>
      <c r="L70" s="89">
        <v>0</v>
      </c>
      <c r="M70" s="89">
        <v>0</v>
      </c>
      <c r="N70" s="89">
        <v>0</v>
      </c>
      <c r="O70" s="89">
        <v>0</v>
      </c>
      <c r="P70" s="90">
        <v>0</v>
      </c>
      <c r="Q70" s="91">
        <f t="shared" si="2"/>
        <v>0</v>
      </c>
      <c r="S70" s="1">
        <f>SUM(C70,E70,G70,I70,K70,M70,O70)</f>
        <v>0</v>
      </c>
      <c r="T70" s="1">
        <f>SUM(D70,F70,H70,J70,L70,N70,P70)</f>
        <v>0</v>
      </c>
      <c r="U70" s="1">
        <f>SUM(S70:T70)</f>
        <v>0</v>
      </c>
    </row>
    <row r="71" spans="1:21" x14ac:dyDescent="0.2">
      <c r="A71" s="17" t="s">
        <v>64</v>
      </c>
      <c r="B71" s="30"/>
      <c r="C71" s="88">
        <v>15422</v>
      </c>
      <c r="D71" s="88">
        <v>0</v>
      </c>
      <c r="E71" s="89">
        <v>0</v>
      </c>
      <c r="F71" s="89">
        <v>0</v>
      </c>
      <c r="G71" s="89">
        <v>69302</v>
      </c>
      <c r="H71" s="89">
        <v>0</v>
      </c>
      <c r="I71" s="89">
        <v>0</v>
      </c>
      <c r="J71" s="89">
        <v>0</v>
      </c>
      <c r="K71" s="89">
        <v>0</v>
      </c>
      <c r="L71" s="89">
        <v>0</v>
      </c>
      <c r="M71" s="89">
        <v>0</v>
      </c>
      <c r="N71" s="89">
        <v>0</v>
      </c>
      <c r="O71" s="89">
        <v>0</v>
      </c>
      <c r="P71" s="90">
        <v>0</v>
      </c>
      <c r="Q71" s="91">
        <f>SUM(C71:P71)</f>
        <v>84724</v>
      </c>
      <c r="S71" s="1">
        <f>SUM(C71,E71,G71,I71,K71,M71,O71)</f>
        <v>84724</v>
      </c>
      <c r="T71" s="1">
        <f>SUM(D71,F71,H71,J71,L71,N71,P71)</f>
        <v>0</v>
      </c>
      <c r="U71" s="1">
        <f>SUM(S71:T71)</f>
        <v>84724</v>
      </c>
    </row>
    <row r="72" spans="1:21" x14ac:dyDescent="0.2">
      <c r="A72" s="60" t="s">
        <v>93</v>
      </c>
      <c r="B72" s="61"/>
      <c r="C72" s="62">
        <f t="shared" ref="C72:Q72" si="3">SUM(C5:C71)</f>
        <v>7479247</v>
      </c>
      <c r="D72" s="63">
        <f t="shared" si="3"/>
        <v>10493000</v>
      </c>
      <c r="E72" s="63">
        <f t="shared" si="3"/>
        <v>28012606</v>
      </c>
      <c r="F72" s="63">
        <f t="shared" si="3"/>
        <v>1031355</v>
      </c>
      <c r="G72" s="63">
        <f t="shared" si="3"/>
        <v>58454886</v>
      </c>
      <c r="H72" s="63">
        <f t="shared" si="3"/>
        <v>50442989</v>
      </c>
      <c r="I72" s="63">
        <f t="shared" si="3"/>
        <v>134337</v>
      </c>
      <c r="J72" s="63">
        <f t="shared" si="3"/>
        <v>1270617</v>
      </c>
      <c r="K72" s="63">
        <f t="shared" si="3"/>
        <v>27856224</v>
      </c>
      <c r="L72" s="63">
        <f t="shared" si="3"/>
        <v>452122</v>
      </c>
      <c r="M72" s="63">
        <f>SUM(M5:M71)</f>
        <v>16049174</v>
      </c>
      <c r="N72" s="63">
        <f>SUM(N5:N71)</f>
        <v>785004</v>
      </c>
      <c r="O72" s="63">
        <f>SUM(O5:O71)</f>
        <v>2171569</v>
      </c>
      <c r="P72" s="63">
        <f>SUM(P5:P71)</f>
        <v>2186256</v>
      </c>
      <c r="Q72" s="64">
        <f t="shared" si="3"/>
        <v>206819386</v>
      </c>
      <c r="S72" s="1">
        <f>SUM(S5:S71)</f>
        <v>140158043</v>
      </c>
      <c r="T72" s="1">
        <f>SUM(T5:T71)</f>
        <v>66661343</v>
      </c>
      <c r="U72" s="1">
        <f>SUM(U5:U71)</f>
        <v>206819386</v>
      </c>
    </row>
    <row r="73" spans="1:21" x14ac:dyDescent="0.2">
      <c r="A73" s="60" t="s">
        <v>79</v>
      </c>
      <c r="B73" s="61"/>
      <c r="C73" s="74">
        <f>(C72/$Q72)</f>
        <v>3.6163181530768106E-2</v>
      </c>
      <c r="D73" s="74">
        <f>(D72/$Q72)</f>
        <v>5.073508921450913E-2</v>
      </c>
      <c r="E73" s="75">
        <f t="shared" ref="E73:Q73" si="4">(E72/$Q72)</f>
        <v>0.13544477885646561</v>
      </c>
      <c r="F73" s="75">
        <f t="shared" si="4"/>
        <v>4.9867423936748364E-3</v>
      </c>
      <c r="G73" s="75">
        <f t="shared" si="4"/>
        <v>0.28263736359801395</v>
      </c>
      <c r="H73" s="75">
        <f t="shared" si="4"/>
        <v>0.24389874651305657</v>
      </c>
      <c r="I73" s="75">
        <f t="shared" si="4"/>
        <v>6.4953775658148415E-4</v>
      </c>
      <c r="J73" s="75">
        <f t="shared" si="4"/>
        <v>6.1436068667179971E-3</v>
      </c>
      <c r="K73" s="75">
        <f t="shared" si="4"/>
        <v>0.13468865051170784</v>
      </c>
      <c r="L73" s="75">
        <f t="shared" si="4"/>
        <v>2.1860716673822831E-3</v>
      </c>
      <c r="M73" s="75">
        <f t="shared" si="4"/>
        <v>7.7599949938928839E-2</v>
      </c>
      <c r="N73" s="75">
        <f t="shared" si="4"/>
        <v>3.7956016366860312E-3</v>
      </c>
      <c r="O73" s="75">
        <f t="shared" si="4"/>
        <v>1.0499832931522193E-2</v>
      </c>
      <c r="P73" s="75">
        <f t="shared" si="4"/>
        <v>1.0570846583985121E-2</v>
      </c>
      <c r="Q73" s="76">
        <f t="shared" si="4"/>
        <v>1</v>
      </c>
    </row>
    <row r="74" spans="1:21" x14ac:dyDescent="0.2">
      <c r="A74" s="77" t="s">
        <v>95</v>
      </c>
      <c r="B74" s="68"/>
      <c r="C74" s="69">
        <f>COUNTIF(C5:C71,"&gt;0")</f>
        <v>31</v>
      </c>
      <c r="D74" s="69">
        <f t="shared" ref="D74:Q74" si="5">COUNTIF(D5:D71,"&gt;0")</f>
        <v>18</v>
      </c>
      <c r="E74" s="69">
        <f t="shared" si="5"/>
        <v>11</v>
      </c>
      <c r="F74" s="69">
        <f t="shared" si="5"/>
        <v>4</v>
      </c>
      <c r="G74" s="69">
        <f t="shared" si="5"/>
        <v>34</v>
      </c>
      <c r="H74" s="69">
        <f t="shared" si="5"/>
        <v>21</v>
      </c>
      <c r="I74" s="69">
        <f t="shared" si="5"/>
        <v>2</v>
      </c>
      <c r="J74" s="69">
        <f t="shared" si="5"/>
        <v>1</v>
      </c>
      <c r="K74" s="69">
        <f t="shared" si="5"/>
        <v>5</v>
      </c>
      <c r="L74" s="69">
        <f t="shared" si="5"/>
        <v>1</v>
      </c>
      <c r="M74" s="69">
        <f t="shared" si="5"/>
        <v>26</v>
      </c>
      <c r="N74" s="69">
        <f t="shared" si="5"/>
        <v>7</v>
      </c>
      <c r="O74" s="69">
        <f t="shared" si="5"/>
        <v>12</v>
      </c>
      <c r="P74" s="69">
        <f t="shared" si="5"/>
        <v>5</v>
      </c>
      <c r="Q74" s="78">
        <f t="shared" si="5"/>
        <v>40</v>
      </c>
    </row>
    <row r="75" spans="1:21" x14ac:dyDescent="0.2">
      <c r="A75" s="36"/>
      <c r="B75" s="37"/>
      <c r="C75" s="15"/>
      <c r="D75" s="15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9"/>
    </row>
    <row r="76" spans="1:21" ht="13.5" thickBot="1" x14ac:dyDescent="0.25">
      <c r="A76" s="20" t="s">
        <v>80</v>
      </c>
      <c r="B76" s="21"/>
      <c r="C76" s="21"/>
      <c r="D76" s="21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3"/>
    </row>
    <row r="77" spans="1:21" x14ac:dyDescent="0.2"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</sheetData>
  <mergeCells count="7">
    <mergeCell ref="O3:P3"/>
    <mergeCell ref="C3:D3"/>
    <mergeCell ref="E3:F3"/>
    <mergeCell ref="G3:H3"/>
    <mergeCell ref="I3:J3"/>
    <mergeCell ref="K3:L3"/>
    <mergeCell ref="M3:N3"/>
  </mergeCells>
  <printOptions horizontalCentered="1"/>
  <pageMargins left="0.5" right="0.5" top="0.5" bottom="0.5" header="0.3" footer="0.3"/>
  <pageSetup paperSize="5" scale="73" fitToHeight="0" orientation="landscape" r:id="rId1"/>
  <headerFooter>
    <oddFooter>&amp;L&amp;12Office of Economic and Demographic Research&amp;R&amp;12Page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50</vt:i4>
      </vt:variant>
    </vt:vector>
  </HeadingPairs>
  <TitlesOfParts>
    <vt:vector size="75" baseType="lpstr">
      <vt:lpstr>Totals by Year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'1993'!Print_Area</vt:lpstr>
      <vt:lpstr>'1994'!Print_Area</vt:lpstr>
      <vt:lpstr>'1995'!Print_Area</vt:lpstr>
      <vt:lpstr>'1996'!Print_Area</vt:lpstr>
      <vt:lpstr>'1997'!Print_Area</vt:lpstr>
      <vt:lpstr>'1998'!Print_Area</vt:lpstr>
      <vt:lpstr>'1999'!Print_Area</vt:lpstr>
      <vt:lpstr>'2000'!Print_Area</vt:lpstr>
      <vt:lpstr>'2001'!Print_Area</vt:lpstr>
      <vt:lpstr>'2002'!Print_Area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'Totals by Year'!Print_Area</vt:lpstr>
      <vt:lpstr>'1993'!Print_Titles</vt:lpstr>
      <vt:lpstr>'1994'!Print_Titles</vt:lpstr>
      <vt:lpstr>'1995'!Print_Titles</vt:lpstr>
      <vt:lpstr>'1996'!Print_Titles</vt:lpstr>
      <vt:lpstr>'1997'!Print_Titles</vt:lpstr>
      <vt:lpstr>'1998'!Print_Titles</vt:lpstr>
      <vt:lpstr>'1999'!Print_Titles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'Totals by Year'!Print_Titles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State of Florida</dc:creator>
  <cp:lastModifiedBy>Casey Perkins</cp:lastModifiedBy>
  <cp:lastPrinted>2019-01-09T19:14:58Z</cp:lastPrinted>
  <dcterms:created xsi:type="dcterms:W3CDTF">2000-07-05T17:45:16Z</dcterms:created>
  <dcterms:modified xsi:type="dcterms:W3CDTF">2019-01-24T20:50:13Z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565a8f7b-c3d8-477c-8df2-6106b8e1a32c</vt:lpwstr>
  </property>
</Properties>
</file>