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showInkAnnotation="0" autoCompressPictures="0" defaultThemeVersion="202300"/>
  <mc:AlternateContent xmlns:mc="http://schemas.openxmlformats.org/markup-compatibility/2006">
    <mc:Choice Requires="x15">
      <x15ac:absPath xmlns:x15ac="http://schemas.microsoft.com/office/spreadsheetml/2010/11/ac" url="https://floridadep-my.sharepoint.com/personal/tyler_hill_floridadep_gov/Documents/Desktop/SEACAR GitHub/SEACAR-Dashboards/data/"/>
    </mc:Choice>
  </mc:AlternateContent>
  <xr:revisionPtr revIDLastSave="86" documentId="8_{A29DFB22-51D5-4278-A825-2870204128C8}" xr6:coauthVersionLast="47" xr6:coauthVersionMax="47" xr10:uidLastSave="{8EF2695B-568F-4059-96BA-B7DE57E0615B}"/>
  <bookViews>
    <workbookView xWindow="-120" yWindow="-120" windowWidth="20730" windowHeight="11040" tabRatio="500" xr2:uid="{00000000-000D-0000-FFFF-FFFF00000000}"/>
  </bookViews>
  <sheets>
    <sheet name="Sheet1" sheetId="1" r:id="rId1"/>
  </sheets>
  <definedNames>
    <definedName name="_xlnm._FilterDatabase" localSheetId="0" hidden="1">Sheet1!$A$1:$M$25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C24" i="1"/>
  <c r="C21" i="1"/>
  <c r="C20" i="1"/>
  <c r="C15" i="1"/>
  <c r="C13" i="1"/>
  <c r="C12" i="1"/>
  <c r="C11" i="1"/>
  <c r="C10" i="1"/>
  <c r="C9" i="1"/>
  <c r="C19" i="1"/>
  <c r="C8" i="1"/>
  <c r="C7" i="1"/>
  <c r="C14" i="1"/>
  <c r="C22" i="1"/>
  <c r="C23" i="1"/>
  <c r="C16" i="1"/>
  <c r="C18" i="1"/>
  <c r="C17" i="1"/>
  <c r="C5" i="1"/>
  <c r="C4" i="1"/>
</calcChain>
</file>

<file path=xl/sharedStrings.xml><?xml version="1.0" encoding="utf-8"?>
<sst xmlns="http://schemas.openxmlformats.org/spreadsheetml/2006/main" count="237" uniqueCount="133">
  <si>
    <t>SEACAR Program Matrix</t>
  </si>
  <si>
    <t>ID</t>
  </si>
  <si>
    <t>Program Name</t>
  </si>
  <si>
    <t>Region</t>
  </si>
  <si>
    <t>Method</t>
  </si>
  <si>
    <t>Parameters</t>
  </si>
  <si>
    <t>Start Year</t>
  </si>
  <si>
    <t>End Year</t>
  </si>
  <si>
    <t>Frequency</t>
  </si>
  <si>
    <t>Managing Entity</t>
  </si>
  <si>
    <t>Habitats</t>
  </si>
  <si>
    <t>Indicators</t>
  </si>
  <si>
    <t>Managed Area</t>
  </si>
  <si>
    <t>SE</t>
  </si>
  <si>
    <t>moored buoys, coastal-marine automated network (C-MAN) stations, acoustic doppler current profiler</t>
  </si>
  <si>
    <t>Wind direction (deg), wind speed (m/s), wind gust (m/s), significant wave height (m), dominant wave period (sec.), average wave period (sec.), mean wave direction (degrees), sea level pressure (hPa), air temperature (degC), sea surface temperature (degC), dew point temperature (degC), visibility (naut. mi.), pressure tendency (hPa), and tide (rel. to MLLW, feet). Not all buoys collect all parameters.</t>
  </si>
  <si>
    <t>Current</t>
  </si>
  <si>
    <t>Continuous</t>
  </si>
  <si>
    <t>National Oceanic and Atmospheric Administration (NOAA); National Data Buoy Center</t>
  </si>
  <si>
    <t>Water Column</t>
  </si>
  <si>
    <t>WaterCol - Water Quality</t>
  </si>
  <si>
    <t>Florida Keys NMS, Apalachicola NERR, Pinellas County, Coral ECA, Rookery Bay NERR, Guana Tolomato Matanzas NERR</t>
  </si>
  <si>
    <t>NE, NW, SE, SW</t>
  </si>
  <si>
    <t>Internal-logging monitoring systems, in-situ monitoring systems, and flow-through monitoring systems</t>
  </si>
  <si>
    <t>Water flow rates, water levels in streams, lakes, wells, chemical and physical and water use; temperature (deg. C), salinity (ppt), specific conductance (uS/cm), dissolved oxygen (mg/L), NO2 + NO3 (mg/L)</t>
  </si>
  <si>
    <t>Varies</t>
  </si>
  <si>
    <t>U.S. Geological Survey (USGS)</t>
  </si>
  <si>
    <t>WaterCol - Water Quality, WaterCol - Nutrients, WaterCol - Water Clarity</t>
  </si>
  <si>
    <t>Guana Tolomato Matanzas NERR, Cape Romano-Ten Thousand Islands, Apalachicola Bay, Apalachicola NERR, Nassau River-St. Johns River Marshes, Banana River, Estero Bay, St. Joseph Buffer, Biscayne Bay, Cape Haze, Florida Keys NMS, Gasparilla Sound-Charlotte Harbor, Rookery Bay, Cockroach Bay, North Fork St. Lucie, Big Bend Seagrasses, Coral ECA, St. Martins Marsh, Terra Ceia, Jensen Beach to Jupiter Inlet, Loxahatchee River-Lake Worth Creek, Boca Ciega Bay, Guana River Marsh, Nature Coast, St. Joseph Bay, Rookery Bay NERR, Pine Island Sound, Lignumvitae Key, Yellow River Marsh, Pinellas County, Matlacha Pass, Indian River-Malabar to Vero Beach, Rocky Bayou</t>
  </si>
  <si>
    <t>SW</t>
  </si>
  <si>
    <t>water quality stations, weather stations</t>
  </si>
  <si>
    <t>Continuous: Temperature, conductivity, salinity, dissolved oxygen, turbidity, pH.  Monthly: orthophosphate, ammonium, nitrate, nitrite, chlorophyll a</t>
  </si>
  <si>
    <t>Florida Department of Environmental Protection (DEP); Office of Resilience and Coastal Protection (RCP); Rookery Bay National Estuarine Research Reserve</t>
  </si>
  <si>
    <t>Rookery Bay, Cape Romano-Ten Thousand Islands, Rookery Bay NERR</t>
  </si>
  <si>
    <t>NW</t>
  </si>
  <si>
    <t>Continuous: Temperature (deg. C), conductivity, salinity (ppt), dissolved oxygen (mg/L), turbidity (mg/L), pH,   Monthly: Orthophosphate (mg/L), ammonium (mg/L), nitrate and nitrite (mg/L), chlorophyll a (mg/L), depth (m), total suspended solids (mg/L), total nitrogen (mg/L), pheophytin (ug/L)</t>
  </si>
  <si>
    <t>Florida Department of Environmental Protection (DEP); Office of Resilience and Coastal Protection (RCP); Apalachicola National Estuarine Research Reserve</t>
  </si>
  <si>
    <t>Apalachicola NERR, Apalachicola Bay</t>
  </si>
  <si>
    <t>15-minute data collections at fixed stations using YSI 6600 data sondes</t>
  </si>
  <si>
    <t>water temperature (°C), specific conductivity (mS/cm), salinity (psu), dissolved oxygen (%), dissolved oxygen (mg/L), depth (m), pH and turbidity (NTU)</t>
  </si>
  <si>
    <t>Florida Department of Environmental Protection (DEP); Office of Resilience and Coastal Protection (RCP); Northwest Florida Aquatic Preserves</t>
  </si>
  <si>
    <t>WaterCol - Water Quality, WaterCol - Water Clarity</t>
  </si>
  <si>
    <t>Fort Pickens, Yellow River Marsh</t>
  </si>
  <si>
    <t>15-minute data collections at fixed stations using YSI 6600 data sondes, in situ, grab samples, weather station</t>
  </si>
  <si>
    <t>water temperature (°C), specific conductivity (mS/cm), salinity (psu), dissolved oxygen (%), dissolved oxygen (mg/L), depth (m), pH,  turbidity (NTU), and water level (m).</t>
  </si>
  <si>
    <t>Florida Department of Environmental Protection (DEP); Office of Resilience and Coastal Protection (RCP); Central Panhandle Aquatic Preserves</t>
  </si>
  <si>
    <t>WaterCol - Water Clarity, WaterCol - Water Quality</t>
  </si>
  <si>
    <t>St. Joseph Bay, Alligator Harbor</t>
  </si>
  <si>
    <t>15-minute data collections at fixed stations using YSI 6600 data sondes with a recent transition to EXO2's and EXO3's in 2019 and 2020</t>
  </si>
  <si>
    <t>water temperature (°C), specific conductivity (mS/cm), salinity (psu), dissolved oxygen (%), dissolved oxygen (mg/L), depth (m), pH, turbidity (NTU-6600, FNU-EXO), and chlorophyll data available upon request (RFU and ug/L at BBSST only)</t>
  </si>
  <si>
    <t>Florida Department of Environmental Protection (DEP); Office of Resilience and Coastal Protection (RCP); Big Bend Seagrasses Aquatic Preserves</t>
  </si>
  <si>
    <t>Big Bend Seagrasses, St. Martins Marsh, Nature Coast</t>
  </si>
  <si>
    <t>Florida Department of Environmental Protection (DEP); Office of Resilience and Coastal Protection (RCP); Tampa Bay Aquatic Preserves; University of South Florida</t>
  </si>
  <si>
    <t>Terra Ceia</t>
  </si>
  <si>
    <t>15-minute data collections at fixed stations using YSI 6600 data sondes with a recent transition to EXO2's and EXO3's in 2017 and 2018</t>
  </si>
  <si>
    <t>water temperature (°C), specific conductivity (mS/cm), salinity (psu), dissolved oxygen (%), dissolved oxygen (mg/L), depth (m), pH and turbidity (NTU-6600, FNU-EXO)</t>
  </si>
  <si>
    <t>Florida Department of Environmental Protection (DEP); Office of Resilience and Coastal Protection (RCP); Estero Bay Aquatic Preserve</t>
  </si>
  <si>
    <t>Estero Bay</t>
  </si>
  <si>
    <t>Electronic transmission from moored Wet Labs CTD instruments. Measurements taking every 0.25 m at each station starting 0.5 m from surface and ending 0.5 m from bottom.</t>
  </si>
  <si>
    <t>Temperature, salinity, dissolved oxygen, chlorophyll a fluorescence, colored dissolved organic material (CDOM) fluorescence, turbidity</t>
  </si>
  <si>
    <t>U.S. Environmental Protection Agency (EPA); Gulf Ecology Division</t>
  </si>
  <si>
    <t>Yellow River Marsh, Fort Pickens</t>
  </si>
  <si>
    <t>15-minute data collections at fixed stations using YSI 6600 data sondes with a transition to EXO2's and EXO3's beginning in 2018</t>
  </si>
  <si>
    <t>water temperature (°C), specific conductivity (mS/cm), salinity (psu), dissolved oxygen percent (%), dissolved oxygen (mg/L), depth (m), pH and turbidity (NTU-6600, FNU-EXO)</t>
  </si>
  <si>
    <t>Florida Department of Environmental Protection (DEP); Office of Resilience and Coastal Protection (RCP); Charlotte Harbor Aquatic Preserves</t>
  </si>
  <si>
    <t>Matlacha Pass, Cape Haze</t>
  </si>
  <si>
    <t>HOBO data loggers for water temperature in Dry Tortugas National Park, video transects, coral point count software</t>
  </si>
  <si>
    <t>Reef-depth water temperature (deg. C)</t>
  </si>
  <si>
    <t>National Park Service (NPS); South Florida/Caribbean Inventory and Monitoring Network</t>
  </si>
  <si>
    <t>Record water temperatures using the HOBO Water Temp Pro v2 loggers (model U22-001; Onset Corporation). These loggers are set to record the temperature every hour, giving us a high resolution, continuous temperature record. Loggers are attached to the metal stakes drilled into the reef used in the CREMP coral surveys using zip ties.</t>
  </si>
  <si>
    <t>Water temperature (deg. C, deg. F)</t>
  </si>
  <si>
    <t>Florida Fish and Wildlife Conservation Commision (FWC); Florida Wildlife Research Institute (FWRI)</t>
  </si>
  <si>
    <t>Coral ECA, Biscayne Bay-Cape Florida to Monroe County Line, Florida Keys NMS</t>
  </si>
  <si>
    <t>A total of 38 subsurface recording thermographs (Ryan Industries, Inc. and Sea-Bird Electronics, Inc. thermographs) have been deployed in the Florida Keys National Marine Sanctuary (FKNMS) and at other selected locations on the Florida Reef Tract and associated hydrologic ecosystems. These instruments have been programmed to record at 2 hour intervals and are placed in permanent housings attached to suitable substrate. Data retrieval, servicing and reprogramming for continuous deployment have occurred, on average, annually.</t>
  </si>
  <si>
    <t>Depth (ft), water temperature (deg. C)</t>
  </si>
  <si>
    <t>Florida Keys National Marine Sanctuary (FKNMS)</t>
  </si>
  <si>
    <t>Coral/Coral Reef, Water Column</t>
  </si>
  <si>
    <t>Coral - Additional Indicators, WaterCol - Water Quality</t>
  </si>
  <si>
    <t>Florida Keys NMS</t>
  </si>
  <si>
    <t>NE</t>
  </si>
  <si>
    <t>see metadata</t>
  </si>
  <si>
    <t>water temperature (°C), specific conductivity (mS/cm), salinity (psu), dissolved oxygen (%), dissolved oxygen (mg/L), depth (m), pH and turbidity (NTU/FNU), Chlorophyll a (µg/L), Uncorrected Chlorophyll a (µg/L), TN (mg/L), NO23 (mg/L), NH4 (mg/L), NO2 (mg/L), NO3 (mg/L), TKN (mg/L), DIN (mg/L), TON (mg/L), DOC (mg/L), fecal coliform (cfu), TP (mg/L), PO4 (mg/L), TSS (mg/L), secchi (m), color (pcu), Kd (m-1), Irradiance (µmole photons/m2/s, discrete - water temperature (°C), discrete - salinity (psu), discrete - dissolved oxygen (mg/L), discrete - pH</t>
  </si>
  <si>
    <t>Florida Department of Environmental Protection (DEP); Office of Resilience and Coastal Protection (RCP); Guana Tolomato Matanzas National Estuarine Research Reserve (GTMNERR); NOAA National Estuarine Research Reserve System (NERRS)</t>
  </si>
  <si>
    <t>WaterCol - Water Clarity, WaterCol - Nutrients, WaterCol - Water Quality</t>
  </si>
  <si>
    <t>Guana River Marsh, Guana Tolomato Matanzas NERR, Pellicer Creek</t>
  </si>
  <si>
    <t>30-minute data collections at fixed stations using YSI 6600 data sondes</t>
  </si>
  <si>
    <t>Florida Department of Environmental Protection (DEP); Office of Resilience and Coastal Protection (RCP); Indian River Lagoon Aquatic Preserves</t>
  </si>
  <si>
    <t>Indian River-Malabar to Vero Beach</t>
  </si>
  <si>
    <t>Florida Department of Environmental Protection (DEP); Office of Resilience and Coastal Protection (RCP); Northeast Florida Aquatic Preserves</t>
  </si>
  <si>
    <t>Nassau River-St. Johns River Marshes</t>
  </si>
  <si>
    <t>dissolved oxygen (mg/L), dissolved oxygen saturation (%), pH, salinity (ppt), specific conductance (µS/cm), turbidity (NTU-6600, FNU-EXO), water temperature (°C), fluorescent dissolved organic matter (ppb QSU), chlorophyll (RFU) data available upon request</t>
  </si>
  <si>
    <t>St. Johns River Water Management District (SJRWMD)</t>
  </si>
  <si>
    <t>WaterCol - Nutrients, WaterCol - Additional Indicators, WaterCol - Water Clarity, WaterCol - Water Quality</t>
  </si>
  <si>
    <t>Nassau River-St. Johns River Marshes, Banana River</t>
  </si>
  <si>
    <t>NE, NW, SE</t>
  </si>
  <si>
    <t>1. Stevens Water DL3000 Data Logger 2. Aquatrak ( Water Level Sensor ) 3. Greenspan EC250 4. Vaisala WXT520</t>
  </si>
  <si>
    <t>Date / Time (EST) Battery (v) Water Temp (F) Water Conductivity (mS/cm) Water Salinity (ppt) Air Temp (F) Relative Humidity (%) Barometric Pressure (in/Hg) Rainfall (in) NAVD88 Water Level (ft)</t>
  </si>
  <si>
    <t>Florida Department of Environmental Protection (DEP); Division of State Lands; Bureau of Survey and Mapping</t>
  </si>
  <si>
    <t>Guana Tolomato Matanzas NERR, Guana River Marsh</t>
  </si>
  <si>
    <t>15-minute data collections at fixed stations currently using YSI EXO2 data sondes, with earlier data from YSI 6920 at BBLR03 and YSI 6600-V2 at BBBB14.</t>
  </si>
  <si>
    <t>water temperature (°C), specific conductivity (mS/cm), salinity (psu), dissolved oxygen (%), dissolved oxygen (mg/L), depth (m), pH, turbidity (FNU), and chlorophyll (RFU and ug/L)</t>
  </si>
  <si>
    <t>Florida Department of Environmental Protection (DEP); Office of Resilience and Coastal Protection (RCP); Biscayne Bay Aquatic Preserves</t>
  </si>
  <si>
    <t>Biscayne Bay</t>
  </si>
  <si>
    <t>15-minute data collections at fixed stations using a YSI EXO2</t>
  </si>
  <si>
    <t>Florida Department of Environmental Protection (DEP); Office of Resilience and Coastal Protection (RCP); Tomoka Marsh Aquatic Preserve</t>
  </si>
  <si>
    <t>Tomoka Marsh</t>
  </si>
  <si>
    <t>Group</t>
  </si>
  <si>
    <t>Aquatic Preserve Continuous Water Quality Program</t>
  </si>
  <si>
    <t>National Estuarine Research Reserve SWMP</t>
  </si>
  <si>
    <t>AOML South Florida Program Moored Instrument Array</t>
  </si>
  <si>
    <t>FKNMS Seagrass Monitoring Project</t>
  </si>
  <si>
    <t>Link</t>
  </si>
  <si>
    <t>https://data.florida-seacar.org/programs/details/5</t>
  </si>
  <si>
    <t>https://data.florida-seacar.org/programs/details/7</t>
  </si>
  <si>
    <t>https://data.florida-seacar.org/programs/details/354</t>
  </si>
  <si>
    <t>https://data.florida-seacar.org/programs/details/355</t>
  </si>
  <si>
    <t>https://data.florida-seacar.org/programs/details/467</t>
  </si>
  <si>
    <t>https://data.florida-seacar.org/programs/details/468</t>
  </si>
  <si>
    <t>https://data.florida-seacar.org/programs/details/471</t>
  </si>
  <si>
    <t>https://data.florida-seacar.org/programs/details/473</t>
  </si>
  <si>
    <t>https://data.florida-seacar.org/programs/details/474</t>
  </si>
  <si>
    <t>https://data.florida-seacar.org/programs/details/505</t>
  </si>
  <si>
    <t>https://data.florida-seacar.org/programs/details/512</t>
  </si>
  <si>
    <t>https://data.florida-seacar.org/programs/details/912</t>
  </si>
  <si>
    <t>https://data.florida-seacar.org/programs/details/986</t>
  </si>
  <si>
    <t>https://data.florida-seacar.org/programs/details/989</t>
  </si>
  <si>
    <t>https://data.florida-seacar.org/programs/details/4054</t>
  </si>
  <si>
    <t>https://data.florida-seacar.org/programs/details/5005</t>
  </si>
  <si>
    <t>https://data.florida-seacar.org/programs/details/5006</t>
  </si>
  <si>
    <t>https://data.florida-seacar.org/programs/details/5061</t>
  </si>
  <si>
    <t>https://data.florida-seacar.org/programs/details/5062</t>
  </si>
  <si>
    <t>https://data.florida-seacar.org/programs/details/5077</t>
  </si>
  <si>
    <t>https://data.florida-seacar.org/programs/details/10003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</si>
</sst>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ont>
    <font>
      <u/>
      <sz val="11"/>
      <name val="Calibri"/>
    </font>
    <font>
      <b/>
      <sz val="11"/>
      <name val="Calibri"/>
      <family val="2"/>
    </font>
    <font>
      <sz val="11"/>
      <name val="Calibri"/>
      <family val="2"/>
    </font>
    <font>
      <u/>
      <sz val="11"/>
      <color theme="10"/>
      <name val="Calibri"/>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9">
    <xf numFmtId="0" fontId="0" fillId="0" borderId="0" xfId="0"/>
    <xf numFmtId="0" fontId="1" fillId="0" borderId="0" xfId="0" applyFont="1"/>
    <xf numFmtId="0" fontId="2" fillId="0" borderId="0" xfId="0" applyFont="1"/>
    <xf numFmtId="1" fontId="0" fillId="0" borderId="0" xfId="0" applyNumberFormat="1"/>
    <xf numFmtId="0" fontId="3" fillId="0" borderId="0" xfId="0" applyFont="1"/>
    <xf numFmtId="0" fontId="4" fillId="0" borderId="0" xfId="0" applyFont="1"/>
    <xf numFmtId="0" fontId="5" fillId="0" borderId="0" xfId="1"/>
    <xf numFmtId="0" fontId="0" fillId="0" borderId="0" xfId="0" applyAlignment="1">
      <alignment horizontal="center"/>
    </xf>
    <xf numFmtId="0" fontId="0" fillId="0" borderId="0" xfId="0"/>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ata.florida-seacar.org/programs/details/473" TargetMode="External"/><Relationship Id="rId13" Type="http://schemas.openxmlformats.org/officeDocument/2006/relationships/hyperlink" Target="https://data.florida-seacar.org/programs/details/986" TargetMode="External"/><Relationship Id="rId18" Type="http://schemas.openxmlformats.org/officeDocument/2006/relationships/hyperlink" Target="https://data.florida-seacar.org/programs/details/5061" TargetMode="External"/><Relationship Id="rId3" Type="http://schemas.openxmlformats.org/officeDocument/2006/relationships/hyperlink" Target="https://data.florida-seacar.org/programs/details/354" TargetMode="External"/><Relationship Id="rId21" Type="http://schemas.openxmlformats.org/officeDocument/2006/relationships/hyperlink" Target="https://data.florida-seacar.org/programs/details/10003" TargetMode="External"/><Relationship Id="rId7" Type="http://schemas.openxmlformats.org/officeDocument/2006/relationships/hyperlink" Target="https://data.florida-seacar.org/programs/details/471" TargetMode="External"/><Relationship Id="rId12" Type="http://schemas.openxmlformats.org/officeDocument/2006/relationships/hyperlink" Target="https://data.florida-seacar.org/programs/details/912" TargetMode="External"/><Relationship Id="rId17" Type="http://schemas.openxmlformats.org/officeDocument/2006/relationships/hyperlink" Target="https://data.florida-seacar.org/programs/details/5006" TargetMode="External"/><Relationship Id="rId2" Type="http://schemas.openxmlformats.org/officeDocument/2006/relationships/hyperlink" Target="https://data.florida-seacar.org/programs/details/7" TargetMode="External"/><Relationship Id="rId16" Type="http://schemas.openxmlformats.org/officeDocument/2006/relationships/hyperlink" Target="https://data.florida-seacar.org/programs/details/5005" TargetMode="External"/><Relationship Id="rId20" Type="http://schemas.openxmlformats.org/officeDocument/2006/relationships/hyperlink" Target="https://data.florida-seacar.org/programs/details/5077" TargetMode="External"/><Relationship Id="rId1" Type="http://schemas.openxmlformats.org/officeDocument/2006/relationships/hyperlink" Target="https://data.florida-seacar.org/programs/details/5" TargetMode="External"/><Relationship Id="rId6" Type="http://schemas.openxmlformats.org/officeDocument/2006/relationships/hyperlink" Target="https://data.florida-seacar.org/programs/details/468" TargetMode="External"/><Relationship Id="rId11" Type="http://schemas.openxmlformats.org/officeDocument/2006/relationships/hyperlink" Target="https://data.florida-seacar.org/programs/details/512" TargetMode="External"/><Relationship Id="rId5" Type="http://schemas.openxmlformats.org/officeDocument/2006/relationships/hyperlink" Target="https://data.florida-seacar.org/programs/details/467" TargetMode="External"/><Relationship Id="rId15" Type="http://schemas.openxmlformats.org/officeDocument/2006/relationships/hyperlink" Target="https://data.florida-seacar.org/programs/details/4054" TargetMode="External"/><Relationship Id="rId10" Type="http://schemas.openxmlformats.org/officeDocument/2006/relationships/hyperlink" Target="https://data.florida-seacar.org/programs/details/505" TargetMode="External"/><Relationship Id="rId19" Type="http://schemas.openxmlformats.org/officeDocument/2006/relationships/hyperlink" Target="https://data.florida-seacar.org/programs/details/5062" TargetMode="External"/><Relationship Id="rId4" Type="http://schemas.openxmlformats.org/officeDocument/2006/relationships/hyperlink" Target="https://data.florida-seacar.org/programs/details/355" TargetMode="External"/><Relationship Id="rId9" Type="http://schemas.openxmlformats.org/officeDocument/2006/relationships/hyperlink" Target="https://data.florida-seacar.org/programs/details/474" TargetMode="External"/><Relationship Id="rId14" Type="http://schemas.openxmlformats.org/officeDocument/2006/relationships/hyperlink" Target="https://data.florida-seacar.org/programs/details/98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
  <sheetViews>
    <sheetView tabSelected="1" topLeftCell="L1" workbookViewId="0">
      <selection activeCell="R6" sqref="R6"/>
    </sheetView>
  </sheetViews>
  <sheetFormatPr defaultRowHeight="15" x14ac:dyDescent="0.25"/>
  <cols>
    <col min="1" max="1" width="47.85546875" customWidth="1"/>
    <col min="2" max="2" width="19.5703125" customWidth="1"/>
    <col min="3" max="3" width="104.140625" customWidth="1"/>
    <col min="4" max="4" width="18.140625" customWidth="1"/>
    <col min="5" max="6" width="52" customWidth="1"/>
    <col min="7" max="7" width="13" customWidth="1"/>
    <col min="8" max="8" width="10.42578125" customWidth="1"/>
    <col min="9" max="9" width="13" customWidth="1"/>
    <col min="10" max="10" width="52" customWidth="1"/>
    <col min="11" max="11" width="21.28515625" customWidth="1"/>
    <col min="12" max="13" width="52" customWidth="1"/>
    <col min="14" max="14" width="36.42578125" customWidth="1"/>
  </cols>
  <sheetData>
    <row r="1" spans="1:14" x14ac:dyDescent="0.25">
      <c r="B1" s="7" t="s">
        <v>0</v>
      </c>
      <c r="C1" s="8"/>
      <c r="D1" s="8"/>
      <c r="E1" s="8"/>
      <c r="F1" s="8"/>
      <c r="G1" s="8"/>
      <c r="H1" s="8"/>
      <c r="I1" s="8"/>
      <c r="J1" s="8"/>
      <c r="K1" s="8"/>
      <c r="L1" s="8"/>
      <c r="M1" s="8"/>
    </row>
    <row r="2" spans="1:14" x14ac:dyDescent="0.25">
      <c r="A2" s="4" t="s">
        <v>106</v>
      </c>
      <c r="B2" s="1" t="s">
        <v>1</v>
      </c>
      <c r="C2" s="1" t="s">
        <v>2</v>
      </c>
      <c r="D2" s="1" t="s">
        <v>3</v>
      </c>
      <c r="E2" s="1" t="s">
        <v>4</v>
      </c>
      <c r="F2" s="1" t="s">
        <v>5</v>
      </c>
      <c r="G2" s="1" t="s">
        <v>6</v>
      </c>
      <c r="H2" s="1" t="s">
        <v>7</v>
      </c>
      <c r="I2" s="1" t="s">
        <v>8</v>
      </c>
      <c r="J2" s="1" t="s">
        <v>9</v>
      </c>
      <c r="K2" s="1" t="s">
        <v>10</v>
      </c>
      <c r="L2" s="1" t="s">
        <v>11</v>
      </c>
      <c r="M2" s="1" t="s">
        <v>12</v>
      </c>
      <c r="N2" s="1" t="s">
        <v>111</v>
      </c>
    </row>
    <row r="3" spans="1:14" x14ac:dyDescent="0.25">
      <c r="A3" s="4"/>
      <c r="B3" s="5">
        <v>2</v>
      </c>
      <c r="C3" s="5" t="s">
        <v>109</v>
      </c>
      <c r="D3" s="4" t="s">
        <v>13</v>
      </c>
      <c r="E3" s="1"/>
      <c r="F3" s="1"/>
      <c r="G3" s="1"/>
      <c r="H3" s="1"/>
      <c r="I3" s="1"/>
      <c r="J3" s="1"/>
      <c r="K3" s="1"/>
      <c r="L3" s="1"/>
      <c r="M3" s="1"/>
      <c r="N3" s="5"/>
    </row>
    <row r="4" spans="1:14" x14ac:dyDescent="0.25">
      <c r="B4" s="3">
        <v>5</v>
      </c>
      <c r="C4" s="2" t="str">
        <f>HYPERLINK("https://data.florida-seacar.org/programs/details/5","National Data Buoy Center")</f>
        <v>National Data Buoy Center</v>
      </c>
      <c r="D4" t="s">
        <v>13</v>
      </c>
      <c r="E4" t="s">
        <v>14</v>
      </c>
      <c r="F4" t="s">
        <v>15</v>
      </c>
      <c r="G4" s="3">
        <v>1967</v>
      </c>
      <c r="H4" t="s">
        <v>16</v>
      </c>
      <c r="I4" t="s">
        <v>17</v>
      </c>
      <c r="J4" t="s">
        <v>18</v>
      </c>
      <c r="K4" t="s">
        <v>19</v>
      </c>
      <c r="L4" t="s">
        <v>20</v>
      </c>
      <c r="M4" t="s">
        <v>21</v>
      </c>
      <c r="N4" s="6" t="s">
        <v>112</v>
      </c>
    </row>
    <row r="5" spans="1:14" x14ac:dyDescent="0.25">
      <c r="B5" s="3">
        <v>7</v>
      </c>
      <c r="C5" s="2" t="str">
        <f>HYPERLINK("https://data.florida-seacar.org/programs/details/7","National Water Information System")</f>
        <v>National Water Information System</v>
      </c>
      <c r="D5" t="s">
        <v>22</v>
      </c>
      <c r="E5" t="s">
        <v>23</v>
      </c>
      <c r="F5" t="s">
        <v>24</v>
      </c>
      <c r="G5" t="s">
        <v>25</v>
      </c>
      <c r="H5" t="s">
        <v>16</v>
      </c>
      <c r="I5" t="s">
        <v>17</v>
      </c>
      <c r="J5" t="s">
        <v>26</v>
      </c>
      <c r="K5" t="s">
        <v>19</v>
      </c>
      <c r="L5" t="s">
        <v>27</v>
      </c>
      <c r="M5" t="s">
        <v>28</v>
      </c>
      <c r="N5" s="6" t="s">
        <v>113</v>
      </c>
    </row>
    <row r="6" spans="1:14" x14ac:dyDescent="0.25">
      <c r="B6" s="3">
        <v>296</v>
      </c>
      <c r="C6" s="2" t="s">
        <v>110</v>
      </c>
      <c r="D6" s="5" t="s">
        <v>13</v>
      </c>
      <c r="N6" s="2"/>
    </row>
    <row r="7" spans="1:14" x14ac:dyDescent="0.25">
      <c r="A7" t="s">
        <v>108</v>
      </c>
      <c r="B7" s="3">
        <v>354</v>
      </c>
      <c r="C7" s="6" t="str">
        <f>HYPERLINK("https://data.florida-seacar.org/programs/details/354","Rookery Bay National Estuarine Research Reserve SWMP")</f>
        <v>Rookery Bay National Estuarine Research Reserve SWMP</v>
      </c>
      <c r="D7" t="s">
        <v>29</v>
      </c>
      <c r="E7" t="s">
        <v>30</v>
      </c>
      <c r="F7" t="s">
        <v>31</v>
      </c>
      <c r="G7" s="3">
        <v>1996</v>
      </c>
      <c r="H7" t="s">
        <v>16</v>
      </c>
      <c r="I7" t="s">
        <v>17</v>
      </c>
      <c r="J7" t="s">
        <v>32</v>
      </c>
      <c r="K7" t="s">
        <v>19</v>
      </c>
      <c r="L7" t="s">
        <v>27</v>
      </c>
      <c r="M7" t="s">
        <v>33</v>
      </c>
      <c r="N7" s="6" t="s">
        <v>114</v>
      </c>
    </row>
    <row r="8" spans="1:14" x14ac:dyDescent="0.25">
      <c r="A8" t="s">
        <v>108</v>
      </c>
      <c r="B8" s="3">
        <v>355</v>
      </c>
      <c r="C8" s="6" t="str">
        <f>HYPERLINK("https://data.florida-seacar.org/programs/details/355","Apalachicola National Estuarine Research Reserve SWMP")</f>
        <v>Apalachicola National Estuarine Research Reserve SWMP</v>
      </c>
      <c r="D8" t="s">
        <v>34</v>
      </c>
      <c r="E8" t="s">
        <v>30</v>
      </c>
      <c r="F8" t="s">
        <v>35</v>
      </c>
      <c r="G8" s="3">
        <v>1995</v>
      </c>
      <c r="H8" t="s">
        <v>16</v>
      </c>
      <c r="I8" t="s">
        <v>17</v>
      </c>
      <c r="J8" t="s">
        <v>36</v>
      </c>
      <c r="K8" t="s">
        <v>19</v>
      </c>
      <c r="L8" t="s">
        <v>27</v>
      </c>
      <c r="M8" t="s">
        <v>37</v>
      </c>
      <c r="N8" s="6" t="s">
        <v>115</v>
      </c>
    </row>
    <row r="9" spans="1:14" x14ac:dyDescent="0.25">
      <c r="A9" s="5" t="s">
        <v>107</v>
      </c>
      <c r="B9" s="3">
        <v>467</v>
      </c>
      <c r="C9" s="6" t="str">
        <f>HYPERLINK("https://data.florida-seacar.org/programs/details/467","Yellow River Marsh Aquatic Preserve")</f>
        <v>Yellow River Marsh Aquatic Preserve</v>
      </c>
      <c r="D9" t="s">
        <v>34</v>
      </c>
      <c r="E9" t="s">
        <v>38</v>
      </c>
      <c r="F9" t="s">
        <v>39</v>
      </c>
      <c r="G9" s="3">
        <v>2015</v>
      </c>
      <c r="H9" t="s">
        <v>16</v>
      </c>
      <c r="I9" t="s">
        <v>17</v>
      </c>
      <c r="J9" t="s">
        <v>40</v>
      </c>
      <c r="K9" t="s">
        <v>19</v>
      </c>
      <c r="L9" t="s">
        <v>41</v>
      </c>
      <c r="M9" t="s">
        <v>42</v>
      </c>
      <c r="N9" s="6" t="s">
        <v>116</v>
      </c>
    </row>
    <row r="10" spans="1:14" x14ac:dyDescent="0.25">
      <c r="A10" s="5" t="s">
        <v>107</v>
      </c>
      <c r="B10" s="3">
        <v>468</v>
      </c>
      <c r="C10" s="6" t="str">
        <f>HYPERLINK("https://data.florida-seacar.org/programs/details/468","Central Panhandle Aquatic Preserves")</f>
        <v>Central Panhandle Aquatic Preserves</v>
      </c>
      <c r="D10" t="s">
        <v>34</v>
      </c>
      <c r="E10" t="s">
        <v>43</v>
      </c>
      <c r="F10" t="s">
        <v>44</v>
      </c>
      <c r="G10" s="3">
        <v>2005</v>
      </c>
      <c r="H10" t="s">
        <v>16</v>
      </c>
      <c r="I10" t="s">
        <v>17</v>
      </c>
      <c r="J10" t="s">
        <v>45</v>
      </c>
      <c r="K10" t="s">
        <v>19</v>
      </c>
      <c r="L10" t="s">
        <v>46</v>
      </c>
      <c r="M10" t="s">
        <v>47</v>
      </c>
      <c r="N10" s="6" t="s">
        <v>117</v>
      </c>
    </row>
    <row r="11" spans="1:14" x14ac:dyDescent="0.25">
      <c r="A11" s="5" t="s">
        <v>107</v>
      </c>
      <c r="B11" s="3">
        <v>471</v>
      </c>
      <c r="C11" s="6" t="str">
        <f>HYPERLINK("https://data.florida-seacar.org/programs/details/471","Big Bend Seagrasses Aquatic Preserves")</f>
        <v>Big Bend Seagrasses Aquatic Preserves</v>
      </c>
      <c r="D11" t="s">
        <v>34</v>
      </c>
      <c r="E11" t="s">
        <v>48</v>
      </c>
      <c r="F11" t="s">
        <v>49</v>
      </c>
      <c r="G11" s="3">
        <v>2004</v>
      </c>
      <c r="H11" t="s">
        <v>16</v>
      </c>
      <c r="I11" t="s">
        <v>17</v>
      </c>
      <c r="J11" t="s">
        <v>50</v>
      </c>
      <c r="K11" t="s">
        <v>19</v>
      </c>
      <c r="L11" t="s">
        <v>41</v>
      </c>
      <c r="M11" t="s">
        <v>51</v>
      </c>
      <c r="N11" s="6" t="s">
        <v>118</v>
      </c>
    </row>
    <row r="12" spans="1:14" x14ac:dyDescent="0.25">
      <c r="A12" s="5" t="s">
        <v>107</v>
      </c>
      <c r="B12" s="3">
        <v>473</v>
      </c>
      <c r="C12" s="6" t="str">
        <f>HYPERLINK("https://data.florida-seacar.org/programs/details/473","Terra Ceia Aquatic Preserve")</f>
        <v>Terra Ceia Aquatic Preserve</v>
      </c>
      <c r="D12" t="s">
        <v>29</v>
      </c>
      <c r="E12" t="s">
        <v>38</v>
      </c>
      <c r="F12" t="s">
        <v>39</v>
      </c>
      <c r="G12" s="3">
        <v>2004</v>
      </c>
      <c r="H12" s="3">
        <v>2011</v>
      </c>
      <c r="I12" t="s">
        <v>17</v>
      </c>
      <c r="J12" t="s">
        <v>52</v>
      </c>
      <c r="K12" t="s">
        <v>19</v>
      </c>
      <c r="L12" t="s">
        <v>41</v>
      </c>
      <c r="M12" t="s">
        <v>53</v>
      </c>
      <c r="N12" s="6" t="s">
        <v>119</v>
      </c>
    </row>
    <row r="13" spans="1:14" x14ac:dyDescent="0.25">
      <c r="A13" s="5" t="s">
        <v>107</v>
      </c>
      <c r="B13" s="3">
        <v>474</v>
      </c>
      <c r="C13" s="6" t="str">
        <f>HYPERLINK("https://data.florida-seacar.org/programs/details/474","Estero Bay Aquatic Preserve")</f>
        <v>Estero Bay Aquatic Preserve</v>
      </c>
      <c r="D13" t="s">
        <v>29</v>
      </c>
      <c r="E13" t="s">
        <v>54</v>
      </c>
      <c r="F13" t="s">
        <v>55</v>
      </c>
      <c r="G13" s="3">
        <v>2004</v>
      </c>
      <c r="H13" t="s">
        <v>16</v>
      </c>
      <c r="I13" t="s">
        <v>17</v>
      </c>
      <c r="J13" t="s">
        <v>56</v>
      </c>
      <c r="K13" t="s">
        <v>19</v>
      </c>
      <c r="L13" t="s">
        <v>41</v>
      </c>
      <c r="M13" t="s">
        <v>57</v>
      </c>
      <c r="N13" s="6" t="s">
        <v>120</v>
      </c>
    </row>
    <row r="14" spans="1:14" x14ac:dyDescent="0.25">
      <c r="B14" s="3">
        <v>505</v>
      </c>
      <c r="C14" s="6" t="str">
        <f>HYPERLINK("https://data.florida-seacar.org/programs/details/505","Pensacola Bay WQ Monitoring Program")</f>
        <v>Pensacola Bay WQ Monitoring Program</v>
      </c>
      <c r="D14" t="s">
        <v>34</v>
      </c>
      <c r="E14" t="s">
        <v>58</v>
      </c>
      <c r="F14" t="s">
        <v>59</v>
      </c>
      <c r="G14" s="3">
        <v>2011</v>
      </c>
      <c r="H14" s="3">
        <v>2016</v>
      </c>
      <c r="I14" t="s">
        <v>17</v>
      </c>
      <c r="J14" t="s">
        <v>60</v>
      </c>
      <c r="K14" t="s">
        <v>19</v>
      </c>
      <c r="L14" t="s">
        <v>27</v>
      </c>
      <c r="M14" t="s">
        <v>61</v>
      </c>
      <c r="N14" s="6" t="s">
        <v>121</v>
      </c>
    </row>
    <row r="15" spans="1:14" x14ac:dyDescent="0.25">
      <c r="A15" s="5" t="s">
        <v>107</v>
      </c>
      <c r="B15" s="3">
        <v>512</v>
      </c>
      <c r="C15" s="6" t="str">
        <f>HYPERLINK("https://data.florida-seacar.org/programs/details/512","Charlotte Harbor Aquatic Preserves")</f>
        <v>Charlotte Harbor Aquatic Preserves</v>
      </c>
      <c r="D15" t="s">
        <v>29</v>
      </c>
      <c r="E15" t="s">
        <v>62</v>
      </c>
      <c r="F15" t="s">
        <v>63</v>
      </c>
      <c r="G15" s="3">
        <v>2005</v>
      </c>
      <c r="H15" t="s">
        <v>16</v>
      </c>
      <c r="I15" t="s">
        <v>17</v>
      </c>
      <c r="J15" t="s">
        <v>64</v>
      </c>
      <c r="K15" t="s">
        <v>19</v>
      </c>
      <c r="L15" t="s">
        <v>41</v>
      </c>
      <c r="M15" t="s">
        <v>65</v>
      </c>
      <c r="N15" s="6" t="s">
        <v>122</v>
      </c>
    </row>
    <row r="16" spans="1:14" x14ac:dyDescent="0.25">
      <c r="B16" s="3">
        <v>912</v>
      </c>
      <c r="C16" s="6" t="str">
        <f>HYPERLINK("https://data.florida-seacar.org/programs/details/912","NPS South Florida/Caribbean Inventory and Monitoring Network: Coral Reef Water Temperature")</f>
        <v>NPS South Florida/Caribbean Inventory and Monitoring Network: Coral Reef Water Temperature</v>
      </c>
      <c r="D16" t="s">
        <v>13</v>
      </c>
      <c r="E16" t="s">
        <v>66</v>
      </c>
      <c r="F16" t="s">
        <v>67</v>
      </c>
      <c r="G16" s="3">
        <v>2004</v>
      </c>
      <c r="H16" t="s">
        <v>16</v>
      </c>
      <c r="I16" t="s">
        <v>17</v>
      </c>
      <c r="J16" t="s">
        <v>68</v>
      </c>
      <c r="K16" t="s">
        <v>19</v>
      </c>
      <c r="L16" t="s">
        <v>20</v>
      </c>
      <c r="N16" s="6" t="s">
        <v>123</v>
      </c>
    </row>
    <row r="17" spans="1:14" x14ac:dyDescent="0.25">
      <c r="B17" s="3">
        <v>986</v>
      </c>
      <c r="C17" s="2" t="str">
        <f>HYPERLINK("https://data.florida-seacar.org/programs/details/986","Water Temperature on Coral Reefs in the Florida Keys")</f>
        <v>Water Temperature on Coral Reefs in the Florida Keys</v>
      </c>
      <c r="D17" t="s">
        <v>13</v>
      </c>
      <c r="E17" t="s">
        <v>69</v>
      </c>
      <c r="F17" t="s">
        <v>70</v>
      </c>
      <c r="G17" s="3">
        <v>2002</v>
      </c>
      <c r="H17" t="s">
        <v>16</v>
      </c>
      <c r="I17" t="s">
        <v>17</v>
      </c>
      <c r="J17" t="s">
        <v>71</v>
      </c>
      <c r="K17" t="s">
        <v>19</v>
      </c>
      <c r="L17" t="s">
        <v>20</v>
      </c>
      <c r="M17" t="s">
        <v>72</v>
      </c>
      <c r="N17" s="6" t="s">
        <v>124</v>
      </c>
    </row>
    <row r="18" spans="1:14" x14ac:dyDescent="0.25">
      <c r="B18" s="3">
        <v>989</v>
      </c>
      <c r="C18" s="2" t="str">
        <f>HYPERLINK("https://data.florida-seacar.org/programs/details/989","Continuous Bottom Temperature Measurements along the Florida Reef Tract")</f>
        <v>Continuous Bottom Temperature Measurements along the Florida Reef Tract</v>
      </c>
      <c r="D18" t="s">
        <v>13</v>
      </c>
      <c r="E18" t="s">
        <v>73</v>
      </c>
      <c r="F18" t="s">
        <v>74</v>
      </c>
      <c r="G18" s="3">
        <v>1988</v>
      </c>
      <c r="H18" t="s">
        <v>16</v>
      </c>
      <c r="I18" t="s">
        <v>17</v>
      </c>
      <c r="J18" t="s">
        <v>75</v>
      </c>
      <c r="K18" t="s">
        <v>76</v>
      </c>
      <c r="L18" t="s">
        <v>77</v>
      </c>
      <c r="M18" t="s">
        <v>78</v>
      </c>
      <c r="N18" s="6" t="s">
        <v>125</v>
      </c>
    </row>
    <row r="19" spans="1:14" x14ac:dyDescent="0.25">
      <c r="A19" t="s">
        <v>108</v>
      </c>
      <c r="B19" s="3">
        <v>4054</v>
      </c>
      <c r="C19" s="6" t="str">
        <f>HYPERLINK("https://data.florida-seacar.org/programs/details/4054","Guana Tolomato Matanzas National Estuarine Research Reserve SWMP")</f>
        <v>Guana Tolomato Matanzas National Estuarine Research Reserve SWMP</v>
      </c>
      <c r="D19" t="s">
        <v>79</v>
      </c>
      <c r="E19" t="s">
        <v>80</v>
      </c>
      <c r="F19" t="s">
        <v>81</v>
      </c>
      <c r="G19" s="3">
        <v>2001</v>
      </c>
      <c r="H19" t="s">
        <v>16</v>
      </c>
      <c r="I19" t="s">
        <v>17</v>
      </c>
      <c r="J19" t="s">
        <v>82</v>
      </c>
      <c r="K19" t="s">
        <v>19</v>
      </c>
      <c r="L19" t="s">
        <v>83</v>
      </c>
      <c r="M19" t="s">
        <v>84</v>
      </c>
      <c r="N19" s="6" t="s">
        <v>126</v>
      </c>
    </row>
    <row r="20" spans="1:14" x14ac:dyDescent="0.25">
      <c r="A20" s="5" t="s">
        <v>107</v>
      </c>
      <c r="B20" s="3">
        <v>5005</v>
      </c>
      <c r="C20" s="6" t="str">
        <f>HYPERLINK("https://data.florida-seacar.org/programs/details/5005","Indian River Lagoon Aquatic Preserves")</f>
        <v>Indian River Lagoon Aquatic Preserves</v>
      </c>
      <c r="D20" t="s">
        <v>79</v>
      </c>
      <c r="E20" t="s">
        <v>85</v>
      </c>
      <c r="F20" t="s">
        <v>39</v>
      </c>
      <c r="G20" s="3">
        <v>2003</v>
      </c>
      <c r="H20" s="3">
        <v>2008</v>
      </c>
      <c r="I20" t="s">
        <v>17</v>
      </c>
      <c r="J20" t="s">
        <v>86</v>
      </c>
      <c r="K20" t="s">
        <v>19</v>
      </c>
      <c r="L20" t="s">
        <v>41</v>
      </c>
      <c r="M20" t="s">
        <v>87</v>
      </c>
      <c r="N20" s="6" t="s">
        <v>127</v>
      </c>
    </row>
    <row r="21" spans="1:14" x14ac:dyDescent="0.25">
      <c r="A21" s="5" t="s">
        <v>107</v>
      </c>
      <c r="B21" s="3">
        <v>5006</v>
      </c>
      <c r="C21" s="6" t="str">
        <f>HYPERLINK("https://data.florida-seacar.org/programs/details/5006","Northeast Aquatic Preserves")</f>
        <v>Northeast Aquatic Preserves</v>
      </c>
      <c r="D21" t="s">
        <v>79</v>
      </c>
      <c r="E21" t="s">
        <v>85</v>
      </c>
      <c r="F21" t="s">
        <v>39</v>
      </c>
      <c r="G21" s="3">
        <v>2004</v>
      </c>
      <c r="H21" t="s">
        <v>16</v>
      </c>
      <c r="I21" t="s">
        <v>17</v>
      </c>
      <c r="J21" t="s">
        <v>88</v>
      </c>
      <c r="K21" t="s">
        <v>19</v>
      </c>
      <c r="L21" t="s">
        <v>41</v>
      </c>
      <c r="M21" t="s">
        <v>89</v>
      </c>
      <c r="N21" s="6" t="s">
        <v>128</v>
      </c>
    </row>
    <row r="22" spans="1:14" x14ac:dyDescent="0.25">
      <c r="B22" s="3">
        <v>5061</v>
      </c>
      <c r="C22" s="6" t="str">
        <f>HYPERLINK("https://data.florida-seacar.org/programs/details/5061","St. Johns River Water Management District Continuous WQ Programs")</f>
        <v>St. Johns River Water Management District Continuous WQ Programs</v>
      </c>
      <c r="D22" t="s">
        <v>79</v>
      </c>
      <c r="F22" t="s">
        <v>90</v>
      </c>
      <c r="G22" s="3">
        <v>1987</v>
      </c>
      <c r="H22" t="s">
        <v>16</v>
      </c>
      <c r="I22" t="s">
        <v>17</v>
      </c>
      <c r="J22" t="s">
        <v>91</v>
      </c>
      <c r="K22" t="s">
        <v>19</v>
      </c>
      <c r="L22" t="s">
        <v>92</v>
      </c>
      <c r="M22" t="s">
        <v>93</v>
      </c>
      <c r="N22" s="6" t="s">
        <v>129</v>
      </c>
    </row>
    <row r="23" spans="1:14" x14ac:dyDescent="0.25">
      <c r="B23" s="3">
        <v>5062</v>
      </c>
      <c r="C23" s="6" t="str">
        <f>HYPERLINK("https://data.florida-seacar.org/programs/details/5062","FDEP Bureau of Survey and Mapping Continuous WQ Program")</f>
        <v>FDEP Bureau of Survey and Mapping Continuous WQ Program</v>
      </c>
      <c r="D23" t="s">
        <v>94</v>
      </c>
      <c r="E23" t="s">
        <v>95</v>
      </c>
      <c r="F23" t="s">
        <v>96</v>
      </c>
      <c r="G23" s="3">
        <v>2011</v>
      </c>
      <c r="H23" s="3">
        <v>2021</v>
      </c>
      <c r="I23" t="s">
        <v>17</v>
      </c>
      <c r="J23" t="s">
        <v>97</v>
      </c>
      <c r="K23" t="s">
        <v>19</v>
      </c>
      <c r="L23" t="s">
        <v>41</v>
      </c>
      <c r="M23" t="s">
        <v>98</v>
      </c>
      <c r="N23" s="6" t="s">
        <v>130</v>
      </c>
    </row>
    <row r="24" spans="1:14" x14ac:dyDescent="0.25">
      <c r="A24" s="5" t="s">
        <v>107</v>
      </c>
      <c r="B24" s="3">
        <v>5077</v>
      </c>
      <c r="C24" s="6" t="str">
        <f>HYPERLINK("https://data.florida-seacar.org/programs/details/5077","Biscayne Bay Aquatic Preserves")</f>
        <v>Biscayne Bay Aquatic Preserves</v>
      </c>
      <c r="D24" t="s">
        <v>13</v>
      </c>
      <c r="E24" t="s">
        <v>99</v>
      </c>
      <c r="F24" t="s">
        <v>100</v>
      </c>
      <c r="G24" s="3">
        <v>2019</v>
      </c>
      <c r="H24" t="s">
        <v>16</v>
      </c>
      <c r="I24" t="s">
        <v>17</v>
      </c>
      <c r="J24" t="s">
        <v>101</v>
      </c>
      <c r="K24" t="s">
        <v>19</v>
      </c>
      <c r="L24" t="s">
        <v>41</v>
      </c>
      <c r="M24" t="s">
        <v>102</v>
      </c>
      <c r="N24" s="6" t="s">
        <v>131</v>
      </c>
    </row>
    <row r="25" spans="1:14" x14ac:dyDescent="0.25">
      <c r="A25" s="5" t="s">
        <v>107</v>
      </c>
      <c r="B25" s="3">
        <v>10003</v>
      </c>
      <c r="C25" s="6" t="str">
        <f>HYPERLINK("https://data.florida-seacar.org/programs/details/10003","Tomoka Marsh Aquatic Preserve")</f>
        <v>Tomoka Marsh Aquatic Preserve</v>
      </c>
      <c r="D25" t="s">
        <v>79</v>
      </c>
      <c r="E25" t="s">
        <v>103</v>
      </c>
      <c r="F25" t="s">
        <v>55</v>
      </c>
      <c r="G25" s="3">
        <v>2021</v>
      </c>
      <c r="H25" t="s">
        <v>16</v>
      </c>
      <c r="I25" t="s">
        <v>17</v>
      </c>
      <c r="J25" t="s">
        <v>104</v>
      </c>
      <c r="K25" t="s">
        <v>19</v>
      </c>
      <c r="L25" t="s">
        <v>46</v>
      </c>
      <c r="M25" t="s">
        <v>105</v>
      </c>
      <c r="N25" s="6" t="s">
        <v>132</v>
      </c>
    </row>
  </sheetData>
  <autoFilter ref="A1:M25" xr:uid="{00000000-0001-0000-0000-00000000000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autoFilter>
  <mergeCells count="1">
    <mergeCell ref="B1:M1"/>
  </mergeCells>
  <hyperlinks>
    <hyperlink ref="N4" r:id="rId1" xr:uid="{6323A6E5-19FA-4BEB-BAE9-EDFA836AC8D0}"/>
    <hyperlink ref="N5" r:id="rId2" xr:uid="{7FE57FCD-C9ED-4412-8AC9-FB24CE01AB71}"/>
    <hyperlink ref="N7" r:id="rId3" xr:uid="{02AFF292-4497-4A9A-86F4-4BF4AB64CFA3}"/>
    <hyperlink ref="N8" r:id="rId4" xr:uid="{26F6B38D-99AB-461D-BAA6-E1FBBBA9ABD1}"/>
    <hyperlink ref="N9" r:id="rId5" xr:uid="{EA076D0F-E5C7-42F1-BC9B-915F3A0DD499}"/>
    <hyperlink ref="N10" r:id="rId6" xr:uid="{2A66CC86-345D-494C-87DA-5369563F39ED}"/>
    <hyperlink ref="N11" r:id="rId7" xr:uid="{5474AEBC-259D-41AD-863E-5EA3CB0A1AB3}"/>
    <hyperlink ref="N12" r:id="rId8" xr:uid="{483EFD26-DB37-4C0E-8ECB-5D8E598463D5}"/>
    <hyperlink ref="N13" r:id="rId9" xr:uid="{277B51B8-4681-4BD7-819A-6470AB010DC1}"/>
    <hyperlink ref="N14" r:id="rId10" xr:uid="{FF04700F-6E20-4AB2-9CCE-E636D5F1246B}"/>
    <hyperlink ref="N15" r:id="rId11" xr:uid="{B54271DA-D6B8-48B0-ABED-1579F770B409}"/>
    <hyperlink ref="N16" r:id="rId12" xr:uid="{0B6F7558-D118-4DA6-B351-B0487CAEBA85}"/>
    <hyperlink ref="N17" r:id="rId13" xr:uid="{84726E89-63E9-4999-9E99-EDC19A4363CF}"/>
    <hyperlink ref="N18" r:id="rId14" xr:uid="{8793E51B-6A32-4EA0-9431-97A7CFB79FB3}"/>
    <hyperlink ref="N19" r:id="rId15" xr:uid="{1AE4789C-B69E-4FF3-967C-6B064A48C76D}"/>
    <hyperlink ref="N20" r:id="rId16" xr:uid="{68EAE73E-B00B-47D3-A3A3-B0ACF1A7E258}"/>
    <hyperlink ref="N21" r:id="rId17" xr:uid="{83575383-3AEC-4889-8CAB-CE18F3CF8C6A}"/>
    <hyperlink ref="N22" r:id="rId18" xr:uid="{FDDE9BBA-CE2C-4DAD-A2DC-D54F3461346D}"/>
    <hyperlink ref="N23" r:id="rId19" xr:uid="{5B11E175-41D8-4085-AF02-625CA505F67B}"/>
    <hyperlink ref="N24" r:id="rId20" xr:uid="{8DFAEE79-5FBA-4BAF-A64D-D55C07A5112B}"/>
    <hyperlink ref="N25" r:id="rId21" xr:uid="{8D88C2A4-CCFA-4238-A14D-6A4667C5882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Hill, Tyler</cp:lastModifiedBy>
  <dcterms:created xsi:type="dcterms:W3CDTF">2024-04-30T12:29:24Z</dcterms:created>
  <dcterms:modified xsi:type="dcterms:W3CDTF">2024-05-07T14:02:22Z</dcterms:modified>
</cp:coreProperties>
</file>