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Internship 2019\Documents\"/>
    </mc:Choice>
  </mc:AlternateContent>
  <xr:revisionPtr revIDLastSave="0" documentId="13_ncr:1_{9310DA21-413B-4FBE-803C-7177F4372EC1}" xr6:coauthVersionLast="36" xr6:coauthVersionMax="36" xr10:uidLastSave="{00000000-0000-0000-0000-000000000000}"/>
  <bookViews>
    <workbookView xWindow="0" yWindow="0" windowWidth="25080" windowHeight="13020" xr2:uid="{00000000-000D-0000-FFFF-FFFF00000000}"/>
  </bookViews>
  <sheets>
    <sheet name="Task Board" sheetId="1" r:id="rId1"/>
    <sheet name="Burndown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F5" i="1" l="1"/>
  <c r="F2" i="1" s="1"/>
  <c r="C2" i="2"/>
  <c r="D2" i="2" s="1"/>
  <c r="E2" i="2" s="1"/>
  <c r="F2" i="2" s="1"/>
  <c r="G2" i="2" s="1"/>
  <c r="H2" i="2" s="1"/>
  <c r="I2" i="2" s="1"/>
  <c r="J2" i="2" s="1"/>
  <c r="K2" i="2" s="1"/>
  <c r="E5" i="1"/>
  <c r="D3" i="1" s="1"/>
  <c r="E9" i="1"/>
  <c r="F13" i="1"/>
  <c r="F9" i="1"/>
  <c r="D2" i="1" l="1"/>
  <c r="B4" i="2" l="1"/>
  <c r="B6" i="2" l="1"/>
  <c r="L6" i="2"/>
  <c r="C4" i="2"/>
  <c r="D4" i="2" s="1"/>
  <c r="E4" i="2" s="1"/>
  <c r="F4" i="2" s="1"/>
  <c r="G4" i="2" s="1"/>
  <c r="H4" i="2" s="1"/>
  <c r="I4" i="2" s="1"/>
  <c r="J4" i="2" s="1"/>
  <c r="K4" i="2" s="1"/>
  <c r="C6" i="2" l="1"/>
  <c r="D6" i="2" s="1"/>
  <c r="E6" i="2" s="1"/>
  <c r="F6" i="2" s="1"/>
  <c r="G6" i="2" s="1"/>
  <c r="H6" i="2" s="1"/>
  <c r="I6" i="2" s="1"/>
  <c r="J6" i="2" s="1"/>
  <c r="K6" i="2" s="1"/>
</calcChain>
</file>

<file path=xl/sharedStrings.xml><?xml version="1.0" encoding="utf-8"?>
<sst xmlns="http://schemas.openxmlformats.org/spreadsheetml/2006/main" count="52" uniqueCount="42">
  <si>
    <t>No</t>
  </si>
  <si>
    <t>Story</t>
  </si>
  <si>
    <t>Definition of Done</t>
  </si>
  <si>
    <t>ü</t>
  </si>
  <si>
    <t>Hours</t>
  </si>
  <si>
    <t>Tasks</t>
  </si>
  <si>
    <t>Planned Points:</t>
  </si>
  <si>
    <t>Gained Points:</t>
  </si>
  <si>
    <t>Total hours spent</t>
  </si>
  <si>
    <t>Miscellaneous Tasks (not in any story, no points gained)</t>
  </si>
  <si>
    <t>Wed</t>
  </si>
  <si>
    <t>Thu</t>
  </si>
  <si>
    <t>Fri</t>
  </si>
  <si>
    <t>Mon</t>
  </si>
  <si>
    <t>Tue</t>
  </si>
  <si>
    <t>Total Points</t>
  </si>
  <si>
    <t>Remaining Points</t>
  </si>
  <si>
    <t>Planned stories:</t>
  </si>
  <si>
    <t>Finished stories:</t>
  </si>
  <si>
    <t xml:space="preserve">Demo: </t>
  </si>
  <si>
    <t>Ideal</t>
  </si>
  <si>
    <t>Create VisitorData table</t>
  </si>
  <si>
    <t>Implement functionality when a person enters room</t>
  </si>
  <si>
    <t>Implement functionality when a person leaves room</t>
  </si>
  <si>
    <t>Implement live charts</t>
  </si>
  <si>
    <t>Get data about the person who enters in the room
Store data in the DB</t>
  </si>
  <si>
    <t>Get data about the person who leaves the room
Store data in the DB</t>
  </si>
  <si>
    <t>Temp and humidity charts to be shown on the UI</t>
  </si>
  <si>
    <t xml:space="preserve">Sprint goal: Implement entering in the room functionality
</t>
  </si>
  <si>
    <t>Brainstorm about the whole feature</t>
  </si>
  <si>
    <t>Save data in a "History" table</t>
  </si>
  <si>
    <t>GD</t>
  </si>
  <si>
    <t>GD + ZK</t>
  </si>
  <si>
    <t>Estimated hours</t>
  </si>
  <si>
    <t>Get and show humidity on a chart</t>
  </si>
  <si>
    <t>Get and show temperature on a chart</t>
  </si>
  <si>
    <t>Brainstorm about the feature</t>
  </si>
  <si>
    <t>Detect when a person leaves</t>
  </si>
  <si>
    <t>Save data in the "History" table</t>
  </si>
  <si>
    <t>Create taskboard excel sheet</t>
  </si>
  <si>
    <t>ZK</t>
  </si>
  <si>
    <t>Get Bluetooth MAC Address and 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</si>
</sst>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Wingdings"/>
      <charset val="2"/>
    </font>
    <font>
      <b/>
      <sz val="26"/>
      <color indexed="57"/>
      <name val="Wingdings"/>
      <charset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 style="medium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4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1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 vertical="top" wrapText="1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0" fillId="4" borderId="0" xfId="2" applyFont="1" applyAlignment="1">
      <alignment horizontal="left" vertical="top" wrapText="1"/>
    </xf>
    <xf numFmtId="0" fontId="7" fillId="0" borderId="0" xfId="1" applyFont="1" applyFill="1" applyAlignment="1">
      <alignment horizontal="left" vertical="top" wrapText="1"/>
    </xf>
  </cellXfs>
  <cellStyles count="3">
    <cellStyle name="Good" xfId="2" builtinId="26"/>
    <cellStyle name="Normal" xfId="0" builtinId="0"/>
    <cellStyle name="Standard 2" xfId="1" xr:uid="{00000000-0005-0000-0000-000001000000}"/>
  </cellStyles>
  <dxfs count="80"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57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 Down Chart</a:t>
            </a:r>
          </a:p>
        </c:rich>
      </c:tx>
      <c:layout>
        <c:manualLayout>
          <c:xMode val="edge"/>
          <c:yMode val="edge"/>
          <c:x val="0.3935108344015138"/>
          <c:y val="2.7960526315789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1748763962641"/>
          <c:y val="0.15789473684210537"/>
          <c:w val="0.81780366056572384"/>
          <c:h val="0.67269736842105265"/>
        </c:manualLayout>
      </c:layout>
      <c:lineChart>
        <c:grouping val="standard"/>
        <c:varyColors val="0"/>
        <c:ser>
          <c:idx val="0"/>
          <c:order val="0"/>
          <c:tx>
            <c:strRef>
              <c:f>Burndown!$A$5</c:f>
              <c:strCache>
                <c:ptCount val="1"/>
                <c:pt idx="0">
                  <c:v>Remaining Points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Burndown!$B$3:$K$3</c:f>
              <c:strCache>
                <c:ptCount val="10"/>
                <c:pt idx="0">
                  <c:v>Wed</c:v>
                </c:pt>
                <c:pt idx="1">
                  <c:v>Thu</c:v>
                </c:pt>
                <c:pt idx="2">
                  <c:v>Fri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  <c:pt idx="7">
                  <c:v>Fri</c:v>
                </c:pt>
                <c:pt idx="8">
                  <c:v>Mon</c:v>
                </c:pt>
                <c:pt idx="9">
                  <c:v>Tue</c:v>
                </c:pt>
              </c:strCache>
            </c:strRef>
          </c:cat>
          <c:val>
            <c:numRef>
              <c:f>Burndown!$B$5:$K$5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860-90C7-80CDEBB3C9BD}"/>
            </c:ext>
          </c:extLst>
        </c:ser>
        <c:ser>
          <c:idx val="2"/>
          <c:order val="1"/>
          <c:tx>
            <c:strRef>
              <c:f>Burndown!$A$4</c:f>
              <c:strCache>
                <c:ptCount val="1"/>
                <c:pt idx="0">
                  <c:v>Total Points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strRef>
              <c:f>Burndown!$B$3:$K$3</c:f>
              <c:strCache>
                <c:ptCount val="10"/>
                <c:pt idx="0">
                  <c:v>Wed</c:v>
                </c:pt>
                <c:pt idx="1">
                  <c:v>Thu</c:v>
                </c:pt>
                <c:pt idx="2">
                  <c:v>Fri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  <c:pt idx="7">
                  <c:v>Fri</c:v>
                </c:pt>
                <c:pt idx="8">
                  <c:v>Mon</c:v>
                </c:pt>
                <c:pt idx="9">
                  <c:v>Tue</c:v>
                </c:pt>
              </c:strCache>
            </c:strRef>
          </c:cat>
          <c:val>
            <c:numRef>
              <c:f>Burndown!$B$4:$K$4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4860-90C7-80CDEBB3C9BD}"/>
            </c:ext>
          </c:extLst>
        </c:ser>
        <c:ser>
          <c:idx val="1"/>
          <c:order val="2"/>
          <c:tx>
            <c:strRef>
              <c:f>Burndown!$A$6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Burndown!$B$6:$K$6</c:f>
              <c:numCache>
                <c:formatCode>General</c:formatCode>
                <c:ptCount val="10"/>
                <c:pt idx="0">
                  <c:v>36</c:v>
                </c:pt>
                <c:pt idx="1">
                  <c:v>32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F-4860-90C7-80CDEBB3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15904"/>
        <c:axId val="194089728"/>
      </c:lineChart>
      <c:catAx>
        <c:axId val="1043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Day</a:t>
                </a:r>
              </a:p>
            </c:rich>
          </c:tx>
          <c:layout>
            <c:manualLayout>
              <c:xMode val="edge"/>
              <c:yMode val="edge"/>
              <c:x val="0.47337764756149681"/>
              <c:y val="0.89802631578947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8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0897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Points</a:t>
                </a:r>
              </a:p>
            </c:rich>
          </c:tx>
          <c:layout>
            <c:manualLayout>
              <c:xMode val="edge"/>
              <c:yMode val="edge"/>
              <c:x val="3.1768296404810262E-3"/>
              <c:y val="0.42763157894736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1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380467557834338"/>
          <c:y val="0.95161572731040756"/>
          <c:w val="0.43375816395043643"/>
          <c:h val="3.741936040889625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  <a:effectLst>
          <a:outerShdw blurRad="50800" dist="50800" sx="1000" sy="1000" algn="ctr" rotWithShape="0">
            <a:srgbClr val="000000"/>
          </a:outerShdw>
        </a:effectLst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49212598450000788" footer="0.4921259845000078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12</xdr:col>
      <xdr:colOff>347870</xdr:colOff>
      <xdr:row>37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9.109375" defaultRowHeight="14.4" x14ac:dyDescent="0.3"/>
  <cols>
    <col min="1" max="1" width="3.5546875" customWidth="1"/>
    <col min="2" max="3" width="45.6640625" customWidth="1"/>
    <col min="4" max="4" width="15.88671875" style="6" customWidth="1"/>
    <col min="5" max="5" width="7" style="17" customWidth="1"/>
    <col min="6" max="6" width="5.109375" style="13" customWidth="1"/>
    <col min="7" max="123" width="21.6640625" customWidth="1"/>
  </cols>
  <sheetData>
    <row r="1" spans="1:52" x14ac:dyDescent="0.3">
      <c r="A1" s="3" t="s">
        <v>0</v>
      </c>
      <c r="B1" s="4" t="s">
        <v>1</v>
      </c>
      <c r="C1" s="5" t="s">
        <v>2</v>
      </c>
      <c r="D1" s="6" t="s">
        <v>33</v>
      </c>
      <c r="E1" s="18" t="s">
        <v>3</v>
      </c>
      <c r="F1" s="17" t="s">
        <v>4</v>
      </c>
      <c r="G1" s="4" t="s">
        <v>5</v>
      </c>
    </row>
    <row r="2" spans="1:52" x14ac:dyDescent="0.3">
      <c r="B2" s="7" t="s">
        <v>6</v>
      </c>
      <c r="D2" s="6">
        <f>SUM(D4:D92)</f>
        <v>36</v>
      </c>
      <c r="F2" s="17">
        <f>SUMIF(F4:F95,"&gt;0")</f>
        <v>10</v>
      </c>
      <c r="G2" s="4" t="s">
        <v>8</v>
      </c>
    </row>
    <row r="3" spans="1:52" x14ac:dyDescent="0.3">
      <c r="B3" s="7" t="s">
        <v>7</v>
      </c>
      <c r="D3" s="6">
        <f ca="1">SUMIF(E4:E73,"=ü",D4:D72)</f>
        <v>6</v>
      </c>
    </row>
    <row r="4" spans="1:52" ht="41.4" x14ac:dyDescent="0.3">
      <c r="B4" s="1" t="s">
        <v>22</v>
      </c>
      <c r="C4" s="2" t="s">
        <v>25</v>
      </c>
      <c r="D4" s="6">
        <v>17</v>
      </c>
      <c r="E4" s="18"/>
      <c r="F4" s="14"/>
      <c r="G4" s="32" t="s">
        <v>29</v>
      </c>
      <c r="H4" s="32" t="s">
        <v>41</v>
      </c>
      <c r="I4" s="32" t="s">
        <v>30</v>
      </c>
      <c r="J4" s="33" t="s">
        <v>21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3">
      <c r="B5" s="8"/>
      <c r="C5" s="8"/>
      <c r="E5" s="17" t="str">
        <f>IF(AND($E4="ü",$D4&gt;0),ROUND((($F5+ABS($F6))/$D4),2),"-")</f>
        <v>-</v>
      </c>
      <c r="F5" s="15">
        <f>SUM(G5:Z5)</f>
        <v>6</v>
      </c>
      <c r="G5" s="4">
        <v>4</v>
      </c>
      <c r="H5" s="4">
        <v>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3">
      <c r="B6" s="8"/>
      <c r="C6" s="8"/>
      <c r="F6" s="12"/>
      <c r="G6" s="12" t="s">
        <v>32</v>
      </c>
      <c r="H6" s="12" t="s">
        <v>31</v>
      </c>
      <c r="I6" s="12" t="s">
        <v>31</v>
      </c>
      <c r="J6" s="12" t="s">
        <v>31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9" customFormat="1" ht="3" customHeight="1" x14ac:dyDescent="0.3">
      <c r="A7" s="10"/>
      <c r="B7" s="8"/>
      <c r="C7" s="8"/>
      <c r="E7" s="19"/>
      <c r="F7" s="16"/>
    </row>
    <row r="8" spans="1:52" ht="31.8" x14ac:dyDescent="0.3">
      <c r="B8" s="1" t="s">
        <v>23</v>
      </c>
      <c r="C8" s="2" t="s">
        <v>26</v>
      </c>
      <c r="D8" s="6">
        <v>13</v>
      </c>
      <c r="E8" s="18"/>
      <c r="F8" s="14"/>
      <c r="G8" s="11" t="s">
        <v>36</v>
      </c>
      <c r="H8" s="11" t="s">
        <v>37</v>
      </c>
      <c r="I8" s="11" t="s">
        <v>38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2" x14ac:dyDescent="0.3">
      <c r="B9" s="8"/>
      <c r="C9" s="8"/>
      <c r="E9" s="17" t="str">
        <f>IF(AND($E8="ü",$D8&gt;0),ROUND((($F9+ABS($F10))/$D8),2),"-")</f>
        <v>-</v>
      </c>
      <c r="F9" s="15">
        <f>SUM(G9:Z9)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3">
      <c r="B10" s="8"/>
      <c r="C10" s="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 spans="1:52" s="9" customFormat="1" ht="3" customHeight="1" x14ac:dyDescent="0.3">
      <c r="A11" s="10"/>
      <c r="B11" s="8"/>
      <c r="C11" s="8"/>
      <c r="E11" s="19"/>
      <c r="F11" s="16"/>
    </row>
    <row r="12" spans="1:52" ht="31.8" x14ac:dyDescent="0.3">
      <c r="B12" s="1" t="s">
        <v>24</v>
      </c>
      <c r="C12" s="2" t="s">
        <v>27</v>
      </c>
      <c r="D12" s="6">
        <v>6</v>
      </c>
      <c r="E12" s="18" t="s">
        <v>3</v>
      </c>
      <c r="F12" s="14"/>
      <c r="G12" s="11" t="s">
        <v>34</v>
      </c>
      <c r="H12" s="11" t="s">
        <v>35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x14ac:dyDescent="0.3">
      <c r="B13" s="8"/>
      <c r="C13" s="8"/>
      <c r="E13" s="17">
        <f>IF(AND($E12="ü",$D12&gt;0),ROUND((($F13+ABS($F14))/$D12),2),"-")</f>
        <v>0.67</v>
      </c>
      <c r="F13" s="15">
        <f>SUM(G13:Z13)</f>
        <v>4</v>
      </c>
      <c r="G13" s="4">
        <v>2</v>
      </c>
      <c r="H13" s="4">
        <v>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3">
      <c r="B14" s="8"/>
      <c r="C14" s="8"/>
      <c r="F14" s="12"/>
      <c r="G14" s="12" t="s">
        <v>31</v>
      </c>
      <c r="H14" s="12" t="s">
        <v>31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 spans="1:52" s="9" customFormat="1" ht="3" customHeight="1" x14ac:dyDescent="0.3">
      <c r="A15" s="10"/>
      <c r="B15" s="8"/>
      <c r="C15" s="8"/>
      <c r="E15" s="19"/>
      <c r="F15" s="16"/>
    </row>
    <row r="16" spans="1:52" s="9" customFormat="1" ht="3" customHeight="1" x14ac:dyDescent="0.3">
      <c r="A16" s="10"/>
      <c r="B16" s="8"/>
      <c r="C16" s="8"/>
      <c r="E16" s="19"/>
      <c r="F16" s="16"/>
    </row>
    <row r="19" spans="1:52" ht="31.8" x14ac:dyDescent="0.3">
      <c r="B19" s="1" t="s">
        <v>9</v>
      </c>
      <c r="C19" s="2"/>
      <c r="F19" s="14"/>
      <c r="G19" s="11" t="s">
        <v>39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spans="1:52" x14ac:dyDescent="0.3">
      <c r="B20" s="8"/>
      <c r="C20" s="8"/>
      <c r="G20" s="4">
        <v>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x14ac:dyDescent="0.3">
      <c r="B21" s="8"/>
      <c r="C21" s="8"/>
      <c r="G21" s="12" t="s">
        <v>40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</row>
    <row r="22" spans="1:52" s="9" customFormat="1" ht="3" customHeight="1" x14ac:dyDescent="0.3">
      <c r="A22" s="10"/>
      <c r="B22" s="8"/>
      <c r="C22" s="8"/>
      <c r="E22" s="19"/>
      <c r="F22" s="16"/>
    </row>
    <row r="25" spans="1:52" ht="41.4" x14ac:dyDescent="0.3">
      <c r="B25" s="1" t="s">
        <v>28</v>
      </c>
    </row>
    <row r="26" spans="1:52" x14ac:dyDescent="0.3">
      <c r="B26" s="1" t="s">
        <v>19</v>
      </c>
    </row>
  </sheetData>
  <conditionalFormatting sqref="B8:C8">
    <cfRule type="cellIs" dxfId="79" priority="111" stopIfTrue="1" operator="notEqual">
      <formula>""</formula>
    </cfRule>
  </conditionalFormatting>
  <conditionalFormatting sqref="G1">
    <cfRule type="cellIs" dxfId="78" priority="109" stopIfTrue="1" operator="notEqual">
      <formula>""</formula>
    </cfRule>
  </conditionalFormatting>
  <conditionalFormatting sqref="B1:C1">
    <cfRule type="cellIs" dxfId="77" priority="110" stopIfTrue="1" operator="notEqual">
      <formula>""</formula>
    </cfRule>
  </conditionalFormatting>
  <conditionalFormatting sqref="B4:C4">
    <cfRule type="cellIs" dxfId="76" priority="108" stopIfTrue="1" operator="notEqual">
      <formula>""</formula>
    </cfRule>
  </conditionalFormatting>
  <conditionalFormatting sqref="G5">
    <cfRule type="expression" dxfId="75" priority="106" stopIfTrue="1">
      <formula>IF(AND($D5=0,NOT(G5=0)),1,0)</formula>
    </cfRule>
    <cfRule type="expression" dxfId="74" priority="107" stopIfTrue="1">
      <formula>IF(AND(NOT($D5=0),NOT(G5=0)),1,0)</formula>
    </cfRule>
  </conditionalFormatting>
  <conditionalFormatting sqref="G6">
    <cfRule type="expression" dxfId="73" priority="103" stopIfTrue="1">
      <formula>IF(AND(NOT(G6="done"),AND($D6=0,NOT(G6=0))),1,0)</formula>
    </cfRule>
    <cfRule type="expression" dxfId="72" priority="104" stopIfTrue="1">
      <formula>IF(AND(NOT($D6=0),NOT(G6=0)),1,0)</formula>
    </cfRule>
    <cfRule type="cellIs" dxfId="71" priority="105" stopIfTrue="1" operator="equal">
      <formula>"done"</formula>
    </cfRule>
  </conditionalFormatting>
  <conditionalFormatting sqref="G4">
    <cfRule type="expression" dxfId="70" priority="101" stopIfTrue="1">
      <formula>IF(AND($D4=0,NOT(G4=0)),1,0)</formula>
    </cfRule>
    <cfRule type="expression" dxfId="69" priority="102" stopIfTrue="1">
      <formula>IF(AND(NOT($D4=0),NOT(G4=0)),1,0)</formula>
    </cfRule>
  </conditionalFormatting>
  <conditionalFormatting sqref="F4">
    <cfRule type="expression" dxfId="68" priority="99" stopIfTrue="1">
      <formula>IF(AND($D4=0,NOT($G4=0)),1,0)</formula>
    </cfRule>
    <cfRule type="expression" dxfId="67" priority="100" stopIfTrue="1">
      <formula>IF(AND(NOT($D4=0),NOT($G4=0)),1,0)</formula>
    </cfRule>
  </conditionalFormatting>
  <conditionalFormatting sqref="H5:U5">
    <cfRule type="expression" dxfId="66" priority="95" stopIfTrue="1">
      <formula>IF(AND($D5=0,NOT(H5=0)),1,0)</formula>
    </cfRule>
    <cfRule type="expression" dxfId="65" priority="96" stopIfTrue="1">
      <formula>IF(AND(NOT($D5=0),NOT(H5=0)),1,0)</formula>
    </cfRule>
  </conditionalFormatting>
  <conditionalFormatting sqref="H6:U6">
    <cfRule type="expression" dxfId="64" priority="92" stopIfTrue="1">
      <formula>IF(AND(NOT(H6="done"),AND($D6=0,NOT(H6=0))),1,0)</formula>
    </cfRule>
    <cfRule type="expression" dxfId="63" priority="93" stopIfTrue="1">
      <formula>IF(AND(NOT($D6=0),NOT(H6=0)),1,0)</formula>
    </cfRule>
    <cfRule type="cellIs" dxfId="62" priority="94" stopIfTrue="1" operator="equal">
      <formula>"done"</formula>
    </cfRule>
  </conditionalFormatting>
  <conditionalFormatting sqref="J4:U4">
    <cfRule type="expression" dxfId="61" priority="90" stopIfTrue="1">
      <formula>IF(AND($D4=0,NOT(J4=0)),1,0)</formula>
    </cfRule>
    <cfRule type="expression" dxfId="60" priority="91" stopIfTrue="1">
      <formula>IF(AND(NOT($D4=0),NOT(J4=0)),1,0)</formula>
    </cfRule>
  </conditionalFormatting>
  <conditionalFormatting sqref="V5:AZ5">
    <cfRule type="expression" dxfId="59" priority="88" stopIfTrue="1">
      <formula>IF(AND($D5=0,NOT(V5=0)),1,0)</formula>
    </cfRule>
    <cfRule type="expression" dxfId="58" priority="89" stopIfTrue="1">
      <formula>IF(AND(NOT($D5=0),NOT(V5=0)),1,0)</formula>
    </cfRule>
  </conditionalFormatting>
  <conditionalFormatting sqref="V6:AZ6">
    <cfRule type="expression" dxfId="57" priority="85" stopIfTrue="1">
      <formula>IF(AND(NOT(V6="done"),AND($D6=0,NOT(V6=0))),1,0)</formula>
    </cfRule>
    <cfRule type="expression" dxfId="56" priority="86" stopIfTrue="1">
      <formula>IF(AND(NOT($D6=0),NOT(V6=0)),1,0)</formula>
    </cfRule>
    <cfRule type="cellIs" dxfId="55" priority="87" stopIfTrue="1" operator="equal">
      <formula>"done"</formula>
    </cfRule>
  </conditionalFormatting>
  <conditionalFormatting sqref="V4:AZ4">
    <cfRule type="expression" dxfId="54" priority="83" stopIfTrue="1">
      <formula>IF(AND($D4=0,NOT(V4=0)),1,0)</formula>
    </cfRule>
    <cfRule type="expression" dxfId="53" priority="84" stopIfTrue="1">
      <formula>IF(AND(NOT($D4=0),NOT(V4=0)),1,0)</formula>
    </cfRule>
  </conditionalFormatting>
  <conditionalFormatting sqref="H9:AZ9">
    <cfRule type="expression" dxfId="52" priority="81" stopIfTrue="1">
      <formula>IF(AND($D9=0,NOT(H9=0)),1,0)</formula>
    </cfRule>
    <cfRule type="expression" dxfId="51" priority="82" stopIfTrue="1">
      <formula>IF(AND(NOT($D9=0),NOT(H9=0)),1,0)</formula>
    </cfRule>
  </conditionalFormatting>
  <conditionalFormatting sqref="G10:AZ10">
    <cfRule type="expression" dxfId="50" priority="78" stopIfTrue="1">
      <formula>IF(AND(NOT(G10="done"),AND($D10=0,NOT(G10=0))),1,0)</formula>
    </cfRule>
    <cfRule type="expression" dxfId="49" priority="79" stopIfTrue="1">
      <formula>IF(AND(NOT($D10=0),NOT(G10=0)),1,0)</formula>
    </cfRule>
    <cfRule type="cellIs" dxfId="48" priority="80" stopIfTrue="1" operator="equal">
      <formula>"done"</formula>
    </cfRule>
  </conditionalFormatting>
  <conditionalFormatting sqref="G8:AZ8">
    <cfRule type="expression" dxfId="47" priority="76" stopIfTrue="1">
      <formula>IF(AND($D8=0,NOT(G8=0)),1,0)</formula>
    </cfRule>
    <cfRule type="expression" dxfId="46" priority="77" stopIfTrue="1">
      <formula>IF(AND(NOT($D8=0),NOT(G8=0)),1,0)</formula>
    </cfRule>
  </conditionalFormatting>
  <conditionalFormatting sqref="B12:C12">
    <cfRule type="cellIs" dxfId="45" priority="75" stopIfTrue="1" operator="notEqual">
      <formula>""</formula>
    </cfRule>
  </conditionalFormatting>
  <conditionalFormatting sqref="G13:AZ13">
    <cfRule type="expression" dxfId="44" priority="73" stopIfTrue="1">
      <formula>IF(AND($D13=0,NOT(G13=0)),1,0)</formula>
    </cfRule>
    <cfRule type="expression" dxfId="43" priority="74" stopIfTrue="1">
      <formula>IF(AND(NOT($D13=0),NOT(G13=0)),1,0)</formula>
    </cfRule>
  </conditionalFormatting>
  <conditionalFormatting sqref="G14:AZ14">
    <cfRule type="expression" dxfId="42" priority="70" stopIfTrue="1">
      <formula>IF(AND(NOT(G14="done"),AND($D14=0,NOT(G14=0))),1,0)</formula>
    </cfRule>
    <cfRule type="expression" dxfId="41" priority="71" stopIfTrue="1">
      <formula>IF(AND(NOT($D14=0),NOT(G14=0)),1,0)</formula>
    </cfRule>
    <cfRule type="cellIs" dxfId="40" priority="72" stopIfTrue="1" operator="equal">
      <formula>"done"</formula>
    </cfRule>
  </conditionalFormatting>
  <conditionalFormatting sqref="G12:AZ12">
    <cfRule type="expression" dxfId="39" priority="68" stopIfTrue="1">
      <formula>IF(AND($D12=0,NOT(G12=0)),1,0)</formula>
    </cfRule>
    <cfRule type="expression" dxfId="38" priority="69" stopIfTrue="1">
      <formula>IF(AND(NOT($D12=0),NOT(G12=0)),1,0)</formula>
    </cfRule>
  </conditionalFormatting>
  <conditionalFormatting sqref="B19:C19">
    <cfRule type="cellIs" dxfId="37" priority="51" stopIfTrue="1" operator="notEqual">
      <formula>""</formula>
    </cfRule>
  </conditionalFormatting>
  <conditionalFormatting sqref="G20:AZ20">
    <cfRule type="expression" dxfId="36" priority="49" stopIfTrue="1">
      <formula>IF(AND($D20=0,NOT(G20=0)),1,0)</formula>
    </cfRule>
    <cfRule type="expression" dxfId="35" priority="50" stopIfTrue="1">
      <formula>IF(AND(NOT($D20=0),NOT(G20=0)),1,0)</formula>
    </cfRule>
  </conditionalFormatting>
  <conditionalFormatting sqref="G21:AZ21">
    <cfRule type="expression" dxfId="34" priority="46" stopIfTrue="1">
      <formula>IF(AND(NOT(G21="done"),AND($D21=0,NOT(G21=0))),1,0)</formula>
    </cfRule>
    <cfRule type="expression" dxfId="33" priority="47" stopIfTrue="1">
      <formula>IF(AND(NOT($D21=0),NOT(G21=0)),1,0)</formula>
    </cfRule>
    <cfRule type="cellIs" dxfId="32" priority="48" stopIfTrue="1" operator="equal">
      <formula>"done"</formula>
    </cfRule>
  </conditionalFormatting>
  <conditionalFormatting sqref="G19:AZ19">
    <cfRule type="expression" dxfId="31" priority="44" stopIfTrue="1">
      <formula>IF(AND($D19=0,NOT(G19=0)),1,0)</formula>
    </cfRule>
    <cfRule type="expression" dxfId="30" priority="45" stopIfTrue="1">
      <formula>IF(AND(NOT($D19=0),NOT(G19=0)),1,0)</formula>
    </cfRule>
  </conditionalFormatting>
  <conditionalFormatting sqref="F8">
    <cfRule type="expression" dxfId="29" priority="42" stopIfTrue="1">
      <formula>IF(AND($D8=0,NOT($G8=0)),1,0)</formula>
    </cfRule>
    <cfRule type="expression" dxfId="28" priority="43" stopIfTrue="1">
      <formula>IF(AND(NOT($D8=0),NOT($G8=0)),1,0)</formula>
    </cfRule>
  </conditionalFormatting>
  <conditionalFormatting sqref="F12">
    <cfRule type="expression" dxfId="27" priority="40" stopIfTrue="1">
      <formula>IF(AND($D12=0,NOT($G12=0)),1,0)</formula>
    </cfRule>
    <cfRule type="expression" dxfId="26" priority="41" stopIfTrue="1">
      <formula>IF(AND(NOT($D12=0),NOT($G12=0)),1,0)</formula>
    </cfRule>
  </conditionalFormatting>
  <conditionalFormatting sqref="F19">
    <cfRule type="expression" dxfId="25" priority="34" stopIfTrue="1">
      <formula>IF(AND($D19=0,NOT($G19=0)),1,0)</formula>
    </cfRule>
    <cfRule type="expression" dxfId="24" priority="35" stopIfTrue="1">
      <formula>IF(AND(NOT($D19=0),NOT($G19=0)),1,0)</formula>
    </cfRule>
  </conditionalFormatting>
  <conditionalFormatting sqref="G9">
    <cfRule type="expression" dxfId="23" priority="32" stopIfTrue="1">
      <formula>IF(AND($D9=0,NOT(G9=0)),1,0)</formula>
    </cfRule>
    <cfRule type="expression" dxfId="22" priority="33" stopIfTrue="1">
      <formula>IF(AND(NOT($D9=0),NOT(G9=0)),1,0)</formula>
    </cfRule>
  </conditionalFormatting>
  <conditionalFormatting sqref="B25">
    <cfRule type="cellIs" dxfId="21" priority="27" stopIfTrue="1" operator="notEqual">
      <formula>""</formula>
    </cfRule>
  </conditionalFormatting>
  <conditionalFormatting sqref="F9">
    <cfRule type="expression" dxfId="20" priority="25" stopIfTrue="1">
      <formula>IF(AND($D9=0,NOT($G9=0)),1,0)</formula>
    </cfRule>
    <cfRule type="expression" dxfId="19" priority="26" stopIfTrue="1">
      <formula>IF(AND(NOT($D9=0),NOT($G9=0)),1,0)</formula>
    </cfRule>
  </conditionalFormatting>
  <conditionalFormatting sqref="F13">
    <cfRule type="expression" dxfId="18" priority="23" stopIfTrue="1">
      <formula>IF(AND($D13=0,NOT($G13=0)),1,0)</formula>
    </cfRule>
    <cfRule type="expression" dxfId="17" priority="24" stopIfTrue="1">
      <formula>IF(AND(NOT($D13=0),NOT($G13=0)),1,0)</formula>
    </cfRule>
  </conditionalFormatting>
  <conditionalFormatting sqref="B26">
    <cfRule type="cellIs" dxfId="16" priority="18" stopIfTrue="1" operator="notEqual">
      <formula>""</formula>
    </cfRule>
  </conditionalFormatting>
  <conditionalFormatting sqref="F6">
    <cfRule type="expression" dxfId="15" priority="15" stopIfTrue="1">
      <formula>IF(AND($D4=0,NOT(G4=0)),1,0)</formula>
    </cfRule>
    <cfRule type="expression" dxfId="14" priority="16" stopIfTrue="1">
      <formula>IF(AND(NOT($D4=0),NOT(G4=0)),1,0)</formula>
    </cfRule>
  </conditionalFormatting>
  <conditionalFormatting sqref="F10">
    <cfRule type="expression" dxfId="13" priority="13" stopIfTrue="1">
      <formula>IF(AND($D8=0,NOT(G8=0)),1,0)</formula>
    </cfRule>
    <cfRule type="expression" dxfId="12" priority="14" stopIfTrue="1">
      <formula>IF(AND(NOT($D8=0),NOT(G8=0)),1,0)</formula>
    </cfRule>
  </conditionalFormatting>
  <conditionalFormatting sqref="F14">
    <cfRule type="expression" dxfId="11" priority="11" stopIfTrue="1">
      <formula>IF(AND($D12=0,NOT(G12=0)),1,0)</formula>
    </cfRule>
    <cfRule type="expression" dxfId="10" priority="12" stopIfTrue="1">
      <formula>IF(AND(NOT($D12=0),NOT(G12=0)),1,0)</formula>
    </cfRule>
  </conditionalFormatting>
  <conditionalFormatting sqref="H4">
    <cfRule type="expression" dxfId="9" priority="5" stopIfTrue="1">
      <formula>IF(AND($D4=0,NOT(H4=0)),1,0)</formula>
    </cfRule>
    <cfRule type="expression" dxfId="8" priority="6" stopIfTrue="1">
      <formula>IF(AND(NOT($D4=0),NOT(H4=0)),1,0)</formula>
    </cfRule>
  </conditionalFormatting>
  <conditionalFormatting sqref="I4">
    <cfRule type="expression" dxfId="7" priority="3" stopIfTrue="1">
      <formula>IF(AND($D4=0,NOT(I4=0)),1,0)</formula>
    </cfRule>
    <cfRule type="expression" dxfId="6" priority="4" stopIfTrue="1">
      <formula>IF(AND(NOT($D4=0),NOT(I4=0)),1,0)</formula>
    </cfRule>
  </conditionalFormatting>
  <conditionalFormatting sqref="F5">
    <cfRule type="expression" dxfId="5" priority="1" stopIfTrue="1">
      <formula>IF(AND($D5=0,NOT($G5=0)),1,0)</formula>
    </cfRule>
    <cfRule type="expression" dxfId="4" priority="2" stopIfTrue="1">
      <formula>IF(AND(NOT($D5=0),NOT($G5=0)),1,0)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6"/>
  <sheetViews>
    <sheetView topLeftCell="A15" zoomScale="115" zoomScaleNormal="115" workbookViewId="0">
      <selection activeCell="B2" sqref="B2"/>
    </sheetView>
  </sheetViews>
  <sheetFormatPr defaultColWidth="9.109375" defaultRowHeight="14.4" x14ac:dyDescent="0.3"/>
  <cols>
    <col min="1" max="1" width="16.5546875" bestFit="1" customWidth="1"/>
  </cols>
  <sheetData>
    <row r="2" spans="1:14" x14ac:dyDescent="0.3">
      <c r="A2" s="20"/>
      <c r="B2" s="27">
        <v>42736</v>
      </c>
      <c r="C2" s="27">
        <f>B2+1</f>
        <v>42737</v>
      </c>
      <c r="D2" s="27">
        <f>C2+1</f>
        <v>42738</v>
      </c>
      <c r="E2" s="27">
        <f>D2+3</f>
        <v>42741</v>
      </c>
      <c r="F2" s="27">
        <f t="shared" ref="F2:K2" si="0">E2+1</f>
        <v>42742</v>
      </c>
      <c r="G2" s="27">
        <f t="shared" si="0"/>
        <v>42743</v>
      </c>
      <c r="H2" s="27">
        <f t="shared" si="0"/>
        <v>42744</v>
      </c>
      <c r="I2" s="27">
        <f t="shared" si="0"/>
        <v>42745</v>
      </c>
      <c r="J2" s="27">
        <f>I2+3</f>
        <v>42748</v>
      </c>
      <c r="K2" s="27">
        <f t="shared" si="0"/>
        <v>42749</v>
      </c>
    </row>
    <row r="3" spans="1:14" x14ac:dyDescent="0.3">
      <c r="A3" s="21"/>
      <c r="B3" s="22" t="s">
        <v>10</v>
      </c>
      <c r="C3" s="26" t="s">
        <v>11</v>
      </c>
      <c r="D3" s="23" t="s">
        <v>12</v>
      </c>
      <c r="E3" s="23" t="s">
        <v>13</v>
      </c>
      <c r="F3" s="23" t="s">
        <v>14</v>
      </c>
      <c r="G3" s="23" t="s">
        <v>10</v>
      </c>
      <c r="H3" s="23" t="s">
        <v>11</v>
      </c>
      <c r="I3" s="23" t="s">
        <v>12</v>
      </c>
      <c r="J3" s="23" t="s">
        <v>13</v>
      </c>
      <c r="K3" s="23" t="s">
        <v>14</v>
      </c>
    </row>
    <row r="4" spans="1:14" x14ac:dyDescent="0.3">
      <c r="A4" s="24" t="s">
        <v>15</v>
      </c>
      <c r="B4" s="25">
        <f>'Task Board'!D2</f>
        <v>36</v>
      </c>
      <c r="C4" s="25">
        <f>B4</f>
        <v>36</v>
      </c>
      <c r="D4" s="25">
        <f t="shared" ref="D4:K4" si="1">C4</f>
        <v>36</v>
      </c>
      <c r="E4" s="25">
        <f t="shared" si="1"/>
        <v>36</v>
      </c>
      <c r="F4" s="25">
        <f t="shared" si="1"/>
        <v>36</v>
      </c>
      <c r="G4" s="25">
        <f t="shared" si="1"/>
        <v>36</v>
      </c>
      <c r="H4" s="25">
        <f t="shared" si="1"/>
        <v>36</v>
      </c>
      <c r="I4" s="25">
        <f t="shared" si="1"/>
        <v>36</v>
      </c>
      <c r="J4" s="25">
        <f t="shared" si="1"/>
        <v>36</v>
      </c>
      <c r="K4" s="25">
        <f t="shared" si="1"/>
        <v>36</v>
      </c>
      <c r="M4" s="28" t="s">
        <v>17</v>
      </c>
      <c r="N4" s="29"/>
    </row>
    <row r="5" spans="1:14" x14ac:dyDescent="0.3">
      <c r="A5" s="24" t="s">
        <v>16</v>
      </c>
      <c r="B5" s="25"/>
      <c r="C5" s="25"/>
      <c r="D5" s="25"/>
      <c r="E5" s="25"/>
      <c r="F5" s="25"/>
      <c r="G5" s="25"/>
      <c r="H5" s="25"/>
      <c r="I5" s="25"/>
      <c r="J5" s="25"/>
      <c r="K5" s="25"/>
      <c r="M5" s="28" t="s">
        <v>18</v>
      </c>
      <c r="N5" s="30"/>
    </row>
    <row r="6" spans="1:14" x14ac:dyDescent="0.3">
      <c r="A6" s="31" t="s">
        <v>20</v>
      </c>
      <c r="B6" s="31">
        <f>B4</f>
        <v>36</v>
      </c>
      <c r="C6" s="31">
        <f>B6-L6</f>
        <v>32</v>
      </c>
      <c r="D6" s="31">
        <f>C6-L6</f>
        <v>28</v>
      </c>
      <c r="E6" s="31">
        <f>D6-L6</f>
        <v>24</v>
      </c>
      <c r="F6" s="31">
        <f>E6-L6</f>
        <v>20</v>
      </c>
      <c r="G6" s="31">
        <f>F6-L6</f>
        <v>16</v>
      </c>
      <c r="H6" s="31">
        <f>G6-L6</f>
        <v>12</v>
      </c>
      <c r="I6" s="31">
        <f>H6-L6</f>
        <v>8</v>
      </c>
      <c r="J6" s="31">
        <f>I6-L6</f>
        <v>4</v>
      </c>
      <c r="K6" s="31">
        <f>J6-L6</f>
        <v>0</v>
      </c>
      <c r="L6" s="31">
        <f>B4/9</f>
        <v>4</v>
      </c>
    </row>
  </sheetData>
  <conditionalFormatting sqref="B3:K3">
    <cfRule type="expression" dxfId="3" priority="47" stopIfTrue="1">
      <formula>IF(B2=TODAY(),1,0)</formula>
    </cfRule>
  </conditionalFormatting>
  <conditionalFormatting sqref="B2:K2">
    <cfRule type="expression" dxfId="2" priority="48" stopIfTrue="1">
      <formula>IF(B2=TODAY(),1,0)</formula>
    </cfRule>
  </conditionalFormatting>
  <conditionalFormatting sqref="B2:K2">
    <cfRule type="expression" dxfId="1" priority="46" stopIfTrue="1">
      <formula>IF(B2=TODAY(),1,0)</formula>
    </cfRule>
  </conditionalFormatting>
  <conditionalFormatting sqref="B3:K3">
    <cfRule type="expression" dxfId="0" priority="44" stopIfTrue="1">
      <formula>IF(B2=TODAY(),1,0)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Board</vt:lpstr>
      <vt:lpstr>Burndown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Magyari, Karola</dc:creator>
  <cp:lastModifiedBy>Zoltan, Kovacs</cp:lastModifiedBy>
  <dcterms:created xsi:type="dcterms:W3CDTF">2016-10-04T13:09:47Z</dcterms:created>
  <dcterms:modified xsi:type="dcterms:W3CDTF">2019-07-09T07:12:53Z</dcterms:modified>
</cp:coreProperties>
</file>