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ul 3\Semestrul 2\Pachete software\Proiect Pachete\Resurse\"/>
    </mc:Choice>
  </mc:AlternateContent>
  <xr:revisionPtr revIDLastSave="0" documentId="13_ncr:1_{6EAF84DE-BBCE-4B5C-A274-F744C575E4F8}" xr6:coauthVersionLast="46" xr6:coauthVersionMax="46" xr10:uidLastSave="{00000000-0000-0000-0000-000000000000}"/>
  <bookViews>
    <workbookView xWindow="-120" yWindow="-120" windowWidth="20730" windowHeight="11160" activeTab="1" xr2:uid="{19BFA3A4-2B1B-4E34-A5C6-731D811A0DC9}"/>
  </bookViews>
  <sheets>
    <sheet name="Scenario Summary" sheetId="8" r:id="rId1"/>
    <sheet name="Vlookup" sheetId="1" r:id="rId2"/>
    <sheet name="Chart1" sheetId="5" r:id="rId3"/>
    <sheet name="Venituri" sheetId="2" r:id="rId4"/>
    <sheet name="Salarii angajati" sheetId="3" r:id="rId5"/>
    <sheet name="Imprum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2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E21" i="2"/>
  <c r="E20" i="2"/>
  <c r="E19" i="2"/>
  <c r="E18" i="2"/>
  <c r="F18" i="2" s="1"/>
  <c r="E17" i="2"/>
  <c r="E16" i="2"/>
  <c r="E15" i="2"/>
  <c r="E14" i="2"/>
  <c r="F14" i="2" s="1"/>
  <c r="E13" i="2"/>
  <c r="E12" i="2"/>
  <c r="E11" i="2"/>
  <c r="E10" i="2"/>
  <c r="F10" i="2" s="1"/>
  <c r="E9" i="2"/>
  <c r="E8" i="2"/>
  <c r="E7" i="2"/>
  <c r="E6" i="2"/>
  <c r="F6" i="2" s="1"/>
  <c r="E5" i="2"/>
  <c r="E4" i="2"/>
  <c r="E3" i="2"/>
  <c r="E2" i="2"/>
  <c r="F2" i="2" s="1"/>
</calcChain>
</file>

<file path=xl/sharedStrings.xml><?xml version="1.0" encoding="utf-8"?>
<sst xmlns="http://schemas.openxmlformats.org/spreadsheetml/2006/main" count="70" uniqueCount="52">
  <si>
    <t>An</t>
  </si>
  <si>
    <t>Trimestru</t>
  </si>
  <si>
    <t>I</t>
  </si>
  <si>
    <t>II</t>
  </si>
  <si>
    <t>III</t>
  </si>
  <si>
    <t>IV</t>
  </si>
  <si>
    <t>Produse(milioane euro)</t>
  </si>
  <si>
    <t>Servicii(milioane euro)</t>
  </si>
  <si>
    <t>Segmentul care contribuie cel mai mult la profitul firmei</t>
  </si>
  <si>
    <t>Venituri totale(milioane euro)</t>
  </si>
  <si>
    <t>Nume angajat</t>
  </si>
  <si>
    <t>Anton Ion</t>
  </si>
  <si>
    <t>Iulia Mateescu</t>
  </si>
  <si>
    <t>Tudor Vlad</t>
  </si>
  <si>
    <t>Marcel Popa</t>
  </si>
  <si>
    <t>Istudor Marian</t>
  </si>
  <si>
    <t>Serban Antonescu</t>
  </si>
  <si>
    <t>Dorian Matei</t>
  </si>
  <si>
    <t>Ana Elena</t>
  </si>
  <si>
    <t>Valeriu Tudor</t>
  </si>
  <si>
    <t>Xena Dobre</t>
  </si>
  <si>
    <t>Dumitru Pavlu</t>
  </si>
  <si>
    <t>Anca Luminita</t>
  </si>
  <si>
    <t>Media veniturilor pe an(milioane euro)</t>
  </si>
  <si>
    <t>Nr. ore lucrate</t>
  </si>
  <si>
    <t>Salariu dupa plata orelor suplimentare</t>
  </si>
  <si>
    <t>Salariu</t>
  </si>
  <si>
    <t>Iustin Octavian</t>
  </si>
  <si>
    <t>Gheorghe Damian</t>
  </si>
  <si>
    <t>Vasile Tudor</t>
  </si>
  <si>
    <t>Florentin Dumitrache</t>
  </si>
  <si>
    <t>Marcel Fenechiu</t>
  </si>
  <si>
    <t>Dorian Dumitru</t>
  </si>
  <si>
    <t>Anton Stanculescu</t>
  </si>
  <si>
    <t>Popescu Andrei</t>
  </si>
  <si>
    <t>Obretin Enachescu</t>
  </si>
  <si>
    <t>Gheorghe Robert</t>
  </si>
  <si>
    <t>Vintila Sergiu</t>
  </si>
  <si>
    <t>Vasile Georgescu</t>
  </si>
  <si>
    <t>Scenario Summary</t>
  </si>
  <si>
    <t>Changing Cells:</t>
  </si>
  <si>
    <t>Current Values:</t>
  </si>
  <si>
    <t>Notes:  Current Values column represents values of changing cells at</t>
  </si>
  <si>
    <t>time Scenario Summary Report was created.  Changing cells for each</t>
  </si>
  <si>
    <t>scenario are highlighted in gray.</t>
  </si>
  <si>
    <t>lei/ora</t>
  </si>
  <si>
    <t>$D$2</t>
  </si>
  <si>
    <t>$C$2</t>
  </si>
  <si>
    <t>Scaderea sumei</t>
  </si>
  <si>
    <t>Result Cells:</t>
  </si>
  <si>
    <t>Created by User on 4/10/2021
Modified by User on 4/10/2021</t>
  </si>
  <si>
    <t>PV(Present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</si>
</sst>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/>
    </xf>
    <xf numFmtId="8" fontId="0" fillId="0" borderId="0" xfId="0" applyNumberFormat="1"/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Evolutia venitului firmei Damen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Produse(milioane euro)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Venituri!$A$2:$B$21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Venituri!$C$2:$C$21</c:f>
              <c:numCache>
                <c:formatCode>General</c:formatCode>
                <c:ptCount val="20"/>
                <c:pt idx="0">
                  <c:v>120.5</c:v>
                </c:pt>
                <c:pt idx="1">
                  <c:v>126</c:v>
                </c:pt>
                <c:pt idx="2">
                  <c:v>125.6</c:v>
                </c:pt>
                <c:pt idx="3">
                  <c:v>125</c:v>
                </c:pt>
                <c:pt idx="4">
                  <c:v>130.69999999999999</c:v>
                </c:pt>
                <c:pt idx="5">
                  <c:v>125.7</c:v>
                </c:pt>
                <c:pt idx="6">
                  <c:v>124.8</c:v>
                </c:pt>
                <c:pt idx="7">
                  <c:v>126.5</c:v>
                </c:pt>
                <c:pt idx="8">
                  <c:v>135.22999999999999</c:v>
                </c:pt>
                <c:pt idx="9">
                  <c:v>134.37</c:v>
                </c:pt>
                <c:pt idx="10">
                  <c:v>130.9</c:v>
                </c:pt>
                <c:pt idx="11">
                  <c:v>129.78</c:v>
                </c:pt>
                <c:pt idx="12">
                  <c:v>139.69999999999999</c:v>
                </c:pt>
                <c:pt idx="13">
                  <c:v>140</c:v>
                </c:pt>
                <c:pt idx="14">
                  <c:v>140.80000000000001</c:v>
                </c:pt>
                <c:pt idx="15">
                  <c:v>142.5</c:v>
                </c:pt>
                <c:pt idx="16">
                  <c:v>119.7</c:v>
                </c:pt>
                <c:pt idx="17">
                  <c:v>118</c:v>
                </c:pt>
                <c:pt idx="18">
                  <c:v>117</c:v>
                </c:pt>
                <c:pt idx="19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1-4DF4-9353-2D9A37C50403}"/>
            </c:ext>
          </c:extLst>
        </c:ser>
        <c:ser>
          <c:idx val="1"/>
          <c:order val="1"/>
          <c:tx>
            <c:v>Servicii(milioane euro)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Venituri!$A$2:$B$21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Venituri!$D$2:$D$21</c:f>
              <c:numCache>
                <c:formatCode>General</c:formatCode>
                <c:ptCount val="20"/>
                <c:pt idx="0">
                  <c:v>109.7</c:v>
                </c:pt>
                <c:pt idx="1">
                  <c:v>111.5</c:v>
                </c:pt>
                <c:pt idx="2">
                  <c:v>113</c:v>
                </c:pt>
                <c:pt idx="3">
                  <c:v>115.6</c:v>
                </c:pt>
                <c:pt idx="4">
                  <c:v>120.7</c:v>
                </c:pt>
                <c:pt idx="5">
                  <c:v>123</c:v>
                </c:pt>
                <c:pt idx="6">
                  <c:v>122.7</c:v>
                </c:pt>
                <c:pt idx="7">
                  <c:v>122.9</c:v>
                </c:pt>
                <c:pt idx="8">
                  <c:v>129</c:v>
                </c:pt>
                <c:pt idx="9">
                  <c:v>131.69999999999999</c:v>
                </c:pt>
                <c:pt idx="10">
                  <c:v>136</c:v>
                </c:pt>
                <c:pt idx="11">
                  <c:v>135.69999999999999</c:v>
                </c:pt>
                <c:pt idx="12">
                  <c:v>139</c:v>
                </c:pt>
                <c:pt idx="13">
                  <c:v>140.80000000000001</c:v>
                </c:pt>
                <c:pt idx="14">
                  <c:v>143.6</c:v>
                </c:pt>
                <c:pt idx="15">
                  <c:v>142</c:v>
                </c:pt>
                <c:pt idx="16">
                  <c:v>121.4</c:v>
                </c:pt>
                <c:pt idx="17">
                  <c:v>120</c:v>
                </c:pt>
                <c:pt idx="18">
                  <c:v>119.5</c:v>
                </c:pt>
                <c:pt idx="19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1-4DF4-9353-2D9A37C5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86032"/>
        <c:axId val="431198512"/>
      </c:lineChart>
      <c:catAx>
        <c:axId val="4311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8512"/>
        <c:crosses val="autoZero"/>
        <c:auto val="1"/>
        <c:lblAlgn val="ctr"/>
        <c:lblOffset val="100"/>
        <c:noMultiLvlLbl val="0"/>
      </c:catAx>
      <c:valAx>
        <c:axId val="4311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Evolutia</a:t>
            </a:r>
            <a:r>
              <a:rPr lang="en-US" baseline="0"/>
              <a:t> veniturilor firmei Damen in perioada 2016-2020</a:t>
            </a:r>
            <a:endParaRPr lang="en-US"/>
          </a:p>
        </c:rich>
      </c:tx>
      <c:layout>
        <c:manualLayout>
          <c:xMode val="edge"/>
          <c:yMode val="edge"/>
          <c:x val="0.104802401667672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Produse(milioane euro)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Venituri!$A$2:$B$21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Venituri!$C$2:$C$21</c:f>
              <c:numCache>
                <c:formatCode>General</c:formatCode>
                <c:ptCount val="20"/>
                <c:pt idx="0">
                  <c:v>120.5</c:v>
                </c:pt>
                <c:pt idx="1">
                  <c:v>126</c:v>
                </c:pt>
                <c:pt idx="2">
                  <c:v>125.6</c:v>
                </c:pt>
                <c:pt idx="3">
                  <c:v>125</c:v>
                </c:pt>
                <c:pt idx="4">
                  <c:v>130.69999999999999</c:v>
                </c:pt>
                <c:pt idx="5">
                  <c:v>125.7</c:v>
                </c:pt>
                <c:pt idx="6">
                  <c:v>124.8</c:v>
                </c:pt>
                <c:pt idx="7">
                  <c:v>126.5</c:v>
                </c:pt>
                <c:pt idx="8">
                  <c:v>135.22999999999999</c:v>
                </c:pt>
                <c:pt idx="9">
                  <c:v>134.37</c:v>
                </c:pt>
                <c:pt idx="10">
                  <c:v>130.9</c:v>
                </c:pt>
                <c:pt idx="11">
                  <c:v>129.78</c:v>
                </c:pt>
                <c:pt idx="12">
                  <c:v>139.69999999999999</c:v>
                </c:pt>
                <c:pt idx="13">
                  <c:v>140</c:v>
                </c:pt>
                <c:pt idx="14">
                  <c:v>140.80000000000001</c:v>
                </c:pt>
                <c:pt idx="15">
                  <c:v>142.5</c:v>
                </c:pt>
                <c:pt idx="16">
                  <c:v>119.7</c:v>
                </c:pt>
                <c:pt idx="17">
                  <c:v>118</c:v>
                </c:pt>
                <c:pt idx="18">
                  <c:v>117</c:v>
                </c:pt>
                <c:pt idx="19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355-A08F-C955A21E910E}"/>
            </c:ext>
          </c:extLst>
        </c:ser>
        <c:ser>
          <c:idx val="1"/>
          <c:order val="1"/>
          <c:tx>
            <c:v>Servicii(milioane euro)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Venituri!$A$2:$B$21</c:f>
              <c:multiLvlStrCache>
                <c:ptCount val="20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Venituri!$D$2:$D$21</c:f>
              <c:numCache>
                <c:formatCode>General</c:formatCode>
                <c:ptCount val="20"/>
                <c:pt idx="0">
                  <c:v>109.7</c:v>
                </c:pt>
                <c:pt idx="1">
                  <c:v>111.5</c:v>
                </c:pt>
                <c:pt idx="2">
                  <c:v>113</c:v>
                </c:pt>
                <c:pt idx="3">
                  <c:v>115.6</c:v>
                </c:pt>
                <c:pt idx="4">
                  <c:v>120.7</c:v>
                </c:pt>
                <c:pt idx="5">
                  <c:v>123</c:v>
                </c:pt>
                <c:pt idx="6">
                  <c:v>122.7</c:v>
                </c:pt>
                <c:pt idx="7">
                  <c:v>122.9</c:v>
                </c:pt>
                <c:pt idx="8">
                  <c:v>129</c:v>
                </c:pt>
                <c:pt idx="9">
                  <c:v>131.69999999999999</c:v>
                </c:pt>
                <c:pt idx="10">
                  <c:v>136</c:v>
                </c:pt>
                <c:pt idx="11">
                  <c:v>135.69999999999999</c:v>
                </c:pt>
                <c:pt idx="12">
                  <c:v>139</c:v>
                </c:pt>
                <c:pt idx="13">
                  <c:v>140.80000000000001</c:v>
                </c:pt>
                <c:pt idx="14">
                  <c:v>143.6</c:v>
                </c:pt>
                <c:pt idx="15">
                  <c:v>142</c:v>
                </c:pt>
                <c:pt idx="16">
                  <c:v>121.4</c:v>
                </c:pt>
                <c:pt idx="17">
                  <c:v>120</c:v>
                </c:pt>
                <c:pt idx="18">
                  <c:v>119.5</c:v>
                </c:pt>
                <c:pt idx="19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1-4355-A08F-C955A21E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36736"/>
        <c:axId val="328350880"/>
      </c:lineChart>
      <c:catAx>
        <c:axId val="3283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50880"/>
        <c:crosses val="autoZero"/>
        <c:auto val="1"/>
        <c:lblAlgn val="ctr"/>
        <c:lblOffset val="100"/>
        <c:noMultiLvlLbl val="0"/>
      </c:catAx>
      <c:valAx>
        <c:axId val="3283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F8BF3C-0875-4A62-9646-1ECD56A5E8AB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0A7B0-AC37-46C7-B2CE-DF3FDEF17D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1190624</xdr:colOff>
      <xdr:row>31</xdr:row>
      <xdr:rowOff>100012</xdr:rowOff>
    </xdr:from>
    <xdr:to>
      <xdr:col>6</xdr:col>
      <xdr:colOff>419100</xdr:colOff>
      <xdr:row>45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FCEEE-B4FC-4155-AF65-19EB8D14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C603-C069-4BFD-99D4-0DFCA9850536}">
  <sheetPr>
    <outlinePr summaryBelow="0"/>
  </sheetPr>
  <dimension ref="B1:E11"/>
  <sheetViews>
    <sheetView showGridLines="0" workbookViewId="0"/>
  </sheetViews>
  <sheetFormatPr defaultRowHeight="15" outlineLevelRow="1" outlineLevelCol="1" x14ac:dyDescent="0.25"/>
  <cols>
    <col min="3" max="3" width="5.28515625" bestFit="1" customWidth="1"/>
    <col min="4" max="5" width="13.42578125" bestFit="1" customWidth="1" outlineLevel="1"/>
  </cols>
  <sheetData>
    <row r="1" spans="2:5" ht="15.75" thickBot="1" x14ac:dyDescent="0.3"/>
    <row r="2" spans="2:5" ht="15.75" x14ac:dyDescent="0.25">
      <c r="B2" s="9" t="s">
        <v>39</v>
      </c>
      <c r="C2" s="9"/>
      <c r="D2" s="13"/>
      <c r="E2" s="13"/>
    </row>
    <row r="3" spans="2:5" ht="15.75" collapsed="1" x14ac:dyDescent="0.25">
      <c r="B3" s="8"/>
      <c r="C3" s="8"/>
      <c r="D3" s="14" t="s">
        <v>41</v>
      </c>
      <c r="E3" s="14" t="s">
        <v>48</v>
      </c>
    </row>
    <row r="4" spans="2:5" ht="45" hidden="1" outlineLevel="1" x14ac:dyDescent="0.25">
      <c r="B4" s="11"/>
      <c r="C4" s="11"/>
      <c r="D4" s="6"/>
      <c r="E4" s="16" t="s">
        <v>50</v>
      </c>
    </row>
    <row r="5" spans="2:5" x14ac:dyDescent="0.25">
      <c r="B5" s="12" t="s">
        <v>40</v>
      </c>
      <c r="C5" s="12"/>
      <c r="D5" s="10"/>
      <c r="E5" s="10"/>
    </row>
    <row r="6" spans="2:5" outlineLevel="1" x14ac:dyDescent="0.25">
      <c r="B6" s="11"/>
      <c r="C6" s="11" t="s">
        <v>46</v>
      </c>
      <c r="D6" s="6">
        <v>60</v>
      </c>
      <c r="E6" s="15">
        <v>40</v>
      </c>
    </row>
    <row r="7" spans="2:5" x14ac:dyDescent="0.25">
      <c r="B7" s="12" t="s">
        <v>49</v>
      </c>
      <c r="C7" s="12"/>
      <c r="D7" s="10"/>
      <c r="E7" s="10"/>
    </row>
    <row r="8" spans="2:5" ht="15.75" outlineLevel="1" thickBot="1" x14ac:dyDescent="0.3">
      <c r="B8" s="17"/>
      <c r="C8" s="17" t="s">
        <v>47</v>
      </c>
      <c r="D8" s="7">
        <v>3680</v>
      </c>
      <c r="E8" s="7">
        <v>3620</v>
      </c>
    </row>
    <row r="9" spans="2:5" x14ac:dyDescent="0.25">
      <c r="B9" t="s">
        <v>42</v>
      </c>
    </row>
    <row r="10" spans="2:5" x14ac:dyDescent="0.25">
      <c r="B10" t="s">
        <v>43</v>
      </c>
    </row>
    <row r="11" spans="2:5" x14ac:dyDescent="0.25">
      <c r="B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1B74-B6A0-4CC6-8D74-3C2416C6564F}">
  <dimension ref="A1:F21"/>
  <sheetViews>
    <sheetView tabSelected="1" workbookViewId="0">
      <selection activeCell="C2" sqref="C2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55.28515625" bestFit="1" customWidth="1"/>
    <col min="4" max="4" width="21.7109375" bestFit="1" customWidth="1"/>
    <col min="5" max="5" width="28.42578125" bestFit="1" customWidth="1"/>
    <col min="6" max="6" width="52" bestFit="1" customWidth="1"/>
    <col min="7" max="7" width="12.85546875" bestFit="1" customWidth="1"/>
    <col min="8" max="8" width="22.28515625" bestFit="1" customWidth="1"/>
    <col min="9" max="9" width="30.85546875" bestFit="1" customWidth="1"/>
    <col min="10" max="10" width="46.28515625" bestFit="1" customWidth="1"/>
    <col min="11" max="11" width="30.140625" bestFit="1" customWidth="1"/>
  </cols>
  <sheetData>
    <row r="1" spans="1:6" x14ac:dyDescent="0.25">
      <c r="A1" t="s">
        <v>10</v>
      </c>
      <c r="B1" t="s">
        <v>24</v>
      </c>
      <c r="C1" t="s">
        <v>25</v>
      </c>
      <c r="D1" t="s">
        <v>45</v>
      </c>
    </row>
    <row r="2" spans="1:6" x14ac:dyDescent="0.25">
      <c r="A2" t="s">
        <v>16</v>
      </c>
      <c r="B2">
        <v>7</v>
      </c>
      <c r="C2">
        <f>VLOOKUP(A2,'Salarii angajati'!A2:B25,2,0)+(B2*D2)</f>
        <v>1480</v>
      </c>
      <c r="D2">
        <v>60</v>
      </c>
      <c r="F2" s="1"/>
    </row>
    <row r="3" spans="1:6" x14ac:dyDescent="0.25">
      <c r="F3" s="1"/>
    </row>
    <row r="4" spans="1:6" x14ac:dyDescent="0.25">
      <c r="F4" s="1"/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</sheetData>
  <scenarios current="0" sqref="C2">
    <scenario name="Scaderea sumei" locked="1" count="1" user="User" comment="Created by User on 4/10/2021_x000a_Modified by User on 4/10/2021">
      <inputCells r="D2" val="40"/>
    </scenario>
  </scenario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AAE17-E666-4DD9-A2E3-F90B6882F25C}">
          <x14:formula1>
            <xm:f>'Salarii angajati'!$A$2:$A$25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CE07-0FBD-407C-A3AF-6CA95EDF8FA1}">
  <dimension ref="A1:G22"/>
  <sheetViews>
    <sheetView workbookViewId="0">
      <selection activeCell="D23" sqref="D23"/>
    </sheetView>
  </sheetViews>
  <sheetFormatPr defaultRowHeight="15" x14ac:dyDescent="0.25"/>
  <cols>
    <col min="2" max="2" width="9.5703125" bestFit="1" customWidth="1"/>
    <col min="3" max="3" width="22.5703125" bestFit="1" customWidth="1"/>
    <col min="4" max="4" width="36.85546875" bestFit="1" customWidth="1"/>
    <col min="5" max="5" width="28.42578125" bestFit="1" customWidth="1"/>
    <col min="6" max="6" width="36.42578125" bestFit="1" customWidth="1"/>
    <col min="7" max="7" width="52" bestFit="1" customWidth="1"/>
  </cols>
  <sheetData>
    <row r="1" spans="1:7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9</v>
      </c>
      <c r="F1" s="2" t="s">
        <v>23</v>
      </c>
      <c r="G1" s="2" t="s">
        <v>8</v>
      </c>
    </row>
    <row r="2" spans="1:7" x14ac:dyDescent="0.25">
      <c r="A2" s="3">
        <v>2016</v>
      </c>
      <c r="B2" s="3" t="s">
        <v>2</v>
      </c>
      <c r="C2" s="3">
        <v>120.5</v>
      </c>
      <c r="D2" s="3">
        <v>109.7</v>
      </c>
      <c r="E2" s="3">
        <f>C2+D2</f>
        <v>230.2</v>
      </c>
      <c r="F2" s="3">
        <f>AVERAGE(E2,E3,E4,E5)</f>
        <v>236.72499999999999</v>
      </c>
      <c r="G2" s="4" t="str">
        <f>IF(C2&gt;D2,"Produse","Servicii")</f>
        <v>Produse</v>
      </c>
    </row>
    <row r="3" spans="1:7" x14ac:dyDescent="0.25">
      <c r="A3" s="3"/>
      <c r="B3" s="3" t="s">
        <v>3</v>
      </c>
      <c r="C3" s="3">
        <v>126</v>
      </c>
      <c r="D3" s="3">
        <v>111.5</v>
      </c>
      <c r="E3" s="3">
        <f t="shared" ref="E3:E21" si="0">C3+D3</f>
        <v>237.5</v>
      </c>
      <c r="F3" s="3"/>
      <c r="G3" s="4" t="str">
        <f t="shared" ref="G3:G21" si="1">IF(C3&gt;D3,"Produse","Servicii")</f>
        <v>Produse</v>
      </c>
    </row>
    <row r="4" spans="1:7" x14ac:dyDescent="0.25">
      <c r="A4" s="3"/>
      <c r="B4" s="3" t="s">
        <v>4</v>
      </c>
      <c r="C4" s="3">
        <v>125.6</v>
      </c>
      <c r="D4" s="3">
        <v>113</v>
      </c>
      <c r="E4" s="3">
        <f t="shared" si="0"/>
        <v>238.6</v>
      </c>
      <c r="F4" s="3"/>
      <c r="G4" s="4" t="str">
        <f t="shared" si="1"/>
        <v>Produse</v>
      </c>
    </row>
    <row r="5" spans="1:7" x14ac:dyDescent="0.25">
      <c r="A5" s="3"/>
      <c r="B5" s="3" t="s">
        <v>5</v>
      </c>
      <c r="C5" s="3">
        <v>125</v>
      </c>
      <c r="D5" s="3">
        <v>115.6</v>
      </c>
      <c r="E5" s="3">
        <f t="shared" si="0"/>
        <v>240.6</v>
      </c>
      <c r="F5" s="3"/>
      <c r="G5" s="4" t="str">
        <f t="shared" si="1"/>
        <v>Produse</v>
      </c>
    </row>
    <row r="6" spans="1:7" x14ac:dyDescent="0.25">
      <c r="A6" s="3">
        <v>2017</v>
      </c>
      <c r="B6" s="3" t="s">
        <v>2</v>
      </c>
      <c r="C6" s="3">
        <v>130.69999999999999</v>
      </c>
      <c r="D6" s="3">
        <v>120.7</v>
      </c>
      <c r="E6" s="3">
        <f t="shared" si="0"/>
        <v>251.39999999999998</v>
      </c>
      <c r="F6" s="3">
        <f>AVERAGE(E6,E7,E8,E9)</f>
        <v>249.24999999999997</v>
      </c>
      <c r="G6" s="4" t="str">
        <f t="shared" si="1"/>
        <v>Produse</v>
      </c>
    </row>
    <row r="7" spans="1:7" x14ac:dyDescent="0.25">
      <c r="A7" s="3"/>
      <c r="B7" s="3" t="s">
        <v>3</v>
      </c>
      <c r="C7" s="3">
        <v>125.7</v>
      </c>
      <c r="D7" s="3">
        <v>123</v>
      </c>
      <c r="E7" s="3">
        <f t="shared" si="0"/>
        <v>248.7</v>
      </c>
      <c r="F7" s="3"/>
      <c r="G7" s="4" t="str">
        <f t="shared" si="1"/>
        <v>Produse</v>
      </c>
    </row>
    <row r="8" spans="1:7" x14ac:dyDescent="0.25">
      <c r="A8" s="3"/>
      <c r="B8" s="3" t="s">
        <v>4</v>
      </c>
      <c r="C8" s="3">
        <v>124.8</v>
      </c>
      <c r="D8" s="3">
        <v>122.7</v>
      </c>
      <c r="E8" s="3">
        <f t="shared" si="0"/>
        <v>247.5</v>
      </c>
      <c r="F8" s="3"/>
      <c r="G8" s="4" t="str">
        <f t="shared" si="1"/>
        <v>Produse</v>
      </c>
    </row>
    <row r="9" spans="1:7" x14ac:dyDescent="0.25">
      <c r="A9" s="3"/>
      <c r="B9" s="3" t="s">
        <v>5</v>
      </c>
      <c r="C9" s="3">
        <v>126.5</v>
      </c>
      <c r="D9" s="3">
        <v>122.9</v>
      </c>
      <c r="E9" s="3">
        <f t="shared" si="0"/>
        <v>249.4</v>
      </c>
      <c r="F9" s="3"/>
      <c r="G9" s="4" t="str">
        <f t="shared" si="1"/>
        <v>Produse</v>
      </c>
    </row>
    <row r="10" spans="1:7" x14ac:dyDescent="0.25">
      <c r="A10" s="3">
        <v>2018</v>
      </c>
      <c r="B10" s="3" t="s">
        <v>2</v>
      </c>
      <c r="C10" s="3">
        <v>135.22999999999999</v>
      </c>
      <c r="D10" s="3">
        <v>129</v>
      </c>
      <c r="E10" s="3">
        <f t="shared" si="0"/>
        <v>264.23</v>
      </c>
      <c r="F10" s="3">
        <f>AVERAGE(E10,E11,E12,E13)</f>
        <v>265.66999999999996</v>
      </c>
      <c r="G10" s="4" t="str">
        <f t="shared" si="1"/>
        <v>Produse</v>
      </c>
    </row>
    <row r="11" spans="1:7" x14ac:dyDescent="0.25">
      <c r="A11" s="3"/>
      <c r="B11" s="3" t="s">
        <v>3</v>
      </c>
      <c r="C11" s="3">
        <v>134.37</v>
      </c>
      <c r="D11" s="3">
        <v>131.69999999999999</v>
      </c>
      <c r="E11" s="3">
        <f t="shared" si="0"/>
        <v>266.07</v>
      </c>
      <c r="F11" s="3"/>
      <c r="G11" s="4" t="str">
        <f t="shared" si="1"/>
        <v>Produse</v>
      </c>
    </row>
    <row r="12" spans="1:7" x14ac:dyDescent="0.25">
      <c r="A12" s="3"/>
      <c r="B12" s="3" t="s">
        <v>4</v>
      </c>
      <c r="C12" s="3">
        <v>130.9</v>
      </c>
      <c r="D12" s="3">
        <v>136</v>
      </c>
      <c r="E12" s="3">
        <f t="shared" si="0"/>
        <v>266.89999999999998</v>
      </c>
      <c r="F12" s="3"/>
      <c r="G12" s="4" t="str">
        <f t="shared" si="1"/>
        <v>Servicii</v>
      </c>
    </row>
    <row r="13" spans="1:7" x14ac:dyDescent="0.25">
      <c r="A13" s="3"/>
      <c r="B13" s="3" t="s">
        <v>5</v>
      </c>
      <c r="C13" s="3">
        <v>129.78</v>
      </c>
      <c r="D13" s="3">
        <v>135.69999999999999</v>
      </c>
      <c r="E13" s="3">
        <f t="shared" si="0"/>
        <v>265.48</v>
      </c>
      <c r="F13" s="3"/>
      <c r="G13" s="4" t="str">
        <f t="shared" si="1"/>
        <v>Servicii</v>
      </c>
    </row>
    <row r="14" spans="1:7" x14ac:dyDescent="0.25">
      <c r="A14" s="3">
        <v>2019</v>
      </c>
      <c r="B14" s="3" t="s">
        <v>2</v>
      </c>
      <c r="C14" s="3">
        <v>139.69999999999999</v>
      </c>
      <c r="D14" s="3">
        <v>139</v>
      </c>
      <c r="E14" s="3">
        <f t="shared" si="0"/>
        <v>278.7</v>
      </c>
      <c r="F14" s="3">
        <f>AVERAGE(E14,E15,E16,E17)</f>
        <v>282.10000000000002</v>
      </c>
      <c r="G14" s="4" t="str">
        <f t="shared" si="1"/>
        <v>Produse</v>
      </c>
    </row>
    <row r="15" spans="1:7" x14ac:dyDescent="0.25">
      <c r="A15" s="3"/>
      <c r="B15" s="3" t="s">
        <v>3</v>
      </c>
      <c r="C15" s="3">
        <v>140</v>
      </c>
      <c r="D15" s="3">
        <v>140.80000000000001</v>
      </c>
      <c r="E15" s="3">
        <f t="shared" si="0"/>
        <v>280.8</v>
      </c>
      <c r="F15" s="3"/>
      <c r="G15" s="4" t="str">
        <f t="shared" si="1"/>
        <v>Servicii</v>
      </c>
    </row>
    <row r="16" spans="1:7" x14ac:dyDescent="0.25">
      <c r="A16" s="3"/>
      <c r="B16" s="3" t="s">
        <v>4</v>
      </c>
      <c r="C16" s="3">
        <v>140.80000000000001</v>
      </c>
      <c r="D16" s="3">
        <v>143.6</v>
      </c>
      <c r="E16" s="3">
        <f t="shared" si="0"/>
        <v>284.39999999999998</v>
      </c>
      <c r="F16" s="3"/>
      <c r="G16" s="4" t="str">
        <f t="shared" si="1"/>
        <v>Servicii</v>
      </c>
    </row>
    <row r="17" spans="1:7" x14ac:dyDescent="0.25">
      <c r="A17" s="3"/>
      <c r="B17" s="3" t="s">
        <v>5</v>
      </c>
      <c r="C17" s="3">
        <v>142.5</v>
      </c>
      <c r="D17" s="3">
        <v>142</v>
      </c>
      <c r="E17" s="3">
        <f t="shared" si="0"/>
        <v>284.5</v>
      </c>
      <c r="F17" s="3"/>
      <c r="G17" s="4" t="str">
        <f t="shared" si="1"/>
        <v>Produse</v>
      </c>
    </row>
    <row r="18" spans="1:7" x14ac:dyDescent="0.25">
      <c r="A18" s="3">
        <v>2020</v>
      </c>
      <c r="B18" s="3" t="s">
        <v>2</v>
      </c>
      <c r="C18" s="3">
        <v>119.7</v>
      </c>
      <c r="D18" s="3">
        <v>121.4</v>
      </c>
      <c r="E18" s="3">
        <f t="shared" si="0"/>
        <v>241.10000000000002</v>
      </c>
      <c r="F18" s="3">
        <f>AVERAGE(E18,E19,E20,E21)</f>
        <v>239.22500000000002</v>
      </c>
      <c r="G18" s="4" t="str">
        <f t="shared" si="1"/>
        <v>Servicii</v>
      </c>
    </row>
    <row r="19" spans="1:7" x14ac:dyDescent="0.25">
      <c r="A19" s="3"/>
      <c r="B19" s="3" t="s">
        <v>3</v>
      </c>
      <c r="C19" s="3">
        <v>118</v>
      </c>
      <c r="D19" s="3">
        <v>120</v>
      </c>
      <c r="E19" s="3">
        <f t="shared" si="0"/>
        <v>238</v>
      </c>
      <c r="F19" s="3"/>
      <c r="G19" s="4" t="str">
        <f t="shared" si="1"/>
        <v>Servicii</v>
      </c>
    </row>
    <row r="20" spans="1:7" x14ac:dyDescent="0.25">
      <c r="A20" s="3"/>
      <c r="B20" s="3" t="s">
        <v>4</v>
      </c>
      <c r="C20" s="3">
        <v>117</v>
      </c>
      <c r="D20" s="3">
        <v>119.5</v>
      </c>
      <c r="E20" s="3">
        <f t="shared" si="0"/>
        <v>236.5</v>
      </c>
      <c r="F20" s="3"/>
      <c r="G20" s="4" t="str">
        <f t="shared" si="1"/>
        <v>Servicii</v>
      </c>
    </row>
    <row r="21" spans="1:7" x14ac:dyDescent="0.25">
      <c r="A21" s="3"/>
      <c r="B21" s="3" t="s">
        <v>5</v>
      </c>
      <c r="C21" s="3">
        <v>120.5</v>
      </c>
      <c r="D21" s="3">
        <v>120.8</v>
      </c>
      <c r="E21" s="3">
        <f t="shared" si="0"/>
        <v>241.3</v>
      </c>
      <c r="F21" s="3"/>
      <c r="G21" s="4" t="str">
        <f t="shared" si="1"/>
        <v>Servicii</v>
      </c>
    </row>
    <row r="22" spans="1:7" x14ac:dyDescent="0.25">
      <c r="E22" s="5"/>
      <c r="F22" s="5"/>
    </row>
  </sheetData>
  <scenarios current="0" show="0">
    <scenario name="scenariu" locked="1" count="1" user="User" comment="Created by User on 4/10/2021">
      <inputCells r="D22" val="1.45"/>
    </scenario>
  </scenario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38D3-E8E6-4C89-A7CC-FAF8E3622483}">
  <dimension ref="A1:B25"/>
  <sheetViews>
    <sheetView topLeftCell="A4" workbookViewId="0">
      <selection activeCell="B25" sqref="B25"/>
    </sheetView>
  </sheetViews>
  <sheetFormatPr defaultRowHeight="15" x14ac:dyDescent="0.25"/>
  <cols>
    <col min="1" max="1" width="20.140625" bestFit="1" customWidth="1"/>
    <col min="2" max="2" width="12.7109375" bestFit="1" customWidth="1"/>
    <col min="3" max="3" width="14.28515625" bestFit="1" customWidth="1"/>
    <col min="4" max="4" width="39.5703125" bestFit="1" customWidth="1"/>
  </cols>
  <sheetData>
    <row r="1" spans="1:2" x14ac:dyDescent="0.25">
      <c r="A1" t="s">
        <v>10</v>
      </c>
      <c r="B1" t="s">
        <v>26</v>
      </c>
    </row>
    <row r="2" spans="1:2" x14ac:dyDescent="0.25">
      <c r="A2" t="s">
        <v>11</v>
      </c>
      <c r="B2">
        <v>5000</v>
      </c>
    </row>
    <row r="3" spans="1:2" x14ac:dyDescent="0.25">
      <c r="A3" t="s">
        <v>12</v>
      </c>
      <c r="B3">
        <v>5600</v>
      </c>
    </row>
    <row r="4" spans="1:2" x14ac:dyDescent="0.25">
      <c r="A4" t="s">
        <v>13</v>
      </c>
      <c r="B4">
        <v>2000</v>
      </c>
    </row>
    <row r="5" spans="1:2" x14ac:dyDescent="0.25">
      <c r="A5" t="s">
        <v>14</v>
      </c>
      <c r="B5">
        <v>3400</v>
      </c>
    </row>
    <row r="6" spans="1:2" x14ac:dyDescent="0.25">
      <c r="A6" t="s">
        <v>15</v>
      </c>
      <c r="B6">
        <v>1900</v>
      </c>
    </row>
    <row r="7" spans="1:2" x14ac:dyDescent="0.25">
      <c r="A7" t="s">
        <v>16</v>
      </c>
      <c r="B7">
        <v>1060</v>
      </c>
    </row>
    <row r="8" spans="1:2" x14ac:dyDescent="0.25">
      <c r="A8" t="s">
        <v>17</v>
      </c>
      <c r="B8">
        <v>3220</v>
      </c>
    </row>
    <row r="9" spans="1:2" x14ac:dyDescent="0.25">
      <c r="A9" t="s">
        <v>18</v>
      </c>
      <c r="B9">
        <v>3000</v>
      </c>
    </row>
    <row r="10" spans="1:2" x14ac:dyDescent="0.25">
      <c r="A10" t="s">
        <v>19</v>
      </c>
      <c r="B10">
        <v>3500</v>
      </c>
    </row>
    <row r="11" spans="1:2" x14ac:dyDescent="0.25">
      <c r="A11" t="s">
        <v>20</v>
      </c>
      <c r="B11">
        <v>2190</v>
      </c>
    </row>
    <row r="12" spans="1:2" x14ac:dyDescent="0.25">
      <c r="A12" t="s">
        <v>21</v>
      </c>
      <c r="B12">
        <v>4300</v>
      </c>
    </row>
    <row r="13" spans="1:2" x14ac:dyDescent="0.25">
      <c r="A13" t="s">
        <v>22</v>
      </c>
      <c r="B13">
        <v>5000</v>
      </c>
    </row>
    <row r="14" spans="1:2" x14ac:dyDescent="0.25">
      <c r="A14" t="s">
        <v>27</v>
      </c>
      <c r="B14">
        <v>4500</v>
      </c>
    </row>
    <row r="15" spans="1:2" x14ac:dyDescent="0.25">
      <c r="A15" t="s">
        <v>28</v>
      </c>
      <c r="B15">
        <v>3400</v>
      </c>
    </row>
    <row r="16" spans="1:2" x14ac:dyDescent="0.25">
      <c r="A16" t="s">
        <v>29</v>
      </c>
      <c r="B16">
        <v>3500</v>
      </c>
    </row>
    <row r="17" spans="1:2" x14ac:dyDescent="0.25">
      <c r="A17" t="s">
        <v>30</v>
      </c>
      <c r="B17">
        <v>3180</v>
      </c>
    </row>
    <row r="18" spans="1:2" x14ac:dyDescent="0.25">
      <c r="A18" t="s">
        <v>31</v>
      </c>
      <c r="B18">
        <v>2860</v>
      </c>
    </row>
    <row r="19" spans="1:2" x14ac:dyDescent="0.25">
      <c r="A19" t="s">
        <v>32</v>
      </c>
      <c r="B19">
        <v>2540</v>
      </c>
    </row>
    <row r="20" spans="1:2" x14ac:dyDescent="0.25">
      <c r="A20" t="s">
        <v>33</v>
      </c>
      <c r="B20">
        <v>2220</v>
      </c>
    </row>
    <row r="21" spans="1:2" x14ac:dyDescent="0.25">
      <c r="A21" t="s">
        <v>34</v>
      </c>
      <c r="B21">
        <v>1900</v>
      </c>
    </row>
    <row r="22" spans="1:2" x14ac:dyDescent="0.25">
      <c r="A22" t="s">
        <v>35</v>
      </c>
      <c r="B22">
        <v>1580</v>
      </c>
    </row>
    <row r="23" spans="1:2" x14ac:dyDescent="0.25">
      <c r="A23" t="s">
        <v>36</v>
      </c>
      <c r="B23">
        <v>1260</v>
      </c>
    </row>
    <row r="24" spans="1:2" x14ac:dyDescent="0.25">
      <c r="A24" t="s">
        <v>37</v>
      </c>
      <c r="B24">
        <v>1940</v>
      </c>
    </row>
    <row r="25" spans="1:2" x14ac:dyDescent="0.25">
      <c r="A25" t="s">
        <v>38</v>
      </c>
      <c r="B25">
        <v>2620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BE4E4-9C23-4BC3-B347-901670BCD888}">
  <dimension ref="B2:B3"/>
  <sheetViews>
    <sheetView workbookViewId="0">
      <selection activeCell="B3" sqref="B3"/>
    </sheetView>
  </sheetViews>
  <sheetFormatPr defaultRowHeight="15" x14ac:dyDescent="0.25"/>
  <cols>
    <col min="2" max="2" width="20.42578125" customWidth="1"/>
    <col min="3" max="3" width="8" customWidth="1"/>
  </cols>
  <sheetData>
    <row r="2" spans="2:2" x14ac:dyDescent="0.25">
      <c r="B2" t="s">
        <v>51</v>
      </c>
    </row>
    <row r="3" spans="2:2" x14ac:dyDescent="0.25">
      <c r="B3" s="18">
        <f>PV(5%/12,5*12,,-20000,1)</f>
        <v>15584.107806339378</v>
      </c>
    </row>
  </sheetData>
  <scenarios current="0" sqref="G8">
    <scenario name="scenariu" locked="1" count="1" user="User" comment="Created by User on 4/9/2021">
      <inputCells r="C22" val="0.96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5</vt:i4>
      </vt:variant>
      <vt:variant>
        <vt:lpstr>Diagrame</vt:lpstr>
      </vt:variant>
      <vt:variant>
        <vt:i4>1</vt:i4>
      </vt:variant>
    </vt:vector>
  </HeadingPairs>
  <TitlesOfParts>
    <vt:vector size="6" baseType="lpstr">
      <vt:lpstr>Scenario Summary</vt:lpstr>
      <vt:lpstr>Vlookup</vt:lpstr>
      <vt:lpstr>Venituri</vt:lpstr>
      <vt:lpstr>Salarii angajati</vt:lpstr>
      <vt:lpstr>Imprumut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2021-04-07T16:06:49Z</dcterms:created>
  <dcterms:modified xsi:type="dcterms:W3CDTF">2021-05-27T06:16:44Z</dcterms:modified>
</cp:coreProperties>
</file>