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dy\Desktop\"/>
    </mc:Choice>
  </mc:AlternateContent>
  <xr:revisionPtr revIDLastSave="0" documentId="13_ncr:1_{338C8B27-1663-4B96-A2CD-70202E0C2AEE}" xr6:coauthVersionLast="47" xr6:coauthVersionMax="47" xr10:uidLastSave="{00000000-0000-0000-0000-000000000000}"/>
  <bookViews>
    <workbookView xWindow="-108" yWindow="-108" windowWidth="23256" windowHeight="12456" xr2:uid="{DD9D4A91-A23A-4FDC-AB2A-0F550FED7A0D}"/>
  </bookViews>
  <sheets>
    <sheet name="State_2021" sheetId="1" r:id="rId1"/>
  </sheets>
  <externalReferences>
    <externalReference r:id="rId2"/>
    <externalReference r:id="rId3"/>
  </externalReferences>
  <definedNames>
    <definedName name="_xlnm.Print_Titles" localSheetId="0">State_2021!$1:$4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54" i="1" l="1"/>
  <c r="AN654" i="1"/>
  <c r="AM654" i="1"/>
  <c r="AL654" i="1"/>
  <c r="AK654" i="1"/>
  <c r="AJ654" i="1"/>
  <c r="AI654" i="1"/>
  <c r="AH654" i="1"/>
  <c r="AG654" i="1"/>
  <c r="AO653" i="1"/>
  <c r="AN653" i="1"/>
  <c r="AM653" i="1"/>
  <c r="AL653" i="1"/>
  <c r="AK653" i="1"/>
  <c r="AJ653" i="1"/>
  <c r="AI653" i="1"/>
  <c r="AH653" i="1"/>
  <c r="AG653" i="1"/>
  <c r="AO652" i="1"/>
  <c r="AN652" i="1"/>
  <c r="AR652" i="1" s="1"/>
  <c r="AM652" i="1"/>
  <c r="AL652" i="1"/>
  <c r="AK652" i="1"/>
  <c r="AJ652" i="1"/>
  <c r="AI652" i="1"/>
  <c r="AH652" i="1"/>
  <c r="AG652" i="1"/>
  <c r="AO651" i="1"/>
  <c r="AN651" i="1"/>
  <c r="AM651" i="1"/>
  <c r="AL651" i="1"/>
  <c r="AK651" i="1"/>
  <c r="AQ651" i="1" s="1"/>
  <c r="AJ651" i="1"/>
  <c r="AI651" i="1"/>
  <c r="AH651" i="1"/>
  <c r="AG651" i="1"/>
  <c r="AO650" i="1"/>
  <c r="AN650" i="1"/>
  <c r="AM650" i="1"/>
  <c r="AL650" i="1"/>
  <c r="AK650" i="1"/>
  <c r="AJ650" i="1"/>
  <c r="AI650" i="1"/>
  <c r="AH650" i="1"/>
  <c r="AG650" i="1"/>
  <c r="AO649" i="1"/>
  <c r="AN649" i="1"/>
  <c r="AM649" i="1"/>
  <c r="AL649" i="1"/>
  <c r="AK649" i="1"/>
  <c r="AJ649" i="1"/>
  <c r="AI649" i="1"/>
  <c r="AH649" i="1"/>
  <c r="AG649" i="1"/>
  <c r="AO648" i="1"/>
  <c r="AN648" i="1"/>
  <c r="AR648" i="1" s="1"/>
  <c r="AM648" i="1"/>
  <c r="AL648" i="1"/>
  <c r="AK648" i="1"/>
  <c r="AQ648" i="1" s="1"/>
  <c r="AJ648" i="1"/>
  <c r="AI648" i="1"/>
  <c r="AH648" i="1"/>
  <c r="AG648" i="1"/>
  <c r="AO647" i="1"/>
  <c r="AN647" i="1"/>
  <c r="AM647" i="1"/>
  <c r="AL647" i="1"/>
  <c r="AK647" i="1"/>
  <c r="AQ647" i="1" s="1"/>
  <c r="AJ647" i="1"/>
  <c r="AI647" i="1"/>
  <c r="AH647" i="1"/>
  <c r="AG647" i="1"/>
  <c r="AO646" i="1"/>
  <c r="AN646" i="1"/>
  <c r="AM646" i="1"/>
  <c r="AL646" i="1"/>
  <c r="AQ646" i="1" s="1"/>
  <c r="AK646" i="1"/>
  <c r="AJ646" i="1"/>
  <c r="AI646" i="1"/>
  <c r="AH646" i="1"/>
  <c r="AG646" i="1"/>
  <c r="AO645" i="1"/>
  <c r="AN645" i="1"/>
  <c r="AR645" i="1" s="1"/>
  <c r="AM645" i="1"/>
  <c r="AL645" i="1"/>
  <c r="AK645" i="1"/>
  <c r="AJ645" i="1"/>
  <c r="AI645" i="1"/>
  <c r="AH645" i="1"/>
  <c r="AG645" i="1"/>
  <c r="AO644" i="1"/>
  <c r="AN644" i="1"/>
  <c r="AM644" i="1"/>
  <c r="AL644" i="1"/>
  <c r="AK644" i="1"/>
  <c r="AQ644" i="1" s="1"/>
  <c r="AJ644" i="1"/>
  <c r="AI644" i="1"/>
  <c r="AH644" i="1"/>
  <c r="AG644" i="1"/>
  <c r="AO643" i="1"/>
  <c r="AN643" i="1"/>
  <c r="AM643" i="1"/>
  <c r="AL643" i="1"/>
  <c r="AK643" i="1"/>
  <c r="AJ643" i="1"/>
  <c r="AI643" i="1"/>
  <c r="AH643" i="1"/>
  <c r="AG643" i="1"/>
  <c r="AO642" i="1"/>
  <c r="AN642" i="1"/>
  <c r="AM642" i="1"/>
  <c r="AL642" i="1"/>
  <c r="AK642" i="1"/>
  <c r="AJ642" i="1"/>
  <c r="AI642" i="1"/>
  <c r="AH642" i="1"/>
  <c r="AG642" i="1"/>
  <c r="AO641" i="1"/>
  <c r="AN641" i="1"/>
  <c r="AM641" i="1"/>
  <c r="AL641" i="1"/>
  <c r="AK641" i="1"/>
  <c r="AJ641" i="1"/>
  <c r="AI641" i="1"/>
  <c r="AH641" i="1"/>
  <c r="AG641" i="1"/>
  <c r="AO640" i="1"/>
  <c r="AN640" i="1"/>
  <c r="AR640" i="1" s="1"/>
  <c r="AM640" i="1"/>
  <c r="AL640" i="1"/>
  <c r="AK640" i="1"/>
  <c r="AJ640" i="1"/>
  <c r="AI640" i="1"/>
  <c r="AH640" i="1"/>
  <c r="AG640" i="1"/>
  <c r="AO639" i="1"/>
  <c r="AN639" i="1"/>
  <c r="AM639" i="1"/>
  <c r="AL639" i="1"/>
  <c r="AK639" i="1"/>
  <c r="AQ639" i="1" s="1"/>
  <c r="AJ639" i="1"/>
  <c r="AI639" i="1"/>
  <c r="AH639" i="1"/>
  <c r="AG639" i="1"/>
  <c r="AP639" i="1" s="1"/>
  <c r="AO638" i="1"/>
  <c r="AN638" i="1"/>
  <c r="AM638" i="1"/>
  <c r="AL638" i="1"/>
  <c r="AQ638" i="1" s="1"/>
  <c r="AK638" i="1"/>
  <c r="AJ638" i="1"/>
  <c r="AI638" i="1"/>
  <c r="AH638" i="1"/>
  <c r="AG638" i="1"/>
  <c r="AO637" i="1"/>
  <c r="AN637" i="1"/>
  <c r="AM637" i="1"/>
  <c r="AL637" i="1"/>
  <c r="AK637" i="1"/>
  <c r="AJ637" i="1"/>
  <c r="AI637" i="1"/>
  <c r="AH637" i="1"/>
  <c r="AG637" i="1"/>
  <c r="AO636" i="1"/>
  <c r="AN636" i="1"/>
  <c r="AM636" i="1"/>
  <c r="AL636" i="1"/>
  <c r="AK636" i="1"/>
  <c r="AJ636" i="1"/>
  <c r="AI636" i="1"/>
  <c r="AH636" i="1"/>
  <c r="AG636" i="1"/>
  <c r="AO635" i="1"/>
  <c r="AN635" i="1"/>
  <c r="AM635" i="1"/>
  <c r="AL635" i="1"/>
  <c r="AK635" i="1"/>
  <c r="AJ635" i="1"/>
  <c r="AI635" i="1"/>
  <c r="AH635" i="1"/>
  <c r="AG635" i="1"/>
  <c r="AO634" i="1"/>
  <c r="AN634" i="1"/>
  <c r="AM634" i="1"/>
  <c r="AL634" i="1"/>
  <c r="AK634" i="1"/>
  <c r="AJ634" i="1"/>
  <c r="AI634" i="1"/>
  <c r="AH634" i="1"/>
  <c r="AG634" i="1"/>
  <c r="X633" i="1"/>
  <c r="W633" i="1"/>
  <c r="U633" i="1"/>
  <c r="T633" i="1"/>
  <c r="R632" i="1"/>
  <c r="L633" i="1"/>
  <c r="AO633" i="1" s="1"/>
  <c r="K633" i="1"/>
  <c r="R631" i="1"/>
  <c r="L632" i="1"/>
  <c r="K632" i="1"/>
  <c r="AI631" i="1"/>
  <c r="R630" i="1"/>
  <c r="L631" i="1"/>
  <c r="AL631" i="1" s="1"/>
  <c r="K631" i="1"/>
  <c r="AM630" i="1"/>
  <c r="R629" i="1"/>
  <c r="L630" i="1"/>
  <c r="K630" i="1"/>
  <c r="AO629" i="1"/>
  <c r="AN629" i="1"/>
  <c r="AM629" i="1"/>
  <c r="AL629" i="1"/>
  <c r="AK629" i="1"/>
  <c r="AJ629" i="1"/>
  <c r="AI629" i="1"/>
  <c r="AH629" i="1"/>
  <c r="AG629" i="1"/>
  <c r="X628" i="1"/>
  <c r="W628" i="1"/>
  <c r="U628" i="1"/>
  <c r="T628" i="1"/>
  <c r="R627" i="1"/>
  <c r="L628" i="1"/>
  <c r="K628" i="1"/>
  <c r="R626" i="1"/>
  <c r="L627" i="1"/>
  <c r="K627" i="1"/>
  <c r="AI626" i="1"/>
  <c r="R625" i="1"/>
  <c r="L626" i="1"/>
  <c r="AL626" i="1" s="1"/>
  <c r="K626" i="1"/>
  <c r="R624" i="1"/>
  <c r="L625" i="1"/>
  <c r="AK625" i="1" s="1"/>
  <c r="K625" i="1"/>
  <c r="R623" i="1"/>
  <c r="L624" i="1"/>
  <c r="AL624" i="1" s="1"/>
  <c r="K624" i="1"/>
  <c r="R622" i="1"/>
  <c r="L623" i="1"/>
  <c r="K623" i="1"/>
  <c r="R621" i="1"/>
  <c r="L622" i="1"/>
  <c r="AL622" i="1" s="1"/>
  <c r="K622" i="1"/>
  <c r="R620" i="1"/>
  <c r="L621" i="1"/>
  <c r="K621" i="1"/>
  <c r="R619" i="1"/>
  <c r="L620" i="1"/>
  <c r="AM620" i="1" s="1"/>
  <c r="K620" i="1"/>
  <c r="AO619" i="1"/>
  <c r="AN619" i="1"/>
  <c r="AM619" i="1"/>
  <c r="AL619" i="1"/>
  <c r="AK619" i="1"/>
  <c r="AJ619" i="1"/>
  <c r="AI619" i="1"/>
  <c r="AH619" i="1"/>
  <c r="AG619" i="1"/>
  <c r="X618" i="1"/>
  <c r="W618" i="1"/>
  <c r="U618" i="1"/>
  <c r="T618" i="1"/>
  <c r="R617" i="1"/>
  <c r="L618" i="1"/>
  <c r="AL618" i="1" s="1"/>
  <c r="K618" i="1"/>
  <c r="R616" i="1"/>
  <c r="L617" i="1"/>
  <c r="K617" i="1"/>
  <c r="R615" i="1"/>
  <c r="L616" i="1"/>
  <c r="K616" i="1"/>
  <c r="R614" i="1"/>
  <c r="L615" i="1"/>
  <c r="K615" i="1"/>
  <c r="R613" i="1"/>
  <c r="L614" i="1"/>
  <c r="AL614" i="1" s="1"/>
  <c r="K614" i="1"/>
  <c r="R612" i="1"/>
  <c r="L613" i="1"/>
  <c r="K613" i="1"/>
  <c r="AO612" i="1"/>
  <c r="AN612" i="1"/>
  <c r="AM612" i="1"/>
  <c r="AL612" i="1"/>
  <c r="AK612" i="1"/>
  <c r="AJ612" i="1"/>
  <c r="AI612" i="1"/>
  <c r="AH612" i="1"/>
  <c r="AG612" i="1"/>
  <c r="X611" i="1"/>
  <c r="W611" i="1"/>
  <c r="U611" i="1"/>
  <c r="T611" i="1"/>
  <c r="R610" i="1"/>
  <c r="L611" i="1"/>
  <c r="AJ611" i="1" s="1"/>
  <c r="K611" i="1"/>
  <c r="R609" i="1"/>
  <c r="L610" i="1"/>
  <c r="AJ610" i="1" s="1"/>
  <c r="K610" i="1"/>
  <c r="AO609" i="1"/>
  <c r="AN609" i="1"/>
  <c r="AM609" i="1"/>
  <c r="AL609" i="1"/>
  <c r="AK609" i="1"/>
  <c r="AI609" i="1"/>
  <c r="AH609" i="1"/>
  <c r="AG609" i="1"/>
  <c r="R608" i="1"/>
  <c r="L609" i="1"/>
  <c r="AI611" i="1" s="1"/>
  <c r="K609" i="1"/>
  <c r="AO608" i="1"/>
  <c r="AN608" i="1"/>
  <c r="AM608" i="1"/>
  <c r="AL608" i="1"/>
  <c r="AK608" i="1"/>
  <c r="AJ608" i="1"/>
  <c r="AI608" i="1"/>
  <c r="AH608" i="1"/>
  <c r="AG608" i="1"/>
  <c r="R607" i="1"/>
  <c r="K608" i="1"/>
  <c r="AO607" i="1"/>
  <c r="AN607" i="1"/>
  <c r="AM607" i="1"/>
  <c r="AL607" i="1"/>
  <c r="AK607" i="1"/>
  <c r="AJ607" i="1"/>
  <c r="AI607" i="1"/>
  <c r="AH607" i="1"/>
  <c r="AG607" i="1"/>
  <c r="R606" i="1"/>
  <c r="K607" i="1"/>
  <c r="R605" i="1"/>
  <c r="L606" i="1"/>
  <c r="AL606" i="1" s="1"/>
  <c r="K606" i="1"/>
  <c r="R604" i="1"/>
  <c r="L605" i="1"/>
  <c r="AL605" i="1" s="1"/>
  <c r="K605" i="1"/>
  <c r="R603" i="1"/>
  <c r="L604" i="1"/>
  <c r="K604" i="1"/>
  <c r="R602" i="1"/>
  <c r="L603" i="1"/>
  <c r="AL603" i="1" s="1"/>
  <c r="K603" i="1"/>
  <c r="R601" i="1"/>
  <c r="L602" i="1"/>
  <c r="K602" i="1"/>
  <c r="AO601" i="1"/>
  <c r="AN601" i="1"/>
  <c r="AM601" i="1"/>
  <c r="AL601" i="1"/>
  <c r="AK601" i="1"/>
  <c r="AJ601" i="1"/>
  <c r="AI601" i="1"/>
  <c r="AH601" i="1"/>
  <c r="AG601" i="1"/>
  <c r="X600" i="1"/>
  <c r="W600" i="1"/>
  <c r="U600" i="1"/>
  <c r="T600" i="1"/>
  <c r="R599" i="1"/>
  <c r="L600" i="1"/>
  <c r="AN600" i="1" s="1"/>
  <c r="K600" i="1"/>
  <c r="R598" i="1"/>
  <c r="L599" i="1"/>
  <c r="AM599" i="1" s="1"/>
  <c r="K599" i="1"/>
  <c r="R597" i="1"/>
  <c r="L598" i="1"/>
  <c r="K598" i="1"/>
  <c r="R596" i="1"/>
  <c r="L597" i="1"/>
  <c r="AM597" i="1" s="1"/>
  <c r="K597" i="1"/>
  <c r="R595" i="1"/>
  <c r="L596" i="1"/>
  <c r="AO596" i="1" s="1"/>
  <c r="K596" i="1"/>
  <c r="R594" i="1"/>
  <c r="L595" i="1"/>
  <c r="AM595" i="1" s="1"/>
  <c r="K595" i="1"/>
  <c r="AO594" i="1"/>
  <c r="AN594" i="1"/>
  <c r="AM594" i="1"/>
  <c r="AL594" i="1"/>
  <c r="AK594" i="1"/>
  <c r="AJ594" i="1"/>
  <c r="AI594" i="1"/>
  <c r="AH594" i="1"/>
  <c r="AG594" i="1"/>
  <c r="X593" i="1"/>
  <c r="W593" i="1"/>
  <c r="U593" i="1"/>
  <c r="T593" i="1"/>
  <c r="R592" i="1"/>
  <c r="L593" i="1"/>
  <c r="K593" i="1"/>
  <c r="R591" i="1"/>
  <c r="L592" i="1"/>
  <c r="AH592" i="1" s="1"/>
  <c r="K592" i="1"/>
  <c r="R590" i="1"/>
  <c r="L591" i="1"/>
  <c r="AH591" i="1" s="1"/>
  <c r="K591" i="1"/>
  <c r="Z590" i="1"/>
  <c r="R589" i="1"/>
  <c r="L590" i="1"/>
  <c r="AH590" i="1" s="1"/>
  <c r="K590" i="1"/>
  <c r="R588" i="1"/>
  <c r="L589" i="1"/>
  <c r="AH589" i="1" s="1"/>
  <c r="K589" i="1"/>
  <c r="R587" i="1"/>
  <c r="L588" i="1"/>
  <c r="AM588" i="1" s="1"/>
  <c r="K588" i="1"/>
  <c r="AO587" i="1"/>
  <c r="AN587" i="1"/>
  <c r="AM587" i="1"/>
  <c r="AL587" i="1"/>
  <c r="AK587" i="1"/>
  <c r="AJ587" i="1"/>
  <c r="AI587" i="1"/>
  <c r="AH587" i="1"/>
  <c r="AG587" i="1"/>
  <c r="X586" i="1"/>
  <c r="W586" i="1"/>
  <c r="U586" i="1"/>
  <c r="T586" i="1"/>
  <c r="R585" i="1"/>
  <c r="L586" i="1"/>
  <c r="K586" i="1"/>
  <c r="R584" i="1"/>
  <c r="L585" i="1"/>
  <c r="K585" i="1"/>
  <c r="R583" i="1"/>
  <c r="L584" i="1"/>
  <c r="AM584" i="1" s="1"/>
  <c r="K584" i="1"/>
  <c r="R582" i="1"/>
  <c r="L583" i="1"/>
  <c r="AN583" i="1" s="1"/>
  <c r="K583" i="1"/>
  <c r="R581" i="1"/>
  <c r="L582" i="1"/>
  <c r="AN582" i="1" s="1"/>
  <c r="K582" i="1"/>
  <c r="R580" i="1"/>
  <c r="L581" i="1"/>
  <c r="K581" i="1"/>
  <c r="AO580" i="1"/>
  <c r="AN580" i="1"/>
  <c r="AM580" i="1"/>
  <c r="AL580" i="1"/>
  <c r="AK580" i="1"/>
  <c r="AJ580" i="1"/>
  <c r="AI580" i="1"/>
  <c r="AH580" i="1"/>
  <c r="AG580" i="1"/>
  <c r="AC580" i="1"/>
  <c r="AB580" i="1"/>
  <c r="AA580" i="1"/>
  <c r="Z580" i="1"/>
  <c r="Y580" i="1"/>
  <c r="X579" i="1"/>
  <c r="W579" i="1"/>
  <c r="U579" i="1"/>
  <c r="T579" i="1"/>
  <c r="R578" i="1"/>
  <c r="L579" i="1"/>
  <c r="AN579" i="1" s="1"/>
  <c r="K579" i="1"/>
  <c r="R577" i="1"/>
  <c r="L578" i="1"/>
  <c r="AO578" i="1" s="1"/>
  <c r="K578" i="1"/>
  <c r="R576" i="1"/>
  <c r="L577" i="1"/>
  <c r="AN577" i="1" s="1"/>
  <c r="K577" i="1"/>
  <c r="R575" i="1"/>
  <c r="L576" i="1"/>
  <c r="AO576" i="1" s="1"/>
  <c r="K576" i="1"/>
  <c r="R574" i="1"/>
  <c r="L575" i="1"/>
  <c r="AL575" i="1" s="1"/>
  <c r="K575" i="1"/>
  <c r="R573" i="1"/>
  <c r="L574" i="1"/>
  <c r="AL574" i="1" s="1"/>
  <c r="K574" i="1"/>
  <c r="AO573" i="1"/>
  <c r="AN573" i="1"/>
  <c r="AM573" i="1"/>
  <c r="AL573" i="1"/>
  <c r="AK573" i="1"/>
  <c r="AJ573" i="1"/>
  <c r="AI573" i="1"/>
  <c r="AH573" i="1"/>
  <c r="AG573" i="1"/>
  <c r="X572" i="1"/>
  <c r="W572" i="1"/>
  <c r="U572" i="1"/>
  <c r="T572" i="1"/>
  <c r="R571" i="1"/>
  <c r="L572" i="1"/>
  <c r="K572" i="1"/>
  <c r="R570" i="1"/>
  <c r="L571" i="1"/>
  <c r="AM571" i="1" s="1"/>
  <c r="K571" i="1"/>
  <c r="R569" i="1"/>
  <c r="L570" i="1"/>
  <c r="K570" i="1"/>
  <c r="R568" i="1"/>
  <c r="L569" i="1"/>
  <c r="AM569" i="1" s="1"/>
  <c r="K569" i="1"/>
  <c r="AO568" i="1"/>
  <c r="AN568" i="1"/>
  <c r="AM568" i="1"/>
  <c r="AL568" i="1"/>
  <c r="AK568" i="1"/>
  <c r="AJ568" i="1"/>
  <c r="AI568" i="1"/>
  <c r="AH568" i="1"/>
  <c r="AG568" i="1"/>
  <c r="AC568" i="1"/>
  <c r="AB568" i="1"/>
  <c r="AA568" i="1"/>
  <c r="Z568" i="1"/>
  <c r="Y568" i="1"/>
  <c r="X567" i="1"/>
  <c r="W567" i="1"/>
  <c r="U567" i="1"/>
  <c r="T567" i="1"/>
  <c r="R566" i="1"/>
  <c r="L567" i="1"/>
  <c r="K567" i="1"/>
  <c r="R565" i="1"/>
  <c r="L566" i="1"/>
  <c r="AN566" i="1" s="1"/>
  <c r="K566" i="1"/>
  <c r="R564" i="1"/>
  <c r="L565" i="1"/>
  <c r="AI565" i="1" s="1"/>
  <c r="K565" i="1"/>
  <c r="B565" i="1"/>
  <c r="B569" i="1" s="1"/>
  <c r="B574" i="1" s="1"/>
  <c r="B581" i="1" s="1"/>
  <c r="B588" i="1" s="1"/>
  <c r="B595" i="1" s="1"/>
  <c r="B602" i="1" s="1"/>
  <c r="B613" i="1" s="1"/>
  <c r="B620" i="1" s="1"/>
  <c r="B630" i="1" s="1"/>
  <c r="B635" i="1" s="1"/>
  <c r="B637" i="1" s="1"/>
  <c r="AO564" i="1"/>
  <c r="AN564" i="1"/>
  <c r="AM564" i="1"/>
  <c r="AL564" i="1"/>
  <c r="AK564" i="1"/>
  <c r="AJ564" i="1"/>
  <c r="AI564" i="1"/>
  <c r="AH564" i="1"/>
  <c r="AG564" i="1"/>
  <c r="X563" i="1"/>
  <c r="W563" i="1"/>
  <c r="U563" i="1"/>
  <c r="T563" i="1"/>
  <c r="R562" i="1"/>
  <c r="L563" i="1"/>
  <c r="AM563" i="1" s="1"/>
  <c r="K563" i="1"/>
  <c r="R561" i="1"/>
  <c r="L562" i="1"/>
  <c r="K562" i="1"/>
  <c r="R560" i="1"/>
  <c r="L561" i="1"/>
  <c r="K561" i="1"/>
  <c r="R559" i="1"/>
  <c r="L560" i="1"/>
  <c r="K560" i="1"/>
  <c r="R558" i="1"/>
  <c r="L559" i="1"/>
  <c r="AN559" i="1" s="1"/>
  <c r="K559" i="1"/>
  <c r="AO558" i="1"/>
  <c r="AN558" i="1"/>
  <c r="AM558" i="1"/>
  <c r="AL558" i="1"/>
  <c r="AK558" i="1"/>
  <c r="AJ558" i="1"/>
  <c r="AI558" i="1"/>
  <c r="AH558" i="1"/>
  <c r="AG558" i="1"/>
  <c r="X557" i="1"/>
  <c r="W557" i="1"/>
  <c r="U557" i="1"/>
  <c r="T557" i="1"/>
  <c r="R556" i="1"/>
  <c r="L557" i="1"/>
  <c r="AM557" i="1" s="1"/>
  <c r="K557" i="1"/>
  <c r="R555" i="1"/>
  <c r="L556" i="1"/>
  <c r="K556" i="1"/>
  <c r="R554" i="1"/>
  <c r="L555" i="1"/>
  <c r="AN555" i="1" s="1"/>
  <c r="K555" i="1"/>
  <c r="AO554" i="1"/>
  <c r="AN554" i="1"/>
  <c r="AM554" i="1"/>
  <c r="AL554" i="1"/>
  <c r="AK554" i="1"/>
  <c r="AJ554" i="1"/>
  <c r="AI554" i="1"/>
  <c r="AH554" i="1"/>
  <c r="AG554" i="1"/>
  <c r="Y554" i="1"/>
  <c r="X553" i="1"/>
  <c r="W553" i="1"/>
  <c r="U553" i="1"/>
  <c r="T553" i="1"/>
  <c r="R552" i="1"/>
  <c r="L553" i="1"/>
  <c r="AK553" i="1" s="1"/>
  <c r="K553" i="1"/>
  <c r="R551" i="1"/>
  <c r="L552" i="1"/>
  <c r="AJ552" i="1" s="1"/>
  <c r="K552" i="1"/>
  <c r="R550" i="1"/>
  <c r="L551" i="1"/>
  <c r="K551" i="1"/>
  <c r="AO550" i="1"/>
  <c r="AN550" i="1"/>
  <c r="AM550" i="1"/>
  <c r="AL550" i="1"/>
  <c r="AK550" i="1"/>
  <c r="AJ550" i="1"/>
  <c r="AI550" i="1"/>
  <c r="AH550" i="1"/>
  <c r="AG550" i="1"/>
  <c r="Y550" i="1"/>
  <c r="X549" i="1"/>
  <c r="W549" i="1"/>
  <c r="U549" i="1"/>
  <c r="T549" i="1"/>
  <c r="R548" i="1"/>
  <c r="L549" i="1"/>
  <c r="AL549" i="1" s="1"/>
  <c r="K549" i="1"/>
  <c r="R547" i="1"/>
  <c r="L548" i="1"/>
  <c r="AO548" i="1" s="1"/>
  <c r="K548" i="1"/>
  <c r="R546" i="1"/>
  <c r="L547" i="1"/>
  <c r="AO547" i="1" s="1"/>
  <c r="K547" i="1"/>
  <c r="R545" i="1"/>
  <c r="L546" i="1"/>
  <c r="AO546" i="1" s="1"/>
  <c r="K546" i="1"/>
  <c r="R544" i="1"/>
  <c r="L545" i="1"/>
  <c r="AO545" i="1" s="1"/>
  <c r="K545" i="1"/>
  <c r="R543" i="1"/>
  <c r="L544" i="1"/>
  <c r="AO544" i="1" s="1"/>
  <c r="K544" i="1"/>
  <c r="R542" i="1"/>
  <c r="L543" i="1"/>
  <c r="AO543" i="1" s="1"/>
  <c r="K543" i="1"/>
  <c r="R541" i="1"/>
  <c r="L542" i="1"/>
  <c r="AO542" i="1" s="1"/>
  <c r="K542" i="1"/>
  <c r="AO541" i="1"/>
  <c r="AN541" i="1"/>
  <c r="AM541" i="1"/>
  <c r="AL541" i="1"/>
  <c r="AK541" i="1"/>
  <c r="AJ541" i="1"/>
  <c r="AI541" i="1"/>
  <c r="AH541" i="1"/>
  <c r="AG541" i="1"/>
  <c r="AC541" i="1"/>
  <c r="AB541" i="1"/>
  <c r="AA541" i="1"/>
  <c r="Z541" i="1"/>
  <c r="Y541" i="1"/>
  <c r="X540" i="1"/>
  <c r="W540" i="1"/>
  <c r="U540" i="1"/>
  <c r="T540" i="1"/>
  <c r="R539" i="1"/>
  <c r="L540" i="1"/>
  <c r="AJ540" i="1" s="1"/>
  <c r="K540" i="1"/>
  <c r="R538" i="1"/>
  <c r="L539" i="1"/>
  <c r="K539" i="1"/>
  <c r="R537" i="1"/>
  <c r="L538" i="1"/>
  <c r="K538" i="1"/>
  <c r="R536" i="1"/>
  <c r="L537" i="1"/>
  <c r="K537" i="1"/>
  <c r="R535" i="1"/>
  <c r="L536" i="1"/>
  <c r="AL536" i="1" s="1"/>
  <c r="K536" i="1"/>
  <c r="R534" i="1"/>
  <c r="L535" i="1"/>
  <c r="AL535" i="1" s="1"/>
  <c r="K535" i="1"/>
  <c r="AO534" i="1"/>
  <c r="AN534" i="1"/>
  <c r="AM534" i="1"/>
  <c r="AL534" i="1"/>
  <c r="AK534" i="1"/>
  <c r="AJ534" i="1"/>
  <c r="AI534" i="1"/>
  <c r="AH534" i="1"/>
  <c r="AG534" i="1"/>
  <c r="Y534" i="1"/>
  <c r="X533" i="1"/>
  <c r="W533" i="1"/>
  <c r="U533" i="1"/>
  <c r="T533" i="1"/>
  <c r="R532" i="1"/>
  <c r="L533" i="1"/>
  <c r="AO533" i="1" s="1"/>
  <c r="K533" i="1"/>
  <c r="R531" i="1"/>
  <c r="L532" i="1"/>
  <c r="K532" i="1"/>
  <c r="R530" i="1"/>
  <c r="L531" i="1"/>
  <c r="K531" i="1"/>
  <c r="R529" i="1"/>
  <c r="L530" i="1"/>
  <c r="AO530" i="1" s="1"/>
  <c r="K530" i="1"/>
  <c r="R528" i="1"/>
  <c r="L529" i="1"/>
  <c r="AN529" i="1" s="1"/>
  <c r="K529" i="1"/>
  <c r="AO528" i="1"/>
  <c r="AN528" i="1"/>
  <c r="AM528" i="1"/>
  <c r="AL528" i="1"/>
  <c r="AK528" i="1"/>
  <c r="AJ528" i="1"/>
  <c r="AI528" i="1"/>
  <c r="AH528" i="1"/>
  <c r="AG528" i="1"/>
  <c r="AC528" i="1"/>
  <c r="AB528" i="1"/>
  <c r="AA528" i="1"/>
  <c r="Z528" i="1"/>
  <c r="Y528" i="1"/>
  <c r="X527" i="1"/>
  <c r="W527" i="1"/>
  <c r="U527" i="1"/>
  <c r="T527" i="1"/>
  <c r="R526" i="1"/>
  <c r="L527" i="1"/>
  <c r="AM527" i="1" s="1"/>
  <c r="K527" i="1"/>
  <c r="R525" i="1"/>
  <c r="L526" i="1"/>
  <c r="AN526" i="1" s="1"/>
  <c r="K526" i="1"/>
  <c r="R524" i="1"/>
  <c r="L525" i="1"/>
  <c r="AN525" i="1" s="1"/>
  <c r="K525" i="1"/>
  <c r="R523" i="1"/>
  <c r="L524" i="1"/>
  <c r="AN524" i="1" s="1"/>
  <c r="K524" i="1"/>
  <c r="AO523" i="1"/>
  <c r="AN523" i="1"/>
  <c r="AM523" i="1"/>
  <c r="AL523" i="1"/>
  <c r="AK523" i="1"/>
  <c r="AJ523" i="1"/>
  <c r="AI523" i="1"/>
  <c r="AH523" i="1"/>
  <c r="AG523" i="1"/>
  <c r="R522" i="1"/>
  <c r="K523" i="1"/>
  <c r="AO522" i="1"/>
  <c r="AN522" i="1"/>
  <c r="AM522" i="1"/>
  <c r="AL522" i="1"/>
  <c r="AK522" i="1"/>
  <c r="AJ522" i="1"/>
  <c r="AI522" i="1"/>
  <c r="AH522" i="1"/>
  <c r="AG522" i="1"/>
  <c r="Y522" i="1"/>
  <c r="X521" i="1"/>
  <c r="W521" i="1"/>
  <c r="U521" i="1"/>
  <c r="T521" i="1"/>
  <c r="R520" i="1"/>
  <c r="L521" i="1"/>
  <c r="AM521" i="1" s="1"/>
  <c r="K521" i="1"/>
  <c r="R519" i="1"/>
  <c r="L520" i="1"/>
  <c r="AN520" i="1" s="1"/>
  <c r="K520" i="1"/>
  <c r="R518" i="1"/>
  <c r="L519" i="1"/>
  <c r="AN519" i="1" s="1"/>
  <c r="K519" i="1"/>
  <c r="R517" i="1"/>
  <c r="L518" i="1"/>
  <c r="K518" i="1"/>
  <c r="R516" i="1"/>
  <c r="L517" i="1"/>
  <c r="AM517" i="1" s="1"/>
  <c r="K517" i="1"/>
  <c r="R515" i="1"/>
  <c r="L516" i="1"/>
  <c r="AK516" i="1" s="1"/>
  <c r="K516" i="1"/>
  <c r="R514" i="1"/>
  <c r="L515" i="1"/>
  <c r="AM515" i="1" s="1"/>
  <c r="K515" i="1"/>
  <c r="AO514" i="1"/>
  <c r="AN514" i="1"/>
  <c r="AM514" i="1"/>
  <c r="AL514" i="1"/>
  <c r="AK514" i="1"/>
  <c r="AJ514" i="1"/>
  <c r="AI514" i="1"/>
  <c r="AH514" i="1"/>
  <c r="AG514" i="1"/>
  <c r="Y514" i="1"/>
  <c r="X513" i="1"/>
  <c r="W513" i="1"/>
  <c r="U513" i="1"/>
  <c r="T513" i="1"/>
  <c r="R512" i="1"/>
  <c r="L513" i="1"/>
  <c r="AJ513" i="1" s="1"/>
  <c r="K513" i="1"/>
  <c r="R511" i="1"/>
  <c r="L512" i="1"/>
  <c r="AL512" i="1" s="1"/>
  <c r="K512" i="1"/>
  <c r="R510" i="1"/>
  <c r="L511" i="1"/>
  <c r="AN511" i="1" s="1"/>
  <c r="K511" i="1"/>
  <c r="AO510" i="1"/>
  <c r="AN510" i="1"/>
  <c r="AM510" i="1"/>
  <c r="AL510" i="1"/>
  <c r="AK510" i="1"/>
  <c r="AJ510" i="1"/>
  <c r="AI510" i="1"/>
  <c r="AH510" i="1"/>
  <c r="AG510" i="1"/>
  <c r="R509" i="1"/>
  <c r="K510" i="1"/>
  <c r="R508" i="1"/>
  <c r="L509" i="1"/>
  <c r="K509" i="1"/>
  <c r="R507" i="1"/>
  <c r="L508" i="1"/>
  <c r="K508" i="1"/>
  <c r="R506" i="1"/>
  <c r="L507" i="1"/>
  <c r="K507" i="1"/>
  <c r="AO506" i="1"/>
  <c r="AN506" i="1"/>
  <c r="AM506" i="1"/>
  <c r="AL506" i="1"/>
  <c r="AK506" i="1"/>
  <c r="AJ506" i="1"/>
  <c r="AI506" i="1"/>
  <c r="AH506" i="1"/>
  <c r="AG506" i="1"/>
  <c r="Y506" i="1"/>
  <c r="X505" i="1"/>
  <c r="W505" i="1"/>
  <c r="U505" i="1"/>
  <c r="T505" i="1"/>
  <c r="R504" i="1"/>
  <c r="L505" i="1"/>
  <c r="K505" i="1"/>
  <c r="R503" i="1"/>
  <c r="L504" i="1"/>
  <c r="AH504" i="1" s="1"/>
  <c r="K504" i="1"/>
  <c r="R502" i="1"/>
  <c r="L503" i="1"/>
  <c r="AH503" i="1" s="1"/>
  <c r="K503" i="1"/>
  <c r="AO502" i="1"/>
  <c r="AN502" i="1"/>
  <c r="AM502" i="1"/>
  <c r="AL502" i="1"/>
  <c r="AK502" i="1"/>
  <c r="AJ502" i="1"/>
  <c r="AI502" i="1"/>
  <c r="AH502" i="1"/>
  <c r="AG502" i="1"/>
  <c r="Y502" i="1"/>
  <c r="X501" i="1"/>
  <c r="W501" i="1"/>
  <c r="U501" i="1"/>
  <c r="T501" i="1"/>
  <c r="AO501" i="1"/>
  <c r="AN501" i="1"/>
  <c r="AM501" i="1"/>
  <c r="AL501" i="1"/>
  <c r="AK501" i="1"/>
  <c r="AJ501" i="1"/>
  <c r="AI501" i="1"/>
  <c r="AH501" i="1"/>
  <c r="AG501" i="1"/>
  <c r="R500" i="1"/>
  <c r="K501" i="1"/>
  <c r="R499" i="1"/>
  <c r="L500" i="1"/>
  <c r="K500" i="1"/>
  <c r="R498" i="1"/>
  <c r="L499" i="1"/>
  <c r="AM499" i="1" s="1"/>
  <c r="K499" i="1"/>
  <c r="R497" i="1"/>
  <c r="L498" i="1"/>
  <c r="AN498" i="1" s="1"/>
  <c r="K498" i="1"/>
  <c r="AO497" i="1"/>
  <c r="AN497" i="1"/>
  <c r="AM497" i="1"/>
  <c r="AL497" i="1"/>
  <c r="AK497" i="1"/>
  <c r="AJ497" i="1"/>
  <c r="AI497" i="1"/>
  <c r="AH497" i="1"/>
  <c r="AG497" i="1"/>
  <c r="AC497" i="1"/>
  <c r="AB497" i="1"/>
  <c r="AA497" i="1"/>
  <c r="Z497" i="1"/>
  <c r="Y497" i="1"/>
  <c r="X496" i="1"/>
  <c r="W496" i="1"/>
  <c r="U496" i="1"/>
  <c r="T496" i="1"/>
  <c r="AM496" i="1"/>
  <c r="R495" i="1"/>
  <c r="L496" i="1"/>
  <c r="AL496" i="1" s="1"/>
  <c r="K496" i="1"/>
  <c r="R494" i="1"/>
  <c r="L495" i="1"/>
  <c r="AO495" i="1" s="1"/>
  <c r="K495" i="1"/>
  <c r="AM494" i="1"/>
  <c r="R493" i="1"/>
  <c r="L494" i="1"/>
  <c r="AK494" i="1" s="1"/>
  <c r="K494" i="1"/>
  <c r="R492" i="1"/>
  <c r="L493" i="1"/>
  <c r="AJ493" i="1" s="1"/>
  <c r="K493" i="1"/>
  <c r="R491" i="1"/>
  <c r="L492" i="1"/>
  <c r="AK492" i="1" s="1"/>
  <c r="K492" i="1"/>
  <c r="R490" i="1"/>
  <c r="L491" i="1"/>
  <c r="AJ491" i="1" s="1"/>
  <c r="K491" i="1"/>
  <c r="AO490" i="1"/>
  <c r="AN490" i="1"/>
  <c r="AM490" i="1"/>
  <c r="AL490" i="1"/>
  <c r="AK490" i="1"/>
  <c r="AJ490" i="1"/>
  <c r="AI490" i="1"/>
  <c r="AH490" i="1"/>
  <c r="AG490" i="1"/>
  <c r="Y490" i="1"/>
  <c r="X489" i="1"/>
  <c r="W489" i="1"/>
  <c r="U489" i="1"/>
  <c r="T489" i="1"/>
  <c r="R488" i="1"/>
  <c r="L489" i="1"/>
  <c r="AL489" i="1" s="1"/>
  <c r="K489" i="1"/>
  <c r="R487" i="1"/>
  <c r="L488" i="1"/>
  <c r="AI488" i="1" s="1"/>
  <c r="K488" i="1"/>
  <c r="R486" i="1"/>
  <c r="L487" i="1"/>
  <c r="K487" i="1"/>
  <c r="AG486" i="1"/>
  <c r="R485" i="1"/>
  <c r="L486" i="1"/>
  <c r="AI486" i="1" s="1"/>
  <c r="K486" i="1"/>
  <c r="R484" i="1"/>
  <c r="L485" i="1"/>
  <c r="K485" i="1"/>
  <c r="R483" i="1"/>
  <c r="L484" i="1"/>
  <c r="AI484" i="1" s="1"/>
  <c r="K484" i="1"/>
  <c r="R482" i="1"/>
  <c r="L483" i="1"/>
  <c r="AI483" i="1" s="1"/>
  <c r="K483" i="1"/>
  <c r="R481" i="1"/>
  <c r="L482" i="1"/>
  <c r="AI482" i="1" s="1"/>
  <c r="K482" i="1"/>
  <c r="R480" i="1"/>
  <c r="L481" i="1"/>
  <c r="AI481" i="1" s="1"/>
  <c r="K481" i="1"/>
  <c r="R479" i="1"/>
  <c r="L480" i="1"/>
  <c r="AI480" i="1" s="1"/>
  <c r="K480" i="1"/>
  <c r="AO479" i="1"/>
  <c r="AN479" i="1"/>
  <c r="AM479" i="1"/>
  <c r="AL479" i="1"/>
  <c r="AK479" i="1"/>
  <c r="AJ479" i="1"/>
  <c r="AI479" i="1"/>
  <c r="AH479" i="1"/>
  <c r="AG479" i="1"/>
  <c r="Y479" i="1"/>
  <c r="X478" i="1"/>
  <c r="W478" i="1"/>
  <c r="U478" i="1"/>
  <c r="T478" i="1"/>
  <c r="AI478" i="1"/>
  <c r="R477" i="1"/>
  <c r="L478" i="1"/>
  <c r="K478" i="1"/>
  <c r="AJ477" i="1"/>
  <c r="R476" i="1"/>
  <c r="L477" i="1"/>
  <c r="K477" i="1"/>
  <c r="AM476" i="1"/>
  <c r="R475" i="1"/>
  <c r="L476" i="1"/>
  <c r="AL476" i="1" s="1"/>
  <c r="K476" i="1"/>
  <c r="R474" i="1"/>
  <c r="L475" i="1"/>
  <c r="K475" i="1"/>
  <c r="AO474" i="1"/>
  <c r="AN474" i="1"/>
  <c r="AM474" i="1"/>
  <c r="AL474" i="1"/>
  <c r="AK474" i="1"/>
  <c r="AQ474" i="1" s="1"/>
  <c r="AJ474" i="1"/>
  <c r="AI474" i="1"/>
  <c r="AH474" i="1"/>
  <c r="AG474" i="1"/>
  <c r="X473" i="1"/>
  <c r="W473" i="1"/>
  <c r="U473" i="1"/>
  <c r="T473" i="1"/>
  <c r="R472" i="1"/>
  <c r="L473" i="1"/>
  <c r="AK473" i="1" s="1"/>
  <c r="K473" i="1"/>
  <c r="R471" i="1"/>
  <c r="L472" i="1"/>
  <c r="AL472" i="1" s="1"/>
  <c r="K472" i="1"/>
  <c r="R470" i="1"/>
  <c r="L471" i="1"/>
  <c r="AL471" i="1" s="1"/>
  <c r="K471" i="1"/>
  <c r="R469" i="1"/>
  <c r="L470" i="1"/>
  <c r="AL470" i="1" s="1"/>
  <c r="K470" i="1"/>
  <c r="R468" i="1"/>
  <c r="L469" i="1"/>
  <c r="AL469" i="1" s="1"/>
  <c r="K469" i="1"/>
  <c r="AO468" i="1"/>
  <c r="AN468" i="1"/>
  <c r="AM468" i="1"/>
  <c r="AL468" i="1"/>
  <c r="AK468" i="1"/>
  <c r="AJ468" i="1"/>
  <c r="AI468" i="1"/>
  <c r="AH468" i="1"/>
  <c r="AG468" i="1"/>
  <c r="Y468" i="1"/>
  <c r="Y474" i="1" s="1"/>
  <c r="X467" i="1"/>
  <c r="W467" i="1"/>
  <c r="U467" i="1"/>
  <c r="T467" i="1"/>
  <c r="R466" i="1"/>
  <c r="L467" i="1"/>
  <c r="AM467" i="1" s="1"/>
  <c r="K467" i="1"/>
  <c r="R465" i="1"/>
  <c r="L466" i="1"/>
  <c r="AK466" i="1" s="1"/>
  <c r="K466" i="1"/>
  <c r="R464" i="1"/>
  <c r="L465" i="1"/>
  <c r="AK465" i="1" s="1"/>
  <c r="K465" i="1"/>
  <c r="R463" i="1"/>
  <c r="L464" i="1"/>
  <c r="AK464" i="1" s="1"/>
  <c r="K464" i="1"/>
  <c r="AO463" i="1"/>
  <c r="AN463" i="1"/>
  <c r="AM463" i="1"/>
  <c r="AL463" i="1"/>
  <c r="AK463" i="1"/>
  <c r="AJ463" i="1"/>
  <c r="AI463" i="1"/>
  <c r="AH463" i="1"/>
  <c r="AG463" i="1"/>
  <c r="Y463" i="1"/>
  <c r="X462" i="1"/>
  <c r="W462" i="1"/>
  <c r="U462" i="1"/>
  <c r="T462" i="1"/>
  <c r="R461" i="1"/>
  <c r="L462" i="1"/>
  <c r="AK462" i="1" s="1"/>
  <c r="K462" i="1"/>
  <c r="R460" i="1"/>
  <c r="L461" i="1"/>
  <c r="AL461" i="1" s="1"/>
  <c r="K461" i="1"/>
  <c r="R459" i="1"/>
  <c r="L460" i="1"/>
  <c r="AL460" i="1" s="1"/>
  <c r="K460" i="1"/>
  <c r="R458" i="1"/>
  <c r="L459" i="1"/>
  <c r="AL459" i="1" s="1"/>
  <c r="K459" i="1"/>
  <c r="AO458" i="1"/>
  <c r="AN458" i="1"/>
  <c r="AM458" i="1"/>
  <c r="AL458" i="1"/>
  <c r="AK458" i="1"/>
  <c r="AJ458" i="1"/>
  <c r="AI458" i="1"/>
  <c r="AH458" i="1"/>
  <c r="AG458" i="1"/>
  <c r="Y458" i="1"/>
  <c r="X457" i="1"/>
  <c r="W457" i="1"/>
  <c r="U457" i="1"/>
  <c r="T457" i="1"/>
  <c r="R456" i="1"/>
  <c r="L457" i="1"/>
  <c r="AN457" i="1" s="1"/>
  <c r="K457" i="1"/>
  <c r="R455" i="1"/>
  <c r="L456" i="1"/>
  <c r="AL456" i="1" s="1"/>
  <c r="K456" i="1"/>
  <c r="R454" i="1"/>
  <c r="L455" i="1"/>
  <c r="AO455" i="1" s="1"/>
  <c r="K455" i="1"/>
  <c r="R453" i="1"/>
  <c r="L454" i="1"/>
  <c r="AN454" i="1" s="1"/>
  <c r="K454" i="1"/>
  <c r="R452" i="1"/>
  <c r="L453" i="1"/>
  <c r="K453" i="1"/>
  <c r="R451" i="1"/>
  <c r="L452" i="1"/>
  <c r="K452" i="1"/>
  <c r="AO451" i="1"/>
  <c r="AN451" i="1"/>
  <c r="AM451" i="1"/>
  <c r="AL451" i="1"/>
  <c r="AK451" i="1"/>
  <c r="AJ451" i="1"/>
  <c r="AI451" i="1"/>
  <c r="AH451" i="1"/>
  <c r="AG451" i="1"/>
  <c r="Y451" i="1"/>
  <c r="X450" i="1"/>
  <c r="W450" i="1"/>
  <c r="U450" i="1"/>
  <c r="T450" i="1"/>
  <c r="R449" i="1"/>
  <c r="L450" i="1"/>
  <c r="AH450" i="1" s="1"/>
  <c r="K450" i="1"/>
  <c r="R448" i="1"/>
  <c r="L449" i="1"/>
  <c r="AI449" i="1" s="1"/>
  <c r="K449" i="1"/>
  <c r="R447" i="1"/>
  <c r="L448" i="1"/>
  <c r="K448" i="1"/>
  <c r="R446" i="1"/>
  <c r="L447" i="1"/>
  <c r="K447" i="1"/>
  <c r="AO446" i="1"/>
  <c r="AN446" i="1"/>
  <c r="AM446" i="1"/>
  <c r="AL446" i="1"/>
  <c r="AK446" i="1"/>
  <c r="AJ446" i="1"/>
  <c r="AI446" i="1"/>
  <c r="AH446" i="1"/>
  <c r="AG446" i="1"/>
  <c r="X445" i="1"/>
  <c r="W445" i="1"/>
  <c r="U445" i="1"/>
  <c r="T445" i="1"/>
  <c r="R444" i="1"/>
  <c r="L445" i="1"/>
  <c r="AO445" i="1" s="1"/>
  <c r="K445" i="1"/>
  <c r="R443" i="1"/>
  <c r="L444" i="1"/>
  <c r="K444" i="1"/>
  <c r="R442" i="1"/>
  <c r="L443" i="1"/>
  <c r="AL443" i="1" s="1"/>
  <c r="K443" i="1"/>
  <c r="R441" i="1"/>
  <c r="L442" i="1"/>
  <c r="AL442" i="1" s="1"/>
  <c r="K442" i="1"/>
  <c r="R440" i="1"/>
  <c r="L441" i="1"/>
  <c r="AN441" i="1" s="1"/>
  <c r="K441" i="1"/>
  <c r="R439" i="1"/>
  <c r="L440" i="1"/>
  <c r="AM440" i="1" s="1"/>
  <c r="K440" i="1"/>
  <c r="R438" i="1"/>
  <c r="L439" i="1"/>
  <c r="K439" i="1"/>
  <c r="R437" i="1"/>
  <c r="L438" i="1"/>
  <c r="K438" i="1"/>
  <c r="AO437" i="1"/>
  <c r="AN437" i="1"/>
  <c r="AM437" i="1"/>
  <c r="AL437" i="1"/>
  <c r="AK437" i="1"/>
  <c r="AJ437" i="1"/>
  <c r="AI437" i="1"/>
  <c r="AH437" i="1"/>
  <c r="AG437" i="1"/>
  <c r="X436" i="1"/>
  <c r="W436" i="1"/>
  <c r="U436" i="1"/>
  <c r="T436" i="1"/>
  <c r="R435" i="1"/>
  <c r="L436" i="1"/>
  <c r="AM436" i="1" s="1"/>
  <c r="K436" i="1"/>
  <c r="R434" i="1"/>
  <c r="L435" i="1"/>
  <c r="AH435" i="1" s="1"/>
  <c r="K435" i="1"/>
  <c r="R433" i="1"/>
  <c r="L434" i="1"/>
  <c r="AL434" i="1" s="1"/>
  <c r="K434" i="1"/>
  <c r="R432" i="1"/>
  <c r="L433" i="1"/>
  <c r="AH433" i="1" s="1"/>
  <c r="K433" i="1"/>
  <c r="R431" i="1"/>
  <c r="L432" i="1"/>
  <c r="K432" i="1"/>
  <c r="R430" i="1"/>
  <c r="L431" i="1"/>
  <c r="K431" i="1"/>
  <c r="AO430" i="1"/>
  <c r="AN430" i="1"/>
  <c r="AM430" i="1"/>
  <c r="AL430" i="1"/>
  <c r="AK430" i="1"/>
  <c r="AJ430" i="1"/>
  <c r="AI430" i="1"/>
  <c r="AH430" i="1"/>
  <c r="AG430" i="1"/>
  <c r="Y430" i="1"/>
  <c r="X429" i="1"/>
  <c r="W429" i="1"/>
  <c r="U429" i="1"/>
  <c r="T429" i="1"/>
  <c r="R428" i="1"/>
  <c r="L429" i="1"/>
  <c r="AJ429" i="1" s="1"/>
  <c r="K429" i="1"/>
  <c r="R427" i="1"/>
  <c r="L428" i="1"/>
  <c r="K428" i="1"/>
  <c r="R426" i="1"/>
  <c r="L427" i="1"/>
  <c r="K427" i="1"/>
  <c r="AO426" i="1"/>
  <c r="AN426" i="1"/>
  <c r="AM426" i="1"/>
  <c r="AL426" i="1"/>
  <c r="AK426" i="1"/>
  <c r="AJ426" i="1"/>
  <c r="AI426" i="1"/>
  <c r="AH426" i="1"/>
  <c r="AG426" i="1"/>
  <c r="Y426" i="1"/>
  <c r="X425" i="1"/>
  <c r="W425" i="1"/>
  <c r="U425" i="1"/>
  <c r="T425" i="1"/>
  <c r="R424" i="1"/>
  <c r="L425" i="1"/>
  <c r="AI425" i="1" s="1"/>
  <c r="K425" i="1"/>
  <c r="R423" i="1"/>
  <c r="L424" i="1"/>
  <c r="K424" i="1"/>
  <c r="R422" i="1"/>
  <c r="L423" i="1"/>
  <c r="K423" i="1"/>
  <c r="R421" i="1"/>
  <c r="L422" i="1"/>
  <c r="AJ422" i="1" s="1"/>
  <c r="K422" i="1"/>
  <c r="R420" i="1"/>
  <c r="L421" i="1"/>
  <c r="AN421" i="1" s="1"/>
  <c r="K421" i="1"/>
  <c r="R419" i="1"/>
  <c r="L420" i="1"/>
  <c r="AJ420" i="1" s="1"/>
  <c r="K420" i="1"/>
  <c r="AO419" i="1"/>
  <c r="AN419" i="1"/>
  <c r="AM419" i="1"/>
  <c r="AL419" i="1"/>
  <c r="AK419" i="1"/>
  <c r="AJ419" i="1"/>
  <c r="AI419" i="1"/>
  <c r="AH419" i="1"/>
  <c r="AG419" i="1"/>
  <c r="AC419" i="1"/>
  <c r="AB419" i="1"/>
  <c r="AA419" i="1"/>
  <c r="Z419" i="1"/>
  <c r="Y419" i="1"/>
  <c r="X418" i="1"/>
  <c r="W418" i="1"/>
  <c r="U418" i="1"/>
  <c r="T418" i="1"/>
  <c r="R417" i="1"/>
  <c r="L418" i="1"/>
  <c r="AM418" i="1" s="1"/>
  <c r="K418" i="1"/>
  <c r="R416" i="1"/>
  <c r="L417" i="1"/>
  <c r="AO417" i="1" s="1"/>
  <c r="K417" i="1"/>
  <c r="R415" i="1"/>
  <c r="L416" i="1"/>
  <c r="AI416" i="1" s="1"/>
  <c r="K416" i="1"/>
  <c r="AO415" i="1"/>
  <c r="AN415" i="1"/>
  <c r="AM415" i="1"/>
  <c r="AL415" i="1"/>
  <c r="AK415" i="1"/>
  <c r="AJ415" i="1"/>
  <c r="AI415" i="1"/>
  <c r="AH415" i="1"/>
  <c r="AG415" i="1"/>
  <c r="X414" i="1"/>
  <c r="W414" i="1"/>
  <c r="U414" i="1"/>
  <c r="T414" i="1"/>
  <c r="R413" i="1"/>
  <c r="L414" i="1"/>
  <c r="AI414" i="1" s="1"/>
  <c r="K414" i="1"/>
  <c r="R412" i="1"/>
  <c r="L413" i="1"/>
  <c r="AH413" i="1" s="1"/>
  <c r="K413" i="1"/>
  <c r="R411" i="1"/>
  <c r="L412" i="1"/>
  <c r="AH412" i="1" s="1"/>
  <c r="K412" i="1"/>
  <c r="R410" i="1"/>
  <c r="L411" i="1"/>
  <c r="AL411" i="1" s="1"/>
  <c r="K411" i="1"/>
  <c r="R409" i="1"/>
  <c r="L410" i="1"/>
  <c r="AH410" i="1" s="1"/>
  <c r="K410" i="1"/>
  <c r="AO409" i="1"/>
  <c r="AN409" i="1"/>
  <c r="AM409" i="1"/>
  <c r="AL409" i="1"/>
  <c r="AK409" i="1"/>
  <c r="AJ409" i="1"/>
  <c r="AI409" i="1"/>
  <c r="AH409" i="1"/>
  <c r="AG409" i="1"/>
  <c r="X408" i="1"/>
  <c r="W408" i="1"/>
  <c r="U408" i="1"/>
  <c r="T408" i="1"/>
  <c r="R407" i="1"/>
  <c r="L408" i="1"/>
  <c r="K408" i="1"/>
  <c r="R406" i="1"/>
  <c r="L407" i="1"/>
  <c r="AL407" i="1" s="1"/>
  <c r="K407" i="1"/>
  <c r="R405" i="1"/>
  <c r="L406" i="1"/>
  <c r="K406" i="1"/>
  <c r="R404" i="1"/>
  <c r="L405" i="1"/>
  <c r="AL405" i="1" s="1"/>
  <c r="K405" i="1"/>
  <c r="R403" i="1"/>
  <c r="L404" i="1"/>
  <c r="K404" i="1"/>
  <c r="R402" i="1"/>
  <c r="L403" i="1"/>
  <c r="AL403" i="1" s="1"/>
  <c r="K403" i="1"/>
  <c r="R401" i="1"/>
  <c r="L402" i="1"/>
  <c r="K402" i="1"/>
  <c r="R400" i="1"/>
  <c r="L401" i="1"/>
  <c r="AL401" i="1" s="1"/>
  <c r="K401" i="1"/>
  <c r="R399" i="1"/>
  <c r="L400" i="1"/>
  <c r="K400" i="1"/>
  <c r="AO399" i="1"/>
  <c r="AN399" i="1"/>
  <c r="AM399" i="1"/>
  <c r="AL399" i="1"/>
  <c r="AK399" i="1"/>
  <c r="AJ399" i="1"/>
  <c r="AI399" i="1"/>
  <c r="AH399" i="1"/>
  <c r="AG399" i="1"/>
  <c r="X398" i="1"/>
  <c r="W398" i="1"/>
  <c r="U398" i="1"/>
  <c r="T398" i="1"/>
  <c r="R397" i="1"/>
  <c r="L398" i="1"/>
  <c r="AO398" i="1" s="1"/>
  <c r="K398" i="1"/>
  <c r="R396" i="1"/>
  <c r="L397" i="1"/>
  <c r="AN397" i="1" s="1"/>
  <c r="K397" i="1"/>
  <c r="R395" i="1"/>
  <c r="L396" i="1"/>
  <c r="K396" i="1"/>
  <c r="R394" i="1"/>
  <c r="L395" i="1"/>
  <c r="AM395" i="1" s="1"/>
  <c r="K395" i="1"/>
  <c r="R393" i="1"/>
  <c r="L394" i="1"/>
  <c r="K394" i="1"/>
  <c r="R392" i="1"/>
  <c r="L393" i="1"/>
  <c r="AL393" i="1" s="1"/>
  <c r="K393" i="1"/>
  <c r="AO392" i="1"/>
  <c r="AN392" i="1"/>
  <c r="AM392" i="1"/>
  <c r="AL392" i="1"/>
  <c r="AK392" i="1"/>
  <c r="AJ392" i="1"/>
  <c r="AI392" i="1"/>
  <c r="AH392" i="1"/>
  <c r="AG392" i="1"/>
  <c r="AC392" i="1"/>
  <c r="AB392" i="1"/>
  <c r="AA392" i="1"/>
  <c r="Z392" i="1"/>
  <c r="Y392" i="1"/>
  <c r="X391" i="1"/>
  <c r="W391" i="1"/>
  <c r="U391" i="1"/>
  <c r="T391" i="1"/>
  <c r="R390" i="1"/>
  <c r="L391" i="1"/>
  <c r="K391" i="1"/>
  <c r="R389" i="1"/>
  <c r="L390" i="1"/>
  <c r="K390" i="1"/>
  <c r="R388" i="1"/>
  <c r="L389" i="1"/>
  <c r="AO389" i="1" s="1"/>
  <c r="K389" i="1"/>
  <c r="R387" i="1"/>
  <c r="L388" i="1"/>
  <c r="AL388" i="1" s="1"/>
  <c r="K388" i="1"/>
  <c r="R386" i="1"/>
  <c r="L387" i="1"/>
  <c r="AL387" i="1" s="1"/>
  <c r="K387" i="1"/>
  <c r="R385" i="1"/>
  <c r="L386" i="1"/>
  <c r="AL386" i="1" s="1"/>
  <c r="K386" i="1"/>
  <c r="R384" i="1"/>
  <c r="L385" i="1"/>
  <c r="AO385" i="1" s="1"/>
  <c r="K385" i="1"/>
  <c r="AO384" i="1"/>
  <c r="AN384" i="1"/>
  <c r="AM384" i="1"/>
  <c r="AL384" i="1"/>
  <c r="AK384" i="1"/>
  <c r="AJ384" i="1"/>
  <c r="AI384" i="1"/>
  <c r="AH384" i="1"/>
  <c r="AG384" i="1"/>
  <c r="Y384" i="1"/>
  <c r="X383" i="1"/>
  <c r="W383" i="1"/>
  <c r="U383" i="1"/>
  <c r="T383" i="1"/>
  <c r="R382" i="1"/>
  <c r="L383" i="1"/>
  <c r="K383" i="1"/>
  <c r="R381" i="1"/>
  <c r="L382" i="1"/>
  <c r="AI382" i="1" s="1"/>
  <c r="K382" i="1"/>
  <c r="R380" i="1"/>
  <c r="L381" i="1"/>
  <c r="K381" i="1"/>
  <c r="AO380" i="1"/>
  <c r="AN380" i="1"/>
  <c r="AM380" i="1"/>
  <c r="AL380" i="1"/>
  <c r="AK380" i="1"/>
  <c r="AJ380" i="1"/>
  <c r="AI380" i="1"/>
  <c r="AH380" i="1"/>
  <c r="AG380" i="1"/>
  <c r="Y380" i="1"/>
  <c r="X379" i="1"/>
  <c r="W379" i="1"/>
  <c r="U379" i="1"/>
  <c r="T379" i="1"/>
  <c r="R378" i="1"/>
  <c r="L379" i="1"/>
  <c r="AK379" i="1" s="1"/>
  <c r="K379" i="1"/>
  <c r="R377" i="1"/>
  <c r="L378" i="1"/>
  <c r="AL378" i="1" s="1"/>
  <c r="K378" i="1"/>
  <c r="R376" i="1"/>
  <c r="L377" i="1"/>
  <c r="AL377" i="1" s="1"/>
  <c r="K377" i="1"/>
  <c r="R375" i="1"/>
  <c r="L376" i="1"/>
  <c r="K376" i="1"/>
  <c r="R374" i="1"/>
  <c r="L375" i="1"/>
  <c r="AO375" i="1" s="1"/>
  <c r="K375" i="1"/>
  <c r="AO374" i="1"/>
  <c r="AN374" i="1"/>
  <c r="AM374" i="1"/>
  <c r="AL374" i="1"/>
  <c r="AK374" i="1"/>
  <c r="AJ374" i="1"/>
  <c r="AI374" i="1"/>
  <c r="AH374" i="1"/>
  <c r="AG374" i="1"/>
  <c r="Y374" i="1"/>
  <c r="X373" i="1"/>
  <c r="W373" i="1"/>
  <c r="U373" i="1"/>
  <c r="T373" i="1"/>
  <c r="AO373" i="1"/>
  <c r="AN373" i="1"/>
  <c r="AM373" i="1"/>
  <c r="AL373" i="1"/>
  <c r="AK373" i="1"/>
  <c r="AJ373" i="1"/>
  <c r="AI373" i="1"/>
  <c r="AH373" i="1"/>
  <c r="AG373" i="1"/>
  <c r="R371" i="1"/>
  <c r="L372" i="1"/>
  <c r="AH372" i="1" s="1"/>
  <c r="K372" i="1"/>
  <c r="R370" i="1"/>
  <c r="L371" i="1"/>
  <c r="AK371" i="1" s="1"/>
  <c r="K371" i="1"/>
  <c r="AO370" i="1"/>
  <c r="AN370" i="1"/>
  <c r="AM370" i="1"/>
  <c r="AL370" i="1"/>
  <c r="AK370" i="1"/>
  <c r="AJ370" i="1"/>
  <c r="AI370" i="1"/>
  <c r="AH370" i="1"/>
  <c r="AG370" i="1"/>
  <c r="AC370" i="1"/>
  <c r="AB370" i="1"/>
  <c r="AA370" i="1"/>
  <c r="Z370" i="1"/>
  <c r="Y370" i="1"/>
  <c r="X369" i="1"/>
  <c r="W369" i="1"/>
  <c r="U369" i="1"/>
  <c r="T369" i="1"/>
  <c r="R368" i="1"/>
  <c r="L369" i="1"/>
  <c r="K369" i="1"/>
  <c r="R367" i="1"/>
  <c r="L368" i="1"/>
  <c r="AH368" i="1" s="1"/>
  <c r="K368" i="1"/>
  <c r="R366" i="1"/>
  <c r="L367" i="1"/>
  <c r="AM367" i="1" s="1"/>
  <c r="K367" i="1"/>
  <c r="AO366" i="1"/>
  <c r="AN366" i="1"/>
  <c r="AM366" i="1"/>
  <c r="AL366" i="1"/>
  <c r="AK366" i="1"/>
  <c r="AJ366" i="1"/>
  <c r="AI366" i="1"/>
  <c r="AH366" i="1"/>
  <c r="AG366" i="1"/>
  <c r="AC366" i="1"/>
  <c r="AB366" i="1"/>
  <c r="AA366" i="1"/>
  <c r="Z366" i="1"/>
  <c r="Y366" i="1"/>
  <c r="X365" i="1"/>
  <c r="W365" i="1"/>
  <c r="U365" i="1"/>
  <c r="T365" i="1"/>
  <c r="R364" i="1"/>
  <c r="L365" i="1"/>
  <c r="AM365" i="1" s="1"/>
  <c r="K365" i="1"/>
  <c r="R363" i="1"/>
  <c r="O364" i="1"/>
  <c r="L364" i="1"/>
  <c r="AH364" i="1" s="1"/>
  <c r="K364" i="1"/>
  <c r="R362" i="1"/>
  <c r="L363" i="1"/>
  <c r="AL363" i="1" s="1"/>
  <c r="K363" i="1"/>
  <c r="AO362" i="1"/>
  <c r="AN362" i="1"/>
  <c r="AM362" i="1"/>
  <c r="AL362" i="1"/>
  <c r="AK362" i="1"/>
  <c r="AJ362" i="1"/>
  <c r="AI362" i="1"/>
  <c r="AH362" i="1"/>
  <c r="AG362" i="1"/>
  <c r="X361" i="1"/>
  <c r="W361" i="1"/>
  <c r="U361" i="1"/>
  <c r="T361" i="1"/>
  <c r="R360" i="1"/>
  <c r="L361" i="1"/>
  <c r="K361" i="1"/>
  <c r="R359" i="1"/>
  <c r="L360" i="1"/>
  <c r="AL360" i="1" s="1"/>
  <c r="K360" i="1"/>
  <c r="R358" i="1"/>
  <c r="L359" i="1"/>
  <c r="AM359" i="1" s="1"/>
  <c r="K359" i="1"/>
  <c r="R357" i="1"/>
  <c r="O358" i="1"/>
  <c r="L358" i="1"/>
  <c r="AN358" i="1" s="1"/>
  <c r="K358" i="1"/>
  <c r="AO357" i="1"/>
  <c r="AN357" i="1"/>
  <c r="AM357" i="1"/>
  <c r="AL357" i="1"/>
  <c r="AK357" i="1"/>
  <c r="AJ357" i="1"/>
  <c r="AI357" i="1"/>
  <c r="AH357" i="1"/>
  <c r="AG357" i="1"/>
  <c r="X356" i="1"/>
  <c r="W356" i="1"/>
  <c r="U356" i="1"/>
  <c r="T356" i="1"/>
  <c r="R355" i="1"/>
  <c r="O356" i="1"/>
  <c r="L356" i="1"/>
  <c r="AN356" i="1" s="1"/>
  <c r="K356" i="1"/>
  <c r="R354" i="1"/>
  <c r="L355" i="1"/>
  <c r="K355" i="1"/>
  <c r="R353" i="1"/>
  <c r="L354" i="1"/>
  <c r="K354" i="1"/>
  <c r="R352" i="1"/>
  <c r="L353" i="1"/>
  <c r="AM353" i="1" s="1"/>
  <c r="K353" i="1"/>
  <c r="AO352" i="1"/>
  <c r="AN352" i="1"/>
  <c r="AM352" i="1"/>
  <c r="AL352" i="1"/>
  <c r="AK352" i="1"/>
  <c r="AJ352" i="1"/>
  <c r="AI352" i="1"/>
  <c r="AH352" i="1"/>
  <c r="AG352" i="1"/>
  <c r="Y352" i="1"/>
  <c r="X351" i="1"/>
  <c r="W351" i="1"/>
  <c r="U351" i="1"/>
  <c r="T351" i="1"/>
  <c r="R350" i="1"/>
  <c r="O351" i="1"/>
  <c r="L351" i="1"/>
  <c r="K351" i="1"/>
  <c r="R349" i="1"/>
  <c r="O350" i="1"/>
  <c r="L350" i="1"/>
  <c r="AG350" i="1" s="1"/>
  <c r="K350" i="1"/>
  <c r="R348" i="1"/>
  <c r="L349" i="1"/>
  <c r="K349" i="1"/>
  <c r="R347" i="1"/>
  <c r="L348" i="1"/>
  <c r="AK348" i="1" s="1"/>
  <c r="K348" i="1"/>
  <c r="AO347" i="1"/>
  <c r="AN347" i="1"/>
  <c r="AM347" i="1"/>
  <c r="AL347" i="1"/>
  <c r="AK347" i="1"/>
  <c r="AJ347" i="1"/>
  <c r="AI347" i="1"/>
  <c r="AH347" i="1"/>
  <c r="AG347" i="1"/>
  <c r="Y347" i="1"/>
  <c r="X346" i="1"/>
  <c r="W346" i="1"/>
  <c r="U346" i="1"/>
  <c r="T346" i="1"/>
  <c r="R345" i="1"/>
  <c r="L346" i="1"/>
  <c r="AH346" i="1" s="1"/>
  <c r="K346" i="1"/>
  <c r="R344" i="1"/>
  <c r="O345" i="1"/>
  <c r="L345" i="1"/>
  <c r="AN345" i="1" s="1"/>
  <c r="K345" i="1"/>
  <c r="R343" i="1"/>
  <c r="L344" i="1"/>
  <c r="AL344" i="1" s="1"/>
  <c r="K344" i="1"/>
  <c r="AO343" i="1"/>
  <c r="AN343" i="1"/>
  <c r="AM343" i="1"/>
  <c r="AL343" i="1"/>
  <c r="AK343" i="1"/>
  <c r="AJ343" i="1"/>
  <c r="AI343" i="1"/>
  <c r="AH343" i="1"/>
  <c r="AG343" i="1"/>
  <c r="Y343" i="1"/>
  <c r="X342" i="1"/>
  <c r="W342" i="1"/>
  <c r="U342" i="1"/>
  <c r="T342" i="1"/>
  <c r="R341" i="1"/>
  <c r="L342" i="1"/>
  <c r="K342" i="1"/>
  <c r="R340" i="1"/>
  <c r="L341" i="1"/>
  <c r="AH341" i="1" s="1"/>
  <c r="K341" i="1"/>
  <c r="R339" i="1"/>
  <c r="L340" i="1"/>
  <c r="AH340" i="1" s="1"/>
  <c r="K340" i="1"/>
  <c r="R338" i="1"/>
  <c r="L339" i="1"/>
  <c r="AH339" i="1" s="1"/>
  <c r="K339" i="1"/>
  <c r="R337" i="1"/>
  <c r="L338" i="1"/>
  <c r="AL338" i="1" s="1"/>
  <c r="K338" i="1"/>
  <c r="R336" i="1"/>
  <c r="L337" i="1"/>
  <c r="AH337" i="1" s="1"/>
  <c r="K337" i="1"/>
  <c r="AO336" i="1"/>
  <c r="AN336" i="1"/>
  <c r="AM336" i="1"/>
  <c r="AL336" i="1"/>
  <c r="AK336" i="1"/>
  <c r="AJ336" i="1"/>
  <c r="AI336" i="1"/>
  <c r="AH336" i="1"/>
  <c r="AG336" i="1"/>
  <c r="X335" i="1"/>
  <c r="W335" i="1"/>
  <c r="U335" i="1"/>
  <c r="T335" i="1"/>
  <c r="R334" i="1"/>
  <c r="L335" i="1"/>
  <c r="K335" i="1"/>
  <c r="R333" i="1"/>
  <c r="L334" i="1"/>
  <c r="K334" i="1"/>
  <c r="R332" i="1"/>
  <c r="L333" i="1"/>
  <c r="AL333" i="1" s="1"/>
  <c r="K333" i="1"/>
  <c r="R331" i="1"/>
  <c r="L332" i="1"/>
  <c r="AL332" i="1" s="1"/>
  <c r="K332" i="1"/>
  <c r="R330" i="1"/>
  <c r="L331" i="1"/>
  <c r="AL331" i="1" s="1"/>
  <c r="K331" i="1"/>
  <c r="R329" i="1"/>
  <c r="L330" i="1"/>
  <c r="K330" i="1"/>
  <c r="R328" i="1"/>
  <c r="L329" i="1"/>
  <c r="AL329" i="1" s="1"/>
  <c r="K329" i="1"/>
  <c r="AO328" i="1"/>
  <c r="AN328" i="1"/>
  <c r="AM328" i="1"/>
  <c r="AL328" i="1"/>
  <c r="AK328" i="1"/>
  <c r="AJ328" i="1"/>
  <c r="AI328" i="1"/>
  <c r="AH328" i="1"/>
  <c r="AG328" i="1"/>
  <c r="X327" i="1"/>
  <c r="W327" i="1"/>
  <c r="U327" i="1"/>
  <c r="T327" i="1"/>
  <c r="R326" i="1"/>
  <c r="L327" i="1"/>
  <c r="AO327" i="1" s="1"/>
  <c r="K327" i="1"/>
  <c r="R325" i="1"/>
  <c r="L326" i="1"/>
  <c r="K326" i="1"/>
  <c r="R324" i="1"/>
  <c r="L325" i="1"/>
  <c r="AL325" i="1" s="1"/>
  <c r="K325" i="1"/>
  <c r="R323" i="1"/>
  <c r="L324" i="1"/>
  <c r="K324" i="1"/>
  <c r="R322" i="1"/>
  <c r="L323" i="1"/>
  <c r="K323" i="1"/>
  <c r="AO322" i="1"/>
  <c r="AN322" i="1"/>
  <c r="AM322" i="1"/>
  <c r="AL322" i="1"/>
  <c r="AK322" i="1"/>
  <c r="AJ322" i="1"/>
  <c r="AI322" i="1"/>
  <c r="AH322" i="1"/>
  <c r="AG322" i="1"/>
  <c r="X321" i="1"/>
  <c r="W321" i="1"/>
  <c r="U321" i="1"/>
  <c r="T321" i="1"/>
  <c r="R320" i="1"/>
  <c r="L321" i="1"/>
  <c r="AK321" i="1" s="1"/>
  <c r="K321" i="1"/>
  <c r="R319" i="1"/>
  <c r="L320" i="1"/>
  <c r="AO320" i="1" s="1"/>
  <c r="K320" i="1"/>
  <c r="R318" i="1"/>
  <c r="L319" i="1"/>
  <c r="AL319" i="1" s="1"/>
  <c r="K319" i="1"/>
  <c r="R317" i="1"/>
  <c r="L318" i="1"/>
  <c r="AK318" i="1" s="1"/>
  <c r="K318" i="1"/>
  <c r="R316" i="1"/>
  <c r="L317" i="1"/>
  <c r="K317" i="1"/>
  <c r="R315" i="1"/>
  <c r="L316" i="1"/>
  <c r="K316" i="1"/>
  <c r="AO315" i="1"/>
  <c r="AN315" i="1"/>
  <c r="AM315" i="1"/>
  <c r="AL315" i="1"/>
  <c r="AK315" i="1"/>
  <c r="AJ315" i="1"/>
  <c r="AI315" i="1"/>
  <c r="AH315" i="1"/>
  <c r="AG315" i="1"/>
  <c r="X314" i="1"/>
  <c r="W314" i="1"/>
  <c r="U314" i="1"/>
  <c r="T314" i="1"/>
  <c r="R313" i="1"/>
  <c r="L314" i="1"/>
  <c r="AL314" i="1" s="1"/>
  <c r="K314" i="1"/>
  <c r="R312" i="1"/>
  <c r="L313" i="1"/>
  <c r="K313" i="1"/>
  <c r="R311" i="1"/>
  <c r="L312" i="1"/>
  <c r="AM312" i="1" s="1"/>
  <c r="K312" i="1"/>
  <c r="R310" i="1"/>
  <c r="L311" i="1"/>
  <c r="AM311" i="1" s="1"/>
  <c r="K311" i="1"/>
  <c r="R309" i="1"/>
  <c r="L310" i="1"/>
  <c r="AM310" i="1" s="1"/>
  <c r="K310" i="1"/>
  <c r="AO309" i="1"/>
  <c r="AN309" i="1"/>
  <c r="AM309" i="1"/>
  <c r="AL309" i="1"/>
  <c r="AK309" i="1"/>
  <c r="AJ309" i="1"/>
  <c r="AI309" i="1"/>
  <c r="AH309" i="1"/>
  <c r="AG309" i="1"/>
  <c r="X308" i="1"/>
  <c r="W308" i="1"/>
  <c r="U308" i="1"/>
  <c r="T308" i="1"/>
  <c r="AO308" i="1"/>
  <c r="AN308" i="1"/>
  <c r="AM308" i="1"/>
  <c r="AL308" i="1"/>
  <c r="AK308" i="1"/>
  <c r="AJ308" i="1"/>
  <c r="AI308" i="1"/>
  <c r="AH308" i="1"/>
  <c r="AG308" i="1"/>
  <c r="R307" i="1"/>
  <c r="K308" i="1"/>
  <c r="AN307" i="1"/>
  <c r="AM307" i="1"/>
  <c r="V306" i="1"/>
  <c r="R306" i="1"/>
  <c r="S306" i="1" s="1"/>
  <c r="L307" i="1"/>
  <c r="AJ307" i="1" s="1"/>
  <c r="K307" i="1"/>
  <c r="AN306" i="1"/>
  <c r="AM306" i="1"/>
  <c r="R305" i="1"/>
  <c r="L306" i="1"/>
  <c r="AO306" i="1" s="1"/>
  <c r="K306" i="1"/>
  <c r="R304" i="1"/>
  <c r="L305" i="1"/>
  <c r="K305" i="1"/>
  <c r="R303" i="1"/>
  <c r="L304" i="1"/>
  <c r="AO304" i="1" s="1"/>
  <c r="K304" i="1"/>
  <c r="R302" i="1"/>
  <c r="L303" i="1"/>
  <c r="AL303" i="1" s="1"/>
  <c r="K303" i="1"/>
  <c r="R301" i="1"/>
  <c r="L302" i="1"/>
  <c r="AL302" i="1" s="1"/>
  <c r="K302" i="1"/>
  <c r="AO301" i="1"/>
  <c r="AN301" i="1"/>
  <c r="AM301" i="1"/>
  <c r="AL301" i="1"/>
  <c r="AK301" i="1"/>
  <c r="AJ301" i="1"/>
  <c r="AI301" i="1"/>
  <c r="AH301" i="1"/>
  <c r="AG301" i="1"/>
  <c r="X300" i="1"/>
  <c r="W300" i="1"/>
  <c r="U300" i="1"/>
  <c r="T300" i="1"/>
  <c r="R299" i="1"/>
  <c r="L300" i="1"/>
  <c r="AM300" i="1" s="1"/>
  <c r="K300" i="1"/>
  <c r="R298" i="1"/>
  <c r="L299" i="1"/>
  <c r="K299" i="1"/>
  <c r="R297" i="1"/>
  <c r="L298" i="1"/>
  <c r="K298" i="1"/>
  <c r="R296" i="1"/>
  <c r="L297" i="1"/>
  <c r="AL297" i="1" s="1"/>
  <c r="K297" i="1"/>
  <c r="R295" i="1"/>
  <c r="L296" i="1"/>
  <c r="K296" i="1"/>
  <c r="R294" i="1"/>
  <c r="L295" i="1"/>
  <c r="K295" i="1"/>
  <c r="R293" i="1"/>
  <c r="L294" i="1"/>
  <c r="AN294" i="1" s="1"/>
  <c r="K294" i="1"/>
  <c r="AO293" i="1"/>
  <c r="AN293" i="1"/>
  <c r="AM293" i="1"/>
  <c r="AL293" i="1"/>
  <c r="AK293" i="1"/>
  <c r="AJ293" i="1"/>
  <c r="AI293" i="1"/>
  <c r="AH293" i="1"/>
  <c r="AG293" i="1"/>
  <c r="AC293" i="1"/>
  <c r="AB293" i="1"/>
  <c r="AA293" i="1"/>
  <c r="Z293" i="1"/>
  <c r="Y293" i="1"/>
  <c r="Y301" i="1" s="1"/>
  <c r="Y309" i="1" s="1"/>
  <c r="X292" i="1"/>
  <c r="W292" i="1"/>
  <c r="U292" i="1"/>
  <c r="T292" i="1"/>
  <c r="R291" i="1"/>
  <c r="L292" i="1"/>
  <c r="AJ292" i="1" s="1"/>
  <c r="K292" i="1"/>
  <c r="R290" i="1"/>
  <c r="L291" i="1"/>
  <c r="K291" i="1"/>
  <c r="R289" i="1"/>
  <c r="L290" i="1"/>
  <c r="K290" i="1"/>
  <c r="R288" i="1"/>
  <c r="L289" i="1"/>
  <c r="K289" i="1"/>
  <c r="R287" i="1"/>
  <c r="L288" i="1"/>
  <c r="K288" i="1"/>
  <c r="R286" i="1"/>
  <c r="L287" i="1"/>
  <c r="AK287" i="1" s="1"/>
  <c r="K287" i="1"/>
  <c r="R285" i="1"/>
  <c r="L286" i="1"/>
  <c r="K286" i="1"/>
  <c r="R284" i="1"/>
  <c r="L285" i="1"/>
  <c r="AO285" i="1" s="1"/>
  <c r="K285" i="1"/>
  <c r="AO284" i="1"/>
  <c r="AN284" i="1"/>
  <c r="AM284" i="1"/>
  <c r="AL284" i="1"/>
  <c r="AK284" i="1"/>
  <c r="AJ284" i="1"/>
  <c r="AI284" i="1"/>
  <c r="AH284" i="1"/>
  <c r="AG284" i="1"/>
  <c r="Y284" i="1"/>
  <c r="X283" i="1"/>
  <c r="W283" i="1"/>
  <c r="U283" i="1"/>
  <c r="T283" i="1"/>
  <c r="R282" i="1"/>
  <c r="L283" i="1"/>
  <c r="AM283" i="1" s="1"/>
  <c r="K283" i="1"/>
  <c r="R281" i="1"/>
  <c r="L282" i="1"/>
  <c r="K282" i="1"/>
  <c r="R280" i="1"/>
  <c r="L281" i="1"/>
  <c r="K281" i="1"/>
  <c r="R279" i="1"/>
  <c r="L280" i="1"/>
  <c r="K280" i="1"/>
  <c r="R278" i="1"/>
  <c r="L279" i="1"/>
  <c r="K279" i="1"/>
  <c r="R277" i="1"/>
  <c r="L278" i="1"/>
  <c r="AN278" i="1" s="1"/>
  <c r="K278" i="1"/>
  <c r="AO277" i="1"/>
  <c r="AN277" i="1"/>
  <c r="AM277" i="1"/>
  <c r="AL277" i="1"/>
  <c r="AK277" i="1"/>
  <c r="AJ277" i="1"/>
  <c r="AI277" i="1"/>
  <c r="AH277" i="1"/>
  <c r="AG277" i="1"/>
  <c r="X276" i="1"/>
  <c r="W276" i="1"/>
  <c r="U276" i="1"/>
  <c r="T276" i="1"/>
  <c r="R275" i="1"/>
  <c r="L276" i="1"/>
  <c r="AO276" i="1" s="1"/>
  <c r="K276" i="1"/>
  <c r="R274" i="1"/>
  <c r="L275" i="1"/>
  <c r="AN275" i="1" s="1"/>
  <c r="K275" i="1"/>
  <c r="R273" i="1"/>
  <c r="L274" i="1"/>
  <c r="AL274" i="1" s="1"/>
  <c r="K274" i="1"/>
  <c r="R272" i="1"/>
  <c r="L273" i="1"/>
  <c r="K273" i="1"/>
  <c r="R271" i="1"/>
  <c r="L272" i="1"/>
  <c r="K272" i="1"/>
  <c r="R270" i="1"/>
  <c r="L271" i="1"/>
  <c r="K271" i="1"/>
  <c r="AO270" i="1"/>
  <c r="AN270" i="1"/>
  <c r="AM270" i="1"/>
  <c r="AL270" i="1"/>
  <c r="AK270" i="1"/>
  <c r="AJ270" i="1"/>
  <c r="AI270" i="1"/>
  <c r="AH270" i="1"/>
  <c r="AG270" i="1"/>
  <c r="Y270" i="1"/>
  <c r="Y277" i="1" s="1"/>
  <c r="X269" i="1"/>
  <c r="W269" i="1"/>
  <c r="U269" i="1"/>
  <c r="T269" i="1"/>
  <c r="R268" i="1"/>
  <c r="L269" i="1"/>
  <c r="AM269" i="1" s="1"/>
  <c r="K269" i="1"/>
  <c r="R267" i="1"/>
  <c r="M268" i="1"/>
  <c r="L268" i="1"/>
  <c r="K268" i="1"/>
  <c r="R266" i="1"/>
  <c r="L267" i="1"/>
  <c r="AH267" i="1" s="1"/>
  <c r="K267" i="1"/>
  <c r="R265" i="1"/>
  <c r="L266" i="1"/>
  <c r="AL266" i="1" s="1"/>
  <c r="K266" i="1"/>
  <c r="R264" i="1"/>
  <c r="L265" i="1"/>
  <c r="AH265" i="1" s="1"/>
  <c r="K265" i="1"/>
  <c r="R263" i="1"/>
  <c r="L264" i="1"/>
  <c r="AH264" i="1" s="1"/>
  <c r="K264" i="1"/>
  <c r="AO263" i="1"/>
  <c r="AN263" i="1"/>
  <c r="AM263" i="1"/>
  <c r="AL263" i="1"/>
  <c r="AK263" i="1"/>
  <c r="AJ263" i="1"/>
  <c r="AI263" i="1"/>
  <c r="AH263" i="1"/>
  <c r="AG263" i="1"/>
  <c r="AC263" i="1"/>
  <c r="AB263" i="1"/>
  <c r="AA263" i="1"/>
  <c r="Z263" i="1"/>
  <c r="Y263" i="1"/>
  <c r="X262" i="1"/>
  <c r="W262" i="1"/>
  <c r="U262" i="1"/>
  <c r="T262" i="1"/>
  <c r="R261" i="1"/>
  <c r="L262" i="1"/>
  <c r="AL262" i="1" s="1"/>
  <c r="K262" i="1"/>
  <c r="R260" i="1"/>
  <c r="L261" i="1"/>
  <c r="K261" i="1"/>
  <c r="R259" i="1"/>
  <c r="L260" i="1"/>
  <c r="K260" i="1"/>
  <c r="R258" i="1"/>
  <c r="L259" i="1"/>
  <c r="AM259" i="1" s="1"/>
  <c r="K259" i="1"/>
  <c r="R257" i="1"/>
  <c r="L258" i="1"/>
  <c r="AM258" i="1" s="1"/>
  <c r="K258" i="1"/>
  <c r="R256" i="1"/>
  <c r="L257" i="1"/>
  <c r="AM257" i="1" s="1"/>
  <c r="K257" i="1"/>
  <c r="AO256" i="1"/>
  <c r="AN256" i="1"/>
  <c r="AM256" i="1"/>
  <c r="AL256" i="1"/>
  <c r="AK256" i="1"/>
  <c r="AJ256" i="1"/>
  <c r="AI256" i="1"/>
  <c r="AH256" i="1"/>
  <c r="AG256" i="1"/>
  <c r="X255" i="1"/>
  <c r="W255" i="1"/>
  <c r="U255" i="1"/>
  <c r="T255" i="1"/>
  <c r="R254" i="1"/>
  <c r="L255" i="1"/>
  <c r="K255" i="1"/>
  <c r="R253" i="1"/>
  <c r="L254" i="1"/>
  <c r="AL254" i="1" s="1"/>
  <c r="K254" i="1"/>
  <c r="V252" i="1"/>
  <c r="R252" i="1"/>
  <c r="L253" i="1"/>
  <c r="K253" i="1"/>
  <c r="V251" i="1"/>
  <c r="R251" i="1"/>
  <c r="S251" i="1" s="1"/>
  <c r="L252" i="1"/>
  <c r="AJ252" i="1" s="1"/>
  <c r="K252" i="1"/>
  <c r="R250" i="1"/>
  <c r="L251" i="1"/>
  <c r="AH251" i="1" s="1"/>
  <c r="K251" i="1"/>
  <c r="R249" i="1"/>
  <c r="L250" i="1"/>
  <c r="AH250" i="1" s="1"/>
  <c r="K250" i="1"/>
  <c r="AO249" i="1"/>
  <c r="AN249" i="1"/>
  <c r="AM249" i="1"/>
  <c r="AL249" i="1"/>
  <c r="AK249" i="1"/>
  <c r="AJ249" i="1"/>
  <c r="AI249" i="1"/>
  <c r="AH249" i="1"/>
  <c r="AG249" i="1"/>
  <c r="X248" i="1"/>
  <c r="W248" i="1"/>
  <c r="U248" i="1"/>
  <c r="T248" i="1"/>
  <c r="R247" i="1"/>
  <c r="L248" i="1"/>
  <c r="AO248" i="1" s="1"/>
  <c r="K248" i="1"/>
  <c r="V246" i="1"/>
  <c r="R246" i="1"/>
  <c r="S246" i="1" s="1"/>
  <c r="L247" i="1"/>
  <c r="K247" i="1"/>
  <c r="R245" i="1"/>
  <c r="L246" i="1"/>
  <c r="AH246" i="1" s="1"/>
  <c r="K246" i="1"/>
  <c r="R244" i="1"/>
  <c r="L245" i="1"/>
  <c r="AH245" i="1" s="1"/>
  <c r="K245" i="1"/>
  <c r="R243" i="1"/>
  <c r="L244" i="1"/>
  <c r="AH244" i="1" s="1"/>
  <c r="K244" i="1"/>
  <c r="R242" i="1"/>
  <c r="L243" i="1"/>
  <c r="AL243" i="1" s="1"/>
  <c r="K243" i="1"/>
  <c r="R241" i="1"/>
  <c r="L242" i="1"/>
  <c r="AH242" i="1" s="1"/>
  <c r="K242" i="1"/>
  <c r="AO241" i="1"/>
  <c r="AN241" i="1"/>
  <c r="AM241" i="1"/>
  <c r="AL241" i="1"/>
  <c r="AK241" i="1"/>
  <c r="AJ241" i="1"/>
  <c r="AI241" i="1"/>
  <c r="AH241" i="1"/>
  <c r="AG241" i="1"/>
  <c r="AC241" i="1"/>
  <c r="AB241" i="1"/>
  <c r="AA241" i="1"/>
  <c r="Z241" i="1"/>
  <c r="Y241" i="1"/>
  <c r="Y249" i="1" s="1"/>
  <c r="Y256" i="1" s="1"/>
  <c r="X240" i="1"/>
  <c r="W240" i="1"/>
  <c r="U240" i="1"/>
  <c r="T240" i="1"/>
  <c r="R239" i="1"/>
  <c r="L240" i="1"/>
  <c r="AO240" i="1" s="1"/>
  <c r="K240" i="1"/>
  <c r="R238" i="1"/>
  <c r="L239" i="1"/>
  <c r="K239" i="1"/>
  <c r="R237" i="1"/>
  <c r="L238" i="1"/>
  <c r="K238" i="1"/>
  <c r="R236" i="1"/>
  <c r="L237" i="1"/>
  <c r="K237" i="1"/>
  <c r="R235" i="1"/>
  <c r="L236" i="1"/>
  <c r="K236" i="1"/>
  <c r="R234" i="1"/>
  <c r="L235" i="1"/>
  <c r="K235" i="1"/>
  <c r="R233" i="1"/>
  <c r="L234" i="1"/>
  <c r="AI234" i="1" s="1"/>
  <c r="K234" i="1"/>
  <c r="R232" i="1"/>
  <c r="L233" i="1"/>
  <c r="AN233" i="1" s="1"/>
  <c r="K233" i="1"/>
  <c r="R231" i="1"/>
  <c r="L232" i="1"/>
  <c r="AI232" i="1" s="1"/>
  <c r="K232" i="1"/>
  <c r="AO231" i="1"/>
  <c r="AN231" i="1"/>
  <c r="AM231" i="1"/>
  <c r="AL231" i="1"/>
  <c r="AK231" i="1"/>
  <c r="AJ231" i="1"/>
  <c r="AI231" i="1"/>
  <c r="AH231" i="1"/>
  <c r="AG231" i="1"/>
  <c r="Y231" i="1"/>
  <c r="X230" i="1"/>
  <c r="W230" i="1"/>
  <c r="U230" i="1"/>
  <c r="T230" i="1"/>
  <c r="R229" i="1"/>
  <c r="L230" i="1"/>
  <c r="AG230" i="1" s="1"/>
  <c r="K230" i="1"/>
  <c r="R228" i="1"/>
  <c r="L229" i="1"/>
  <c r="AH229" i="1" s="1"/>
  <c r="K229" i="1"/>
  <c r="R227" i="1"/>
  <c r="L228" i="1"/>
  <c r="AH228" i="1" s="1"/>
  <c r="K228" i="1"/>
  <c r="R226" i="1"/>
  <c r="L227" i="1"/>
  <c r="AL227" i="1" s="1"/>
  <c r="K227" i="1"/>
  <c r="R225" i="1"/>
  <c r="L226" i="1"/>
  <c r="AH226" i="1" s="1"/>
  <c r="K226" i="1"/>
  <c r="R224" i="1"/>
  <c r="L225" i="1"/>
  <c r="AH225" i="1" s="1"/>
  <c r="K225" i="1"/>
  <c r="R223" i="1"/>
  <c r="L224" i="1"/>
  <c r="AH224" i="1" s="1"/>
  <c r="K224" i="1"/>
  <c r="AO223" i="1"/>
  <c r="AN223" i="1"/>
  <c r="AM223" i="1"/>
  <c r="AL223" i="1"/>
  <c r="AK223" i="1"/>
  <c r="AJ223" i="1"/>
  <c r="AI223" i="1"/>
  <c r="AH223" i="1"/>
  <c r="AG223" i="1"/>
  <c r="Y223" i="1"/>
  <c r="X222" i="1"/>
  <c r="W222" i="1"/>
  <c r="U222" i="1"/>
  <c r="T222" i="1"/>
  <c r="R221" i="1"/>
  <c r="L222" i="1"/>
  <c r="AJ222" i="1" s="1"/>
  <c r="K222" i="1"/>
  <c r="R220" i="1"/>
  <c r="P221" i="1"/>
  <c r="O221" i="1"/>
  <c r="L221" i="1"/>
  <c r="AL221" i="1" s="1"/>
  <c r="K221" i="1"/>
  <c r="R219" i="1"/>
  <c r="L220" i="1"/>
  <c r="AO220" i="1" s="1"/>
  <c r="K220" i="1"/>
  <c r="R218" i="1"/>
  <c r="L219" i="1"/>
  <c r="K219" i="1"/>
  <c r="R217" i="1"/>
  <c r="P218" i="1"/>
  <c r="O218" i="1"/>
  <c r="L218" i="1"/>
  <c r="K218" i="1"/>
  <c r="R216" i="1"/>
  <c r="P217" i="1"/>
  <c r="O217" i="1"/>
  <c r="L217" i="1"/>
  <c r="K217" i="1"/>
  <c r="R215" i="1"/>
  <c r="P216" i="1"/>
  <c r="O216" i="1"/>
  <c r="L216" i="1"/>
  <c r="AN216" i="1" s="1"/>
  <c r="K216" i="1"/>
  <c r="AO215" i="1"/>
  <c r="AN215" i="1"/>
  <c r="AM215" i="1"/>
  <c r="AL215" i="1"/>
  <c r="AK215" i="1"/>
  <c r="AJ215" i="1"/>
  <c r="AI215" i="1"/>
  <c r="AH215" i="1"/>
  <c r="AG215" i="1"/>
  <c r="Y215" i="1"/>
  <c r="X214" i="1"/>
  <c r="W214" i="1"/>
  <c r="U214" i="1"/>
  <c r="T214" i="1"/>
  <c r="R213" i="1"/>
  <c r="L214" i="1"/>
  <c r="AI214" i="1" s="1"/>
  <c r="K214" i="1"/>
  <c r="R212" i="1"/>
  <c r="L213" i="1"/>
  <c r="AG213" i="1" s="1"/>
  <c r="K213" i="1"/>
  <c r="R211" i="1"/>
  <c r="L212" i="1"/>
  <c r="AL212" i="1" s="1"/>
  <c r="K212" i="1"/>
  <c r="R210" i="1"/>
  <c r="L211" i="1"/>
  <c r="AJ211" i="1" s="1"/>
  <c r="K211" i="1"/>
  <c r="R209" i="1"/>
  <c r="L210" i="1"/>
  <c r="K210" i="1"/>
  <c r="R208" i="1"/>
  <c r="P209" i="1"/>
  <c r="O209" i="1"/>
  <c r="L209" i="1"/>
  <c r="AK209" i="1" s="1"/>
  <c r="K209" i="1"/>
  <c r="R207" i="1"/>
  <c r="P208" i="1"/>
  <c r="O208" i="1"/>
  <c r="L208" i="1"/>
  <c r="K208" i="1"/>
  <c r="R206" i="1"/>
  <c r="P207" i="1"/>
  <c r="O207" i="1"/>
  <c r="L207" i="1"/>
  <c r="AO207" i="1" s="1"/>
  <c r="K207" i="1"/>
  <c r="AO206" i="1"/>
  <c r="AN206" i="1"/>
  <c r="AM206" i="1"/>
  <c r="AL206" i="1"/>
  <c r="AK206" i="1"/>
  <c r="AJ206" i="1"/>
  <c r="AI206" i="1"/>
  <c r="AH206" i="1"/>
  <c r="AG206" i="1"/>
  <c r="X205" i="1"/>
  <c r="W205" i="1"/>
  <c r="U205" i="1"/>
  <c r="R204" i="1"/>
  <c r="L205" i="1"/>
  <c r="AL205" i="1" s="1"/>
  <c r="K205" i="1"/>
  <c r="R203" i="1"/>
  <c r="L204" i="1"/>
  <c r="AL204" i="1" s="1"/>
  <c r="K204" i="1"/>
  <c r="R202" i="1"/>
  <c r="L203" i="1"/>
  <c r="AL203" i="1" s="1"/>
  <c r="K203" i="1"/>
  <c r="R201" i="1"/>
  <c r="L202" i="1"/>
  <c r="AL202" i="1" s="1"/>
  <c r="K202" i="1"/>
  <c r="R200" i="1"/>
  <c r="L201" i="1"/>
  <c r="AL201" i="1" s="1"/>
  <c r="K201" i="1"/>
  <c r="R199" i="1"/>
  <c r="L200" i="1"/>
  <c r="AL200" i="1" s="1"/>
  <c r="K200" i="1"/>
  <c r="R198" i="1"/>
  <c r="L199" i="1"/>
  <c r="AL199" i="1" s="1"/>
  <c r="K199" i="1"/>
  <c r="R197" i="1"/>
  <c r="P198" i="1"/>
  <c r="O198" i="1"/>
  <c r="L198" i="1"/>
  <c r="AI198" i="1" s="1"/>
  <c r="K198" i="1"/>
  <c r="T196" i="1"/>
  <c r="P197" i="1"/>
  <c r="O197" i="1"/>
  <c r="L197" i="1"/>
  <c r="K197" i="1"/>
  <c r="AO196" i="1"/>
  <c r="AN196" i="1"/>
  <c r="AM196" i="1"/>
  <c r="AL196" i="1"/>
  <c r="AK196" i="1"/>
  <c r="AJ196" i="1"/>
  <c r="AI196" i="1"/>
  <c r="AH196" i="1"/>
  <c r="AG196" i="1"/>
  <c r="AC196" i="1"/>
  <c r="AB196" i="1"/>
  <c r="AA196" i="1"/>
  <c r="Z196" i="1"/>
  <c r="Y196" i="1"/>
  <c r="X195" i="1"/>
  <c r="W195" i="1"/>
  <c r="U195" i="1"/>
  <c r="T195" i="1"/>
  <c r="R194" i="1"/>
  <c r="L195" i="1"/>
  <c r="AG195" i="1" s="1"/>
  <c r="K195" i="1"/>
  <c r="R193" i="1"/>
  <c r="L194" i="1"/>
  <c r="AL194" i="1" s="1"/>
  <c r="K194" i="1"/>
  <c r="R192" i="1"/>
  <c r="L193" i="1"/>
  <c r="K193" i="1"/>
  <c r="R191" i="1"/>
  <c r="P192" i="1"/>
  <c r="O192" i="1"/>
  <c r="L192" i="1"/>
  <c r="K192" i="1"/>
  <c r="AO191" i="1"/>
  <c r="AN191" i="1"/>
  <c r="AM191" i="1"/>
  <c r="AL191" i="1"/>
  <c r="AK191" i="1"/>
  <c r="AJ191" i="1"/>
  <c r="AI191" i="1"/>
  <c r="AH191" i="1"/>
  <c r="AG191" i="1"/>
  <c r="AC191" i="1"/>
  <c r="AB191" i="1"/>
  <c r="AA191" i="1"/>
  <c r="Z191" i="1"/>
  <c r="Y191" i="1"/>
  <c r="X190" i="1"/>
  <c r="W190" i="1"/>
  <c r="U190" i="1"/>
  <c r="T190" i="1"/>
  <c r="AO190" i="1"/>
  <c r="AN190" i="1"/>
  <c r="AM190" i="1"/>
  <c r="AL190" i="1"/>
  <c r="AK190" i="1"/>
  <c r="AJ190" i="1"/>
  <c r="AI190" i="1"/>
  <c r="AH190" i="1"/>
  <c r="AG190" i="1"/>
  <c r="R188" i="1"/>
  <c r="L189" i="1"/>
  <c r="K189" i="1"/>
  <c r="R187" i="1"/>
  <c r="L188" i="1"/>
  <c r="K188" i="1"/>
  <c r="R186" i="1"/>
  <c r="P187" i="1"/>
  <c r="O187" i="1"/>
  <c r="L187" i="1"/>
  <c r="AL187" i="1" s="1"/>
  <c r="K187" i="1"/>
  <c r="AO186" i="1"/>
  <c r="AN186" i="1"/>
  <c r="AM186" i="1"/>
  <c r="AL186" i="1"/>
  <c r="AK186" i="1"/>
  <c r="AJ186" i="1"/>
  <c r="AI186" i="1"/>
  <c r="AH186" i="1"/>
  <c r="AG186" i="1"/>
  <c r="AC186" i="1"/>
  <c r="AB186" i="1"/>
  <c r="AA186" i="1"/>
  <c r="Z186" i="1"/>
  <c r="Y186" i="1"/>
  <c r="X185" i="1"/>
  <c r="W185" i="1"/>
  <c r="U185" i="1"/>
  <c r="T185" i="1"/>
  <c r="AO185" i="1"/>
  <c r="AN185" i="1"/>
  <c r="AM185" i="1"/>
  <c r="AL185" i="1"/>
  <c r="AK185" i="1"/>
  <c r="AJ185" i="1"/>
  <c r="AI185" i="1"/>
  <c r="AH185" i="1"/>
  <c r="AG185" i="1"/>
  <c r="R183" i="1"/>
  <c r="L184" i="1"/>
  <c r="AI184" i="1" s="1"/>
  <c r="K184" i="1"/>
  <c r="R182" i="1"/>
  <c r="L183" i="1"/>
  <c r="AI183" i="1" s="1"/>
  <c r="K183" i="1"/>
  <c r="R181" i="1"/>
  <c r="P182" i="1"/>
  <c r="O182" i="1"/>
  <c r="L182" i="1"/>
  <c r="AN182" i="1" s="1"/>
  <c r="K182" i="1"/>
  <c r="AO181" i="1"/>
  <c r="AN181" i="1"/>
  <c r="AM181" i="1"/>
  <c r="AL181" i="1"/>
  <c r="AK181" i="1"/>
  <c r="AJ181" i="1"/>
  <c r="AI181" i="1"/>
  <c r="AH181" i="1"/>
  <c r="AG181" i="1"/>
  <c r="AC181" i="1"/>
  <c r="AB181" i="1"/>
  <c r="AA181" i="1"/>
  <c r="Z181" i="1"/>
  <c r="Y181" i="1"/>
  <c r="X180" i="1"/>
  <c r="W180" i="1"/>
  <c r="U180" i="1"/>
  <c r="T180" i="1"/>
  <c r="AO180" i="1"/>
  <c r="AN180" i="1"/>
  <c r="AM180" i="1"/>
  <c r="AL180" i="1"/>
  <c r="AK180" i="1"/>
  <c r="AJ180" i="1"/>
  <c r="AI180" i="1"/>
  <c r="AH180" i="1"/>
  <c r="AG180" i="1"/>
  <c r="R178" i="1"/>
  <c r="L179" i="1"/>
  <c r="K179" i="1"/>
  <c r="R177" i="1"/>
  <c r="L178" i="1"/>
  <c r="K178" i="1"/>
  <c r="R176" i="1"/>
  <c r="P177" i="1"/>
  <c r="O177" i="1"/>
  <c r="L177" i="1"/>
  <c r="AL177" i="1" s="1"/>
  <c r="K177" i="1"/>
  <c r="AO176" i="1"/>
  <c r="AN176" i="1"/>
  <c r="AM176" i="1"/>
  <c r="AL176" i="1"/>
  <c r="AK176" i="1"/>
  <c r="AJ176" i="1"/>
  <c r="AI176" i="1"/>
  <c r="AH176" i="1"/>
  <c r="AG176" i="1"/>
  <c r="X175" i="1"/>
  <c r="W175" i="1"/>
  <c r="U175" i="1"/>
  <c r="T175" i="1"/>
  <c r="AO175" i="1"/>
  <c r="AN175" i="1"/>
  <c r="AM175" i="1"/>
  <c r="AL175" i="1"/>
  <c r="AK175" i="1"/>
  <c r="AJ175" i="1"/>
  <c r="AI175" i="1"/>
  <c r="AH175" i="1"/>
  <c r="AG175" i="1"/>
  <c r="AO174" i="1"/>
  <c r="AN174" i="1"/>
  <c r="AM174" i="1"/>
  <c r="AL174" i="1"/>
  <c r="AK174" i="1"/>
  <c r="AJ174" i="1"/>
  <c r="AI174" i="1"/>
  <c r="AH174" i="1"/>
  <c r="AG174" i="1"/>
  <c r="R172" i="1"/>
  <c r="L173" i="1"/>
  <c r="AJ173" i="1" s="1"/>
  <c r="K173" i="1"/>
  <c r="R171" i="1"/>
  <c r="P172" i="1"/>
  <c r="O172" i="1"/>
  <c r="L172" i="1"/>
  <c r="K172" i="1"/>
  <c r="AO171" i="1"/>
  <c r="AN171" i="1"/>
  <c r="AM171" i="1"/>
  <c r="AL171" i="1"/>
  <c r="AK171" i="1"/>
  <c r="AJ171" i="1"/>
  <c r="AI171" i="1"/>
  <c r="AH171" i="1"/>
  <c r="AG171" i="1"/>
  <c r="Y171" i="1"/>
  <c r="X170" i="1"/>
  <c r="W170" i="1"/>
  <c r="U170" i="1"/>
  <c r="T170" i="1"/>
  <c r="AO170" i="1"/>
  <c r="AN170" i="1"/>
  <c r="AM170" i="1"/>
  <c r="AL170" i="1"/>
  <c r="AK170" i="1"/>
  <c r="AJ170" i="1"/>
  <c r="AI170" i="1"/>
  <c r="AH170" i="1"/>
  <c r="AG170" i="1"/>
  <c r="AO169" i="1"/>
  <c r="AN169" i="1"/>
  <c r="AM169" i="1"/>
  <c r="AL169" i="1"/>
  <c r="AK169" i="1"/>
  <c r="AJ169" i="1"/>
  <c r="AI169" i="1"/>
  <c r="AH169" i="1"/>
  <c r="AG169" i="1"/>
  <c r="R168" i="1"/>
  <c r="P169" i="1"/>
  <c r="O169" i="1"/>
  <c r="K169" i="1"/>
  <c r="R167" i="1"/>
  <c r="L168" i="1"/>
  <c r="AK168" i="1" s="1"/>
  <c r="K168" i="1"/>
  <c r="R166" i="1"/>
  <c r="L167" i="1"/>
  <c r="AK167" i="1" s="1"/>
  <c r="K167" i="1"/>
  <c r="AO166" i="1"/>
  <c r="AN166" i="1"/>
  <c r="AM166" i="1"/>
  <c r="AL166" i="1"/>
  <c r="AK166" i="1"/>
  <c r="AJ166" i="1"/>
  <c r="AI166" i="1"/>
  <c r="AH166" i="1"/>
  <c r="AG166" i="1"/>
  <c r="Y166" i="1"/>
  <c r="X165" i="1"/>
  <c r="W165" i="1"/>
  <c r="U165" i="1"/>
  <c r="T165" i="1"/>
  <c r="R164" i="1"/>
  <c r="L165" i="1"/>
  <c r="K165" i="1"/>
  <c r="R163" i="1"/>
  <c r="L164" i="1"/>
  <c r="AH164" i="1" s="1"/>
  <c r="K164" i="1"/>
  <c r="R162" i="1"/>
  <c r="L163" i="1"/>
  <c r="AH163" i="1" s="1"/>
  <c r="K163" i="1"/>
  <c r="R161" i="1"/>
  <c r="L162" i="1"/>
  <c r="AH162" i="1" s="1"/>
  <c r="K162" i="1"/>
  <c r="AO161" i="1"/>
  <c r="AN161" i="1"/>
  <c r="AM161" i="1"/>
  <c r="AL161" i="1"/>
  <c r="AK161" i="1"/>
  <c r="AJ161" i="1"/>
  <c r="AI161" i="1"/>
  <c r="AH161" i="1"/>
  <c r="AG161" i="1"/>
  <c r="AC161" i="1"/>
  <c r="AB161" i="1"/>
  <c r="AA161" i="1"/>
  <c r="Z161" i="1"/>
  <c r="Y161" i="1"/>
  <c r="X160" i="1"/>
  <c r="W160" i="1"/>
  <c r="U160" i="1"/>
  <c r="T160" i="1"/>
  <c r="R159" i="1"/>
  <c r="O160" i="1"/>
  <c r="L160" i="1"/>
  <c r="K160" i="1"/>
  <c r="R158" i="1"/>
  <c r="L159" i="1"/>
  <c r="K159" i="1"/>
  <c r="R157" i="1"/>
  <c r="L158" i="1"/>
  <c r="K158" i="1"/>
  <c r="R156" i="1"/>
  <c r="L157" i="1"/>
  <c r="AL157" i="1" s="1"/>
  <c r="K157" i="1"/>
  <c r="AO156" i="1"/>
  <c r="AN156" i="1"/>
  <c r="AM156" i="1"/>
  <c r="AL156" i="1"/>
  <c r="AK156" i="1"/>
  <c r="AJ156" i="1"/>
  <c r="AI156" i="1"/>
  <c r="AH156" i="1"/>
  <c r="AG156" i="1"/>
  <c r="Y156" i="1"/>
  <c r="X155" i="1"/>
  <c r="W155" i="1"/>
  <c r="U155" i="1"/>
  <c r="T155" i="1"/>
  <c r="AO155" i="1"/>
  <c r="AN155" i="1"/>
  <c r="AM155" i="1"/>
  <c r="AL155" i="1"/>
  <c r="AK155" i="1"/>
  <c r="AJ155" i="1"/>
  <c r="AI155" i="1"/>
  <c r="AH155" i="1"/>
  <c r="AG155" i="1"/>
  <c r="R154" i="1"/>
  <c r="K155" i="1"/>
  <c r="R153" i="1"/>
  <c r="L154" i="1"/>
  <c r="AL154" i="1" s="1"/>
  <c r="K154" i="1"/>
  <c r="R152" i="1"/>
  <c r="L153" i="1"/>
  <c r="AL153" i="1" s="1"/>
  <c r="K153" i="1"/>
  <c r="R151" i="1"/>
  <c r="L152" i="1"/>
  <c r="AL152" i="1" s="1"/>
  <c r="K152" i="1"/>
  <c r="AO151" i="1"/>
  <c r="AN151" i="1"/>
  <c r="AM151" i="1"/>
  <c r="AL151" i="1"/>
  <c r="AK151" i="1"/>
  <c r="AJ151" i="1"/>
  <c r="AI151" i="1"/>
  <c r="AH151" i="1"/>
  <c r="AG151" i="1"/>
  <c r="Y151" i="1"/>
  <c r="X150" i="1"/>
  <c r="W150" i="1"/>
  <c r="U150" i="1"/>
  <c r="T150" i="1"/>
  <c r="R149" i="1"/>
  <c r="L150" i="1"/>
  <c r="AM150" i="1" s="1"/>
  <c r="K150" i="1"/>
  <c r="R148" i="1"/>
  <c r="L149" i="1"/>
  <c r="AO149" i="1" s="1"/>
  <c r="K149" i="1"/>
  <c r="R147" i="1"/>
  <c r="P148" i="1"/>
  <c r="O148" i="1"/>
  <c r="L148" i="1"/>
  <c r="K148" i="1"/>
  <c r="P147" i="1"/>
  <c r="O147" i="1"/>
  <c r="L147" i="1"/>
  <c r="AO147" i="1" s="1"/>
  <c r="K147" i="1"/>
  <c r="AO146" i="1"/>
  <c r="AN146" i="1"/>
  <c r="AM146" i="1"/>
  <c r="AL146" i="1"/>
  <c r="AK146" i="1"/>
  <c r="AJ146" i="1"/>
  <c r="AI146" i="1"/>
  <c r="AH146" i="1"/>
  <c r="AG146" i="1"/>
  <c r="Y146" i="1"/>
  <c r="X145" i="1"/>
  <c r="W145" i="1"/>
  <c r="U145" i="1"/>
  <c r="T145" i="1"/>
  <c r="AO145" i="1"/>
  <c r="AN145" i="1"/>
  <c r="AM145" i="1"/>
  <c r="AL145" i="1"/>
  <c r="AK145" i="1"/>
  <c r="AJ145" i="1"/>
  <c r="AI145" i="1"/>
  <c r="AH145" i="1"/>
  <c r="AG145" i="1"/>
  <c r="R143" i="1"/>
  <c r="L144" i="1"/>
  <c r="AM144" i="1" s="1"/>
  <c r="K144" i="1"/>
  <c r="R142" i="1"/>
  <c r="L143" i="1"/>
  <c r="AM143" i="1" s="1"/>
  <c r="K143" i="1"/>
  <c r="R141" i="1"/>
  <c r="L142" i="1"/>
  <c r="AM142" i="1" s="1"/>
  <c r="K142" i="1"/>
  <c r="AO141" i="1"/>
  <c r="AN141" i="1"/>
  <c r="AM141" i="1"/>
  <c r="AL141" i="1"/>
  <c r="AK141" i="1"/>
  <c r="AJ141" i="1"/>
  <c r="AI141" i="1"/>
  <c r="AH141" i="1"/>
  <c r="AG141" i="1"/>
  <c r="Y141" i="1"/>
  <c r="X140" i="1"/>
  <c r="W140" i="1"/>
  <c r="U140" i="1"/>
  <c r="T140" i="1"/>
  <c r="AO140" i="1"/>
  <c r="AN140" i="1"/>
  <c r="AM140" i="1"/>
  <c r="AL140" i="1"/>
  <c r="AK140" i="1"/>
  <c r="AJ140" i="1"/>
  <c r="AI140" i="1"/>
  <c r="AH140" i="1"/>
  <c r="AG140" i="1"/>
  <c r="R138" i="1"/>
  <c r="P139" i="1"/>
  <c r="O139" i="1"/>
  <c r="L139" i="1"/>
  <c r="K139" i="1"/>
  <c r="R137" i="1"/>
  <c r="L138" i="1"/>
  <c r="K138" i="1"/>
  <c r="R136" i="1"/>
  <c r="L137" i="1"/>
  <c r="K137" i="1"/>
  <c r="AO136" i="1"/>
  <c r="AN136" i="1"/>
  <c r="AM136" i="1"/>
  <c r="AL136" i="1"/>
  <c r="AK136" i="1"/>
  <c r="AJ136" i="1"/>
  <c r="AI136" i="1"/>
  <c r="AH136" i="1"/>
  <c r="AG136" i="1"/>
  <c r="X135" i="1"/>
  <c r="W135" i="1"/>
  <c r="U135" i="1"/>
  <c r="T135" i="1"/>
  <c r="AO135" i="1"/>
  <c r="AN135" i="1"/>
  <c r="AM135" i="1"/>
  <c r="AL135" i="1"/>
  <c r="AK135" i="1"/>
  <c r="AJ135" i="1"/>
  <c r="AI135" i="1"/>
  <c r="AH135" i="1"/>
  <c r="AG135" i="1"/>
  <c r="R134" i="1"/>
  <c r="P135" i="1"/>
  <c r="O135" i="1"/>
  <c r="R133" i="1"/>
  <c r="P134" i="1"/>
  <c r="O134" i="1"/>
  <c r="L134" i="1"/>
  <c r="K134" i="1"/>
  <c r="R132" i="1"/>
  <c r="P133" i="1"/>
  <c r="O133" i="1"/>
  <c r="L133" i="1"/>
  <c r="AN133" i="1" s="1"/>
  <c r="K133" i="1"/>
  <c r="R131" i="1"/>
  <c r="P132" i="1"/>
  <c r="O132" i="1"/>
  <c r="L132" i="1"/>
  <c r="AN132" i="1" s="1"/>
  <c r="K132" i="1"/>
  <c r="AO131" i="1"/>
  <c r="AN131" i="1"/>
  <c r="AM131" i="1"/>
  <c r="AL131" i="1"/>
  <c r="AK131" i="1"/>
  <c r="AJ131" i="1"/>
  <c r="AI131" i="1"/>
  <c r="AH131" i="1"/>
  <c r="AG131" i="1"/>
  <c r="R130" i="1"/>
  <c r="P131" i="1"/>
  <c r="O131" i="1"/>
  <c r="K131" i="1"/>
  <c r="AO130" i="1"/>
  <c r="AN130" i="1"/>
  <c r="AM130" i="1"/>
  <c r="AL130" i="1"/>
  <c r="AK130" i="1"/>
  <c r="AJ130" i="1"/>
  <c r="AI130" i="1"/>
  <c r="AH130" i="1"/>
  <c r="AG130" i="1"/>
  <c r="Y130" i="1"/>
  <c r="X129" i="1"/>
  <c r="W129" i="1"/>
  <c r="U129" i="1"/>
  <c r="T129" i="1"/>
  <c r="AO129" i="1"/>
  <c r="AN129" i="1"/>
  <c r="AM129" i="1"/>
  <c r="AL129" i="1"/>
  <c r="AK129" i="1"/>
  <c r="AJ129" i="1"/>
  <c r="AI129" i="1"/>
  <c r="AH129" i="1"/>
  <c r="AG129" i="1"/>
  <c r="R127" i="1"/>
  <c r="P128" i="1"/>
  <c r="O128" i="1"/>
  <c r="L128" i="1"/>
  <c r="AI128" i="1" s="1"/>
  <c r="K128" i="1"/>
  <c r="R126" i="1"/>
  <c r="P127" i="1"/>
  <c r="O127" i="1"/>
  <c r="L127" i="1"/>
  <c r="K127" i="1"/>
  <c r="R125" i="1"/>
  <c r="P126" i="1"/>
  <c r="O126" i="1"/>
  <c r="L126" i="1"/>
  <c r="AI126" i="1" s="1"/>
  <c r="K126" i="1"/>
  <c r="AO125" i="1"/>
  <c r="AN125" i="1"/>
  <c r="AM125" i="1"/>
  <c r="AL125" i="1"/>
  <c r="AK125" i="1"/>
  <c r="AJ125" i="1"/>
  <c r="AI125" i="1"/>
  <c r="AH125" i="1"/>
  <c r="AG125" i="1"/>
  <c r="Y125" i="1"/>
  <c r="X124" i="1"/>
  <c r="W124" i="1"/>
  <c r="U124" i="1"/>
  <c r="T124" i="1"/>
  <c r="AO124" i="1"/>
  <c r="AN124" i="1"/>
  <c r="AM124" i="1"/>
  <c r="AL124" i="1"/>
  <c r="AK124" i="1"/>
  <c r="AJ124" i="1"/>
  <c r="AI124" i="1"/>
  <c r="AH124" i="1"/>
  <c r="AG124" i="1"/>
  <c r="R122" i="1"/>
  <c r="L123" i="1"/>
  <c r="AL123" i="1" s="1"/>
  <c r="K123" i="1"/>
  <c r="R121" i="1"/>
  <c r="L122" i="1"/>
  <c r="AL122" i="1" s="1"/>
  <c r="K122" i="1"/>
  <c r="R120" i="1"/>
  <c r="P121" i="1"/>
  <c r="O121" i="1"/>
  <c r="L121" i="1"/>
  <c r="AO121" i="1" s="1"/>
  <c r="K121" i="1"/>
  <c r="AO120" i="1"/>
  <c r="AN120" i="1"/>
  <c r="AM120" i="1"/>
  <c r="AL120" i="1"/>
  <c r="AK120" i="1"/>
  <c r="AJ120" i="1"/>
  <c r="AI120" i="1"/>
  <c r="AH120" i="1"/>
  <c r="AG120" i="1"/>
  <c r="Y120" i="1"/>
  <c r="X119" i="1"/>
  <c r="W119" i="1"/>
  <c r="U119" i="1"/>
  <c r="T119" i="1"/>
  <c r="AO119" i="1"/>
  <c r="AN119" i="1"/>
  <c r="AM119" i="1"/>
  <c r="AL119" i="1"/>
  <c r="AK119" i="1"/>
  <c r="AJ119" i="1"/>
  <c r="AI119" i="1"/>
  <c r="AH119" i="1"/>
  <c r="AG119" i="1"/>
  <c r="R117" i="1"/>
  <c r="P118" i="1"/>
  <c r="O118" i="1"/>
  <c r="L118" i="1"/>
  <c r="K118" i="1"/>
  <c r="R116" i="1"/>
  <c r="P117" i="1"/>
  <c r="O117" i="1"/>
  <c r="L117" i="1"/>
  <c r="AM117" i="1" s="1"/>
  <c r="K117" i="1"/>
  <c r="R115" i="1"/>
  <c r="L116" i="1"/>
  <c r="K116" i="1"/>
  <c r="AO115" i="1"/>
  <c r="AN115" i="1"/>
  <c r="AM115" i="1"/>
  <c r="AL115" i="1"/>
  <c r="AK115" i="1"/>
  <c r="AJ115" i="1"/>
  <c r="AI115" i="1"/>
  <c r="AH115" i="1"/>
  <c r="AG115" i="1"/>
  <c r="Y115" i="1"/>
  <c r="X114" i="1"/>
  <c r="W114" i="1"/>
  <c r="U114" i="1"/>
  <c r="T114" i="1"/>
  <c r="R113" i="1"/>
  <c r="L114" i="1"/>
  <c r="AH114" i="1" s="1"/>
  <c r="K114" i="1"/>
  <c r="R112" i="1"/>
  <c r="L113" i="1"/>
  <c r="K113" i="1"/>
  <c r="R111" i="1"/>
  <c r="P112" i="1"/>
  <c r="O112" i="1"/>
  <c r="L112" i="1"/>
  <c r="AO112" i="1" s="1"/>
  <c r="K112" i="1"/>
  <c r="R110" i="1"/>
  <c r="P111" i="1"/>
  <c r="O111" i="1"/>
  <c r="L111" i="1"/>
  <c r="AG111" i="1" s="1"/>
  <c r="K111" i="1"/>
  <c r="AO110" i="1"/>
  <c r="AN110" i="1"/>
  <c r="AM110" i="1"/>
  <c r="AL110" i="1"/>
  <c r="AK110" i="1"/>
  <c r="AJ110" i="1"/>
  <c r="AI110" i="1"/>
  <c r="AH110" i="1"/>
  <c r="AG110" i="1"/>
  <c r="X109" i="1"/>
  <c r="W109" i="1"/>
  <c r="U109" i="1"/>
  <c r="T109" i="1"/>
  <c r="AO109" i="1"/>
  <c r="AN109" i="1"/>
  <c r="AM109" i="1"/>
  <c r="AL109" i="1"/>
  <c r="AK109" i="1"/>
  <c r="AJ109" i="1"/>
  <c r="AI109" i="1"/>
  <c r="AH109" i="1"/>
  <c r="AG109" i="1"/>
  <c r="AO108" i="1"/>
  <c r="AN108" i="1"/>
  <c r="AM108" i="1"/>
  <c r="AL108" i="1"/>
  <c r="AK108" i="1"/>
  <c r="AJ108" i="1"/>
  <c r="AI108" i="1"/>
  <c r="AH108" i="1"/>
  <c r="AG108" i="1"/>
  <c r="R106" i="1"/>
  <c r="L107" i="1"/>
  <c r="AL107" i="1" s="1"/>
  <c r="K107" i="1"/>
  <c r="R105" i="1"/>
  <c r="L106" i="1"/>
  <c r="AL106" i="1" s="1"/>
  <c r="K106" i="1"/>
  <c r="R104" i="1"/>
  <c r="R109" i="1" s="1"/>
  <c r="L105" i="1"/>
  <c r="AL105" i="1" s="1"/>
  <c r="K105" i="1"/>
  <c r="AO104" i="1"/>
  <c r="AN104" i="1"/>
  <c r="AM104" i="1"/>
  <c r="AL104" i="1"/>
  <c r="AK104" i="1"/>
  <c r="AJ104" i="1"/>
  <c r="AI104" i="1"/>
  <c r="AH104" i="1"/>
  <c r="AG104" i="1"/>
  <c r="X103" i="1"/>
  <c r="W103" i="1"/>
  <c r="U103" i="1"/>
  <c r="T103" i="1"/>
  <c r="AO103" i="1"/>
  <c r="AN103" i="1"/>
  <c r="AM103" i="1"/>
  <c r="AL103" i="1"/>
  <c r="AK103" i="1"/>
  <c r="AJ103" i="1"/>
  <c r="AI103" i="1"/>
  <c r="AH103" i="1"/>
  <c r="AG103" i="1"/>
  <c r="AO102" i="1"/>
  <c r="AN102" i="1"/>
  <c r="AM102" i="1"/>
  <c r="AL102" i="1"/>
  <c r="AK102" i="1"/>
  <c r="AJ102" i="1"/>
  <c r="AI102" i="1"/>
  <c r="AH102" i="1"/>
  <c r="AG102" i="1"/>
  <c r="R100" i="1"/>
  <c r="L101" i="1"/>
  <c r="AL101" i="1" s="1"/>
  <c r="K101" i="1"/>
  <c r="R99" i="1"/>
  <c r="L100" i="1"/>
  <c r="AL100" i="1" s="1"/>
  <c r="K100" i="1"/>
  <c r="R98" i="1"/>
  <c r="L99" i="1"/>
  <c r="AL99" i="1" s="1"/>
  <c r="K99" i="1"/>
  <c r="AO98" i="1"/>
  <c r="AN98" i="1"/>
  <c r="AM98" i="1"/>
  <c r="AL98" i="1"/>
  <c r="AK98" i="1"/>
  <c r="AJ98" i="1"/>
  <c r="AI98" i="1"/>
  <c r="AH98" i="1"/>
  <c r="AG98" i="1"/>
  <c r="X97" i="1"/>
  <c r="W97" i="1"/>
  <c r="U97" i="1"/>
  <c r="T97" i="1"/>
  <c r="AO97" i="1"/>
  <c r="AN97" i="1"/>
  <c r="AM97" i="1"/>
  <c r="AL97" i="1"/>
  <c r="AK97" i="1"/>
  <c r="AJ97" i="1"/>
  <c r="AI97" i="1"/>
  <c r="AH97" i="1"/>
  <c r="AG97" i="1"/>
  <c r="AO96" i="1"/>
  <c r="AN96" i="1"/>
  <c r="AM96" i="1"/>
  <c r="AL96" i="1"/>
  <c r="AK96" i="1"/>
  <c r="AJ96" i="1"/>
  <c r="AI96" i="1"/>
  <c r="AH96" i="1"/>
  <c r="AG96" i="1"/>
  <c r="R94" i="1"/>
  <c r="L95" i="1"/>
  <c r="K95" i="1"/>
  <c r="R93" i="1"/>
  <c r="L94" i="1"/>
  <c r="K94" i="1"/>
  <c r="R92" i="1"/>
  <c r="L93" i="1"/>
  <c r="K93" i="1"/>
  <c r="AO92" i="1"/>
  <c r="AN92" i="1"/>
  <c r="AM92" i="1"/>
  <c r="AL92" i="1"/>
  <c r="AK92" i="1"/>
  <c r="AJ92" i="1"/>
  <c r="AI92" i="1"/>
  <c r="AH92" i="1"/>
  <c r="AG92" i="1"/>
  <c r="X91" i="1"/>
  <c r="W91" i="1"/>
  <c r="U91" i="1"/>
  <c r="T91" i="1"/>
  <c r="AO91" i="1"/>
  <c r="AN91" i="1"/>
  <c r="AM91" i="1"/>
  <c r="AL91" i="1"/>
  <c r="AK91" i="1"/>
  <c r="AJ91" i="1"/>
  <c r="AI91" i="1"/>
  <c r="AH91" i="1"/>
  <c r="AG91" i="1"/>
  <c r="AO90" i="1"/>
  <c r="AN90" i="1"/>
  <c r="AM90" i="1"/>
  <c r="AL90" i="1"/>
  <c r="AK90" i="1"/>
  <c r="AJ90" i="1"/>
  <c r="AI90" i="1"/>
  <c r="AH90" i="1"/>
  <c r="AG90" i="1"/>
  <c r="R88" i="1"/>
  <c r="L89" i="1"/>
  <c r="K89" i="1"/>
  <c r="R87" i="1"/>
  <c r="L88" i="1"/>
  <c r="AL88" i="1" s="1"/>
  <c r="K88" i="1"/>
  <c r="R86" i="1"/>
  <c r="L87" i="1"/>
  <c r="AL87" i="1" s="1"/>
  <c r="K87" i="1"/>
  <c r="AO86" i="1"/>
  <c r="AN86" i="1"/>
  <c r="AM86" i="1"/>
  <c r="AL86" i="1"/>
  <c r="AK86" i="1"/>
  <c r="AJ86" i="1"/>
  <c r="AI86" i="1"/>
  <c r="AH86" i="1"/>
  <c r="AG86" i="1"/>
  <c r="X85" i="1"/>
  <c r="W85" i="1"/>
  <c r="U85" i="1"/>
  <c r="T85" i="1"/>
  <c r="AO85" i="1"/>
  <c r="AN85" i="1"/>
  <c r="AM85" i="1"/>
  <c r="AL85" i="1"/>
  <c r="AK85" i="1"/>
  <c r="AJ85" i="1"/>
  <c r="AI85" i="1"/>
  <c r="AH85" i="1"/>
  <c r="AG85" i="1"/>
  <c r="R83" i="1"/>
  <c r="L84" i="1"/>
  <c r="K84" i="1"/>
  <c r="R82" i="1"/>
  <c r="L83" i="1"/>
  <c r="AH83" i="1" s="1"/>
  <c r="K83" i="1"/>
  <c r="R81" i="1"/>
  <c r="L82" i="1"/>
  <c r="K82" i="1"/>
  <c r="R80" i="1"/>
  <c r="L81" i="1"/>
  <c r="AH81" i="1" s="1"/>
  <c r="K81" i="1"/>
  <c r="AO80" i="1"/>
  <c r="AN80" i="1"/>
  <c r="AM80" i="1"/>
  <c r="AL80" i="1"/>
  <c r="AK80" i="1"/>
  <c r="AJ80" i="1"/>
  <c r="AI80" i="1"/>
  <c r="AH80" i="1"/>
  <c r="AG80" i="1"/>
  <c r="AC80" i="1"/>
  <c r="AB80" i="1"/>
  <c r="AA80" i="1"/>
  <c r="Z80" i="1"/>
  <c r="Y80" i="1"/>
  <c r="X79" i="1"/>
  <c r="W79" i="1"/>
  <c r="U79" i="1"/>
  <c r="T79" i="1"/>
  <c r="AO79" i="1"/>
  <c r="AN79" i="1"/>
  <c r="AM79" i="1"/>
  <c r="AL79" i="1"/>
  <c r="AK79" i="1"/>
  <c r="AJ79" i="1"/>
  <c r="AI79" i="1"/>
  <c r="AH79" i="1"/>
  <c r="AG79" i="1"/>
  <c r="AO78" i="1"/>
  <c r="AN78" i="1"/>
  <c r="AM78" i="1"/>
  <c r="AL78" i="1"/>
  <c r="AK78" i="1"/>
  <c r="AJ78" i="1"/>
  <c r="AI78" i="1"/>
  <c r="AH78" i="1"/>
  <c r="AG78" i="1"/>
  <c r="R76" i="1"/>
  <c r="L77" i="1"/>
  <c r="AL77" i="1" s="1"/>
  <c r="K77" i="1"/>
  <c r="R75" i="1"/>
  <c r="L76" i="1"/>
  <c r="K76" i="1"/>
  <c r="R74" i="1"/>
  <c r="L75" i="1"/>
  <c r="AL75" i="1" s="1"/>
  <c r="K75" i="1"/>
  <c r="AO74" i="1"/>
  <c r="AN74" i="1"/>
  <c r="AM74" i="1"/>
  <c r="AL74" i="1"/>
  <c r="AK74" i="1"/>
  <c r="AJ74" i="1"/>
  <c r="AI74" i="1"/>
  <c r="AH74" i="1"/>
  <c r="AG74" i="1"/>
  <c r="Y74" i="1"/>
  <c r="X73" i="1"/>
  <c r="W73" i="1"/>
  <c r="U73" i="1"/>
  <c r="T73" i="1"/>
  <c r="AO73" i="1"/>
  <c r="AN73" i="1"/>
  <c r="AM73" i="1"/>
  <c r="AL73" i="1"/>
  <c r="AK73" i="1"/>
  <c r="AJ73" i="1"/>
  <c r="AI73" i="1"/>
  <c r="AH73" i="1"/>
  <c r="AG73" i="1"/>
  <c r="AO72" i="1"/>
  <c r="AN72" i="1"/>
  <c r="AM72" i="1"/>
  <c r="AL72" i="1"/>
  <c r="AK72" i="1"/>
  <c r="AJ72" i="1"/>
  <c r="AI72" i="1"/>
  <c r="AH72" i="1"/>
  <c r="AG72" i="1"/>
  <c r="R70" i="1"/>
  <c r="L71" i="1"/>
  <c r="K71" i="1"/>
  <c r="R69" i="1"/>
  <c r="L70" i="1"/>
  <c r="AL70" i="1" s="1"/>
  <c r="K70" i="1"/>
  <c r="R68" i="1"/>
  <c r="L69" i="1"/>
  <c r="AJ69" i="1" s="1"/>
  <c r="K69" i="1"/>
  <c r="AO68" i="1"/>
  <c r="AN68" i="1"/>
  <c r="AM68" i="1"/>
  <c r="AL68" i="1"/>
  <c r="AK68" i="1"/>
  <c r="AJ68" i="1"/>
  <c r="AI68" i="1"/>
  <c r="AH68" i="1"/>
  <c r="AG68" i="1"/>
  <c r="X67" i="1"/>
  <c r="W67" i="1"/>
  <c r="U67" i="1"/>
  <c r="T67" i="1"/>
  <c r="AO67" i="1"/>
  <c r="AN67" i="1"/>
  <c r="AM67" i="1"/>
  <c r="AL67" i="1"/>
  <c r="AK67" i="1"/>
  <c r="AJ67" i="1"/>
  <c r="AI67" i="1"/>
  <c r="AH67" i="1"/>
  <c r="AG67" i="1"/>
  <c r="AO66" i="1"/>
  <c r="AN66" i="1"/>
  <c r="AM66" i="1"/>
  <c r="AL66" i="1"/>
  <c r="AK66" i="1"/>
  <c r="AJ66" i="1"/>
  <c r="AI66" i="1"/>
  <c r="AH66" i="1"/>
  <c r="AG66" i="1"/>
  <c r="R64" i="1"/>
  <c r="L65" i="1"/>
  <c r="AO65" i="1" s="1"/>
  <c r="K65" i="1"/>
  <c r="R63" i="1"/>
  <c r="L64" i="1"/>
  <c r="AO64" i="1" s="1"/>
  <c r="K64" i="1"/>
  <c r="R62" i="1"/>
  <c r="L63" i="1"/>
  <c r="AO63" i="1" s="1"/>
  <c r="K63" i="1"/>
  <c r="AO62" i="1"/>
  <c r="AN62" i="1"/>
  <c r="AM62" i="1"/>
  <c r="AL62" i="1"/>
  <c r="AK62" i="1"/>
  <c r="AJ62" i="1"/>
  <c r="AI62" i="1"/>
  <c r="AH62" i="1"/>
  <c r="AG62" i="1"/>
  <c r="X61" i="1"/>
  <c r="W61" i="1"/>
  <c r="U61" i="1"/>
  <c r="T61" i="1"/>
  <c r="AO61" i="1"/>
  <c r="AN61" i="1"/>
  <c r="AR61" i="1" s="1"/>
  <c r="AM61" i="1"/>
  <c r="AL61" i="1"/>
  <c r="AK61" i="1"/>
  <c r="AJ61" i="1"/>
  <c r="AI61" i="1"/>
  <c r="AH61" i="1"/>
  <c r="AG61" i="1"/>
  <c r="AO60" i="1"/>
  <c r="AN60" i="1"/>
  <c r="AM60" i="1"/>
  <c r="AL60" i="1"/>
  <c r="AK60" i="1"/>
  <c r="AQ60" i="1" s="1"/>
  <c r="AJ60" i="1"/>
  <c r="AI60" i="1"/>
  <c r="AH60" i="1"/>
  <c r="AG60" i="1"/>
  <c r="R58" i="1"/>
  <c r="P59" i="1"/>
  <c r="O59" i="1"/>
  <c r="L59" i="1"/>
  <c r="K59" i="1"/>
  <c r="R57" i="1"/>
  <c r="L58" i="1"/>
  <c r="K58" i="1"/>
  <c r="R56" i="1"/>
  <c r="L57" i="1"/>
  <c r="AI57" i="1" s="1"/>
  <c r="K57" i="1"/>
  <c r="AO56" i="1"/>
  <c r="AN56" i="1"/>
  <c r="AM56" i="1"/>
  <c r="AL56" i="1"/>
  <c r="AK56" i="1"/>
  <c r="AJ56" i="1"/>
  <c r="AI56" i="1"/>
  <c r="AH56" i="1"/>
  <c r="AG56" i="1"/>
  <c r="X55" i="1"/>
  <c r="W55" i="1"/>
  <c r="U55" i="1"/>
  <c r="T55" i="1"/>
  <c r="AO55" i="1"/>
  <c r="AN55" i="1"/>
  <c r="AM55" i="1"/>
  <c r="AL55" i="1"/>
  <c r="AK55" i="1"/>
  <c r="AJ55" i="1"/>
  <c r="AI55" i="1"/>
  <c r="AH55" i="1"/>
  <c r="AG55" i="1"/>
  <c r="AO54" i="1"/>
  <c r="AN54" i="1"/>
  <c r="AM54" i="1"/>
  <c r="AL54" i="1"/>
  <c r="AK54" i="1"/>
  <c r="AJ54" i="1"/>
  <c r="AI54" i="1"/>
  <c r="AH54" i="1"/>
  <c r="AG54" i="1"/>
  <c r="R52" i="1"/>
  <c r="L53" i="1"/>
  <c r="K53" i="1"/>
  <c r="R51" i="1"/>
  <c r="L52" i="1"/>
  <c r="AM52" i="1" s="1"/>
  <c r="K52" i="1"/>
  <c r="R50" i="1"/>
  <c r="L51" i="1"/>
  <c r="AN51" i="1" s="1"/>
  <c r="K51" i="1"/>
  <c r="AO50" i="1"/>
  <c r="AN50" i="1"/>
  <c r="AM50" i="1"/>
  <c r="AL50" i="1"/>
  <c r="AK50" i="1"/>
  <c r="AJ50" i="1"/>
  <c r="AI50" i="1"/>
  <c r="AH50" i="1"/>
  <c r="AG50" i="1"/>
  <c r="AC50" i="1"/>
  <c r="AB50" i="1"/>
  <c r="AA50" i="1"/>
  <c r="Z50" i="1"/>
  <c r="Y50" i="1"/>
  <c r="X49" i="1"/>
  <c r="W49" i="1"/>
  <c r="U49" i="1"/>
  <c r="T49" i="1"/>
  <c r="AO49" i="1"/>
  <c r="AN49" i="1"/>
  <c r="AM49" i="1"/>
  <c r="AL49" i="1"/>
  <c r="AK49" i="1"/>
  <c r="AJ49" i="1"/>
  <c r="AI49" i="1"/>
  <c r="AH49" i="1"/>
  <c r="AG49" i="1"/>
  <c r="R47" i="1"/>
  <c r="L48" i="1"/>
  <c r="K48" i="1"/>
  <c r="R46" i="1"/>
  <c r="L47" i="1"/>
  <c r="AL47" i="1" s="1"/>
  <c r="K47" i="1"/>
  <c r="R45" i="1"/>
  <c r="L46" i="1"/>
  <c r="AL46" i="1" s="1"/>
  <c r="K46" i="1"/>
  <c r="R44" i="1"/>
  <c r="P45" i="1"/>
  <c r="O45" i="1"/>
  <c r="L45" i="1"/>
  <c r="AM45" i="1" s="1"/>
  <c r="K45" i="1"/>
  <c r="AO44" i="1"/>
  <c r="AN44" i="1"/>
  <c r="AM44" i="1"/>
  <c r="AL44" i="1"/>
  <c r="AK44" i="1"/>
  <c r="AJ44" i="1"/>
  <c r="AI44" i="1"/>
  <c r="AH44" i="1"/>
  <c r="AG44" i="1"/>
  <c r="Y44" i="1"/>
  <c r="X43" i="1"/>
  <c r="W43" i="1"/>
  <c r="U43" i="1"/>
  <c r="T43" i="1"/>
  <c r="AO43" i="1"/>
  <c r="AN43" i="1"/>
  <c r="AM43" i="1"/>
  <c r="AL43" i="1"/>
  <c r="AK43" i="1"/>
  <c r="AJ43" i="1"/>
  <c r="AI43" i="1"/>
  <c r="AH43" i="1"/>
  <c r="AG43" i="1"/>
  <c r="AO42" i="1"/>
  <c r="AN42" i="1"/>
  <c r="AM42" i="1"/>
  <c r="AL42" i="1"/>
  <c r="AK42" i="1"/>
  <c r="AJ42" i="1"/>
  <c r="AI42" i="1"/>
  <c r="AH42" i="1"/>
  <c r="AG42" i="1"/>
  <c r="R40" i="1"/>
  <c r="L41" i="1"/>
  <c r="AJ41" i="1" s="1"/>
  <c r="K41" i="1"/>
  <c r="R39" i="1"/>
  <c r="P40" i="1"/>
  <c r="O40" i="1"/>
  <c r="L40" i="1"/>
  <c r="AJ40" i="1" s="1"/>
  <c r="K40" i="1"/>
  <c r="R38" i="1"/>
  <c r="P39" i="1"/>
  <c r="O39" i="1"/>
  <c r="L39" i="1"/>
  <c r="AL39" i="1" s="1"/>
  <c r="K39" i="1"/>
  <c r="B39" i="1"/>
  <c r="B45" i="1" s="1"/>
  <c r="B51" i="1" s="1"/>
  <c r="B57" i="1" s="1"/>
  <c r="B63" i="1" s="1"/>
  <c r="B69" i="1" s="1"/>
  <c r="B75" i="1" s="1"/>
  <c r="B81" i="1" s="1"/>
  <c r="B87" i="1" s="1"/>
  <c r="B93" i="1" s="1"/>
  <c r="B99" i="1" s="1"/>
  <c r="B105" i="1" s="1"/>
  <c r="B111" i="1" s="1"/>
  <c r="B116" i="1" s="1"/>
  <c r="B121" i="1" s="1"/>
  <c r="B126" i="1" s="1"/>
  <c r="B131" i="1" s="1"/>
  <c r="B137" i="1" s="1"/>
  <c r="B142" i="1" s="1"/>
  <c r="B147" i="1" s="1"/>
  <c r="B152" i="1" s="1"/>
  <c r="B157" i="1" s="1"/>
  <c r="B162" i="1" s="1"/>
  <c r="B167" i="1" s="1"/>
  <c r="B172" i="1" s="1"/>
  <c r="B177" i="1" s="1"/>
  <c r="AO38" i="1"/>
  <c r="AN38" i="1"/>
  <c r="AM38" i="1"/>
  <c r="AL38" i="1"/>
  <c r="AK38" i="1"/>
  <c r="AJ38" i="1"/>
  <c r="AI38" i="1"/>
  <c r="AH38" i="1"/>
  <c r="AG38" i="1"/>
  <c r="Y38" i="1"/>
  <c r="X37" i="1"/>
  <c r="W37" i="1"/>
  <c r="T37" i="1"/>
  <c r="AO37" i="1"/>
  <c r="AN37" i="1"/>
  <c r="AM37" i="1"/>
  <c r="AL37" i="1"/>
  <c r="AK37" i="1"/>
  <c r="AJ37" i="1"/>
  <c r="AI37" i="1"/>
  <c r="AH37" i="1"/>
  <c r="AG37" i="1"/>
  <c r="R35" i="1"/>
  <c r="L36" i="1"/>
  <c r="AL36" i="1" s="1"/>
  <c r="K36" i="1"/>
  <c r="R34" i="1"/>
  <c r="P35" i="1"/>
  <c r="O35" i="1"/>
  <c r="L35" i="1"/>
  <c r="AM35" i="1" s="1"/>
  <c r="K35" i="1"/>
  <c r="U33" i="1"/>
  <c r="U37" i="1" s="1"/>
  <c r="L34" i="1"/>
  <c r="K34" i="1"/>
  <c r="AO33" i="1"/>
  <c r="AN33" i="1"/>
  <c r="AM33" i="1"/>
  <c r="AL33" i="1"/>
  <c r="AK33" i="1"/>
  <c r="AJ33" i="1"/>
  <c r="AI33" i="1"/>
  <c r="AH33" i="1"/>
  <c r="AG33" i="1"/>
  <c r="X32" i="1"/>
  <c r="W32" i="1"/>
  <c r="U32" i="1"/>
  <c r="T32" i="1"/>
  <c r="AO32" i="1"/>
  <c r="AN32" i="1"/>
  <c r="AM32" i="1"/>
  <c r="AL32" i="1"/>
  <c r="AK32" i="1"/>
  <c r="AJ32" i="1"/>
  <c r="AI32" i="1"/>
  <c r="AH32" i="1"/>
  <c r="AG32" i="1"/>
  <c r="AO31" i="1"/>
  <c r="AN31" i="1"/>
  <c r="AM31" i="1"/>
  <c r="AL31" i="1"/>
  <c r="AK31" i="1"/>
  <c r="AJ31" i="1"/>
  <c r="AI31" i="1"/>
  <c r="AH31" i="1"/>
  <c r="AG31" i="1"/>
  <c r="R29" i="1"/>
  <c r="L30" i="1"/>
  <c r="AM30" i="1" s="1"/>
  <c r="K30" i="1"/>
  <c r="R28" i="1"/>
  <c r="L29" i="1"/>
  <c r="K29" i="1"/>
  <c r="R27" i="1"/>
  <c r="L28" i="1"/>
  <c r="AH28" i="1" s="1"/>
  <c r="K28" i="1"/>
  <c r="AO27" i="1"/>
  <c r="AN27" i="1"/>
  <c r="AM27" i="1"/>
  <c r="AL27" i="1"/>
  <c r="AK27" i="1"/>
  <c r="AJ27" i="1"/>
  <c r="AI27" i="1"/>
  <c r="AH27" i="1"/>
  <c r="AG27" i="1"/>
  <c r="AC27" i="1"/>
  <c r="AB27" i="1"/>
  <c r="AA27" i="1"/>
  <c r="Z27" i="1"/>
  <c r="Y27" i="1"/>
  <c r="X26" i="1"/>
  <c r="W26" i="1"/>
  <c r="U26" i="1"/>
  <c r="T26" i="1"/>
  <c r="AO26" i="1"/>
  <c r="AN26" i="1"/>
  <c r="AM26" i="1"/>
  <c r="AL26" i="1"/>
  <c r="AK26" i="1"/>
  <c r="AJ26" i="1"/>
  <c r="AI26" i="1"/>
  <c r="AH26" i="1"/>
  <c r="AG26" i="1"/>
  <c r="AO25" i="1"/>
  <c r="AN25" i="1"/>
  <c r="AM25" i="1"/>
  <c r="AL25" i="1"/>
  <c r="AK25" i="1"/>
  <c r="AJ25" i="1"/>
  <c r="AI25" i="1"/>
  <c r="AH25" i="1"/>
  <c r="AG25" i="1"/>
  <c r="AO24" i="1"/>
  <c r="AN24" i="1"/>
  <c r="AM24" i="1"/>
  <c r="AL24" i="1"/>
  <c r="AK24" i="1"/>
  <c r="AJ24" i="1"/>
  <c r="AI24" i="1"/>
  <c r="AH24" i="1"/>
  <c r="AG24" i="1"/>
  <c r="R22" i="1"/>
  <c r="L23" i="1"/>
  <c r="AM23" i="1" s="1"/>
  <c r="K23" i="1"/>
  <c r="R21" i="1"/>
  <c r="L22" i="1"/>
  <c r="AO22" i="1" s="1"/>
  <c r="K22" i="1"/>
  <c r="AO21" i="1"/>
  <c r="AN21" i="1"/>
  <c r="AM21" i="1"/>
  <c r="AL21" i="1"/>
  <c r="AK21" i="1"/>
  <c r="AJ21" i="1"/>
  <c r="AI21" i="1"/>
  <c r="AH21" i="1"/>
  <c r="AG21" i="1"/>
  <c r="X20" i="1"/>
  <c r="W20" i="1"/>
  <c r="U20" i="1"/>
  <c r="T20" i="1"/>
  <c r="AO20" i="1"/>
  <c r="AN20" i="1"/>
  <c r="AM20" i="1"/>
  <c r="AL20" i="1"/>
  <c r="AK20" i="1"/>
  <c r="AJ20" i="1"/>
  <c r="AI20" i="1"/>
  <c r="AH20" i="1"/>
  <c r="AG20" i="1"/>
  <c r="AO19" i="1"/>
  <c r="AN19" i="1"/>
  <c r="AM19" i="1"/>
  <c r="AL19" i="1"/>
  <c r="AK19" i="1"/>
  <c r="AJ19" i="1"/>
  <c r="AI19" i="1"/>
  <c r="AH19" i="1"/>
  <c r="AG19" i="1"/>
  <c r="AO18" i="1"/>
  <c r="AN18" i="1"/>
  <c r="AM18" i="1"/>
  <c r="AL18" i="1"/>
  <c r="AK18" i="1"/>
  <c r="AJ18" i="1"/>
  <c r="AI18" i="1"/>
  <c r="AH18" i="1"/>
  <c r="AG18" i="1"/>
  <c r="R16" i="1"/>
  <c r="L17" i="1"/>
  <c r="AL17" i="1" s="1"/>
  <c r="K17" i="1"/>
  <c r="R15" i="1"/>
  <c r="L16" i="1"/>
  <c r="K16" i="1"/>
  <c r="B16" i="1"/>
  <c r="B22" i="1" s="1"/>
  <c r="B28" i="1" s="1"/>
  <c r="AO15" i="1"/>
  <c r="AN15" i="1"/>
  <c r="AM15" i="1"/>
  <c r="AL15" i="1"/>
  <c r="AK15" i="1"/>
  <c r="AJ15" i="1"/>
  <c r="AI15" i="1"/>
  <c r="AH15" i="1"/>
  <c r="AG15" i="1"/>
  <c r="X14" i="1"/>
  <c r="W14" i="1"/>
  <c r="U14" i="1"/>
  <c r="T14" i="1"/>
  <c r="AO14" i="1"/>
  <c r="AN14" i="1"/>
  <c r="AM14" i="1"/>
  <c r="AL14" i="1"/>
  <c r="AK14" i="1"/>
  <c r="AJ14" i="1"/>
  <c r="AI14" i="1"/>
  <c r="AH14" i="1"/>
  <c r="AG14" i="1"/>
  <c r="AO13" i="1"/>
  <c r="AN13" i="1"/>
  <c r="AM13" i="1"/>
  <c r="AL13" i="1"/>
  <c r="AK13" i="1"/>
  <c r="AJ13" i="1"/>
  <c r="AI13" i="1"/>
  <c r="AH13" i="1"/>
  <c r="AG13" i="1"/>
  <c r="R11" i="1"/>
  <c r="L12" i="1"/>
  <c r="K12" i="1"/>
  <c r="R10" i="1"/>
  <c r="L11" i="1"/>
  <c r="AL11" i="1" s="1"/>
  <c r="K11" i="1"/>
  <c r="R9" i="1"/>
  <c r="P10" i="1"/>
  <c r="O10" i="1"/>
  <c r="L10" i="1"/>
  <c r="AM10" i="1" s="1"/>
  <c r="K10" i="1"/>
  <c r="AO9" i="1"/>
  <c r="AN9" i="1"/>
  <c r="AM9" i="1"/>
  <c r="AL9" i="1"/>
  <c r="AK9" i="1"/>
  <c r="AJ9" i="1"/>
  <c r="AI9" i="1"/>
  <c r="AH9" i="1"/>
  <c r="AG9" i="1"/>
  <c r="X8" i="1"/>
  <c r="W8" i="1"/>
  <c r="U8" i="1"/>
  <c r="T8" i="1"/>
  <c r="AO8" i="1"/>
  <c r="AN8" i="1"/>
  <c r="AM8" i="1"/>
  <c r="AL8" i="1"/>
  <c r="AK8" i="1"/>
  <c r="AJ8" i="1"/>
  <c r="AI8" i="1"/>
  <c r="AH8" i="1"/>
  <c r="AG8" i="1"/>
  <c r="R6" i="1"/>
  <c r="L7" i="1"/>
  <c r="AO7" i="1" s="1"/>
  <c r="K7" i="1"/>
  <c r="R5" i="1"/>
  <c r="L6" i="1"/>
  <c r="AM6" i="1" s="1"/>
  <c r="K6" i="1"/>
  <c r="R4" i="1"/>
  <c r="L5" i="1"/>
  <c r="AO5" i="1" s="1"/>
  <c r="K5" i="1"/>
  <c r="R473" i="1" l="1"/>
  <c r="AH105" i="1"/>
  <c r="AH106" i="1"/>
  <c r="AH107" i="1"/>
  <c r="AG142" i="1"/>
  <c r="AG22" i="1"/>
  <c r="AI23" i="1"/>
  <c r="AR27" i="1"/>
  <c r="AQ32" i="1"/>
  <c r="AR263" i="1"/>
  <c r="AR384" i="1"/>
  <c r="AQ437" i="1"/>
  <c r="AQ18" i="1"/>
  <c r="AI22" i="1"/>
  <c r="AR56" i="1"/>
  <c r="AR60" i="1"/>
  <c r="AG150" i="1"/>
  <c r="AQ528" i="1"/>
  <c r="AQ554" i="1"/>
  <c r="AM492" i="1"/>
  <c r="AI614" i="1"/>
  <c r="AJ456" i="1"/>
  <c r="AJ457" i="1"/>
  <c r="AG599" i="1"/>
  <c r="AM610" i="1"/>
  <c r="AN240" i="1"/>
  <c r="AR240" i="1" s="1"/>
  <c r="AN269" i="1"/>
  <c r="AN377" i="1"/>
  <c r="AG378" i="1"/>
  <c r="AI393" i="1"/>
  <c r="AN610" i="1"/>
  <c r="R8" i="1"/>
  <c r="AQ19" i="1"/>
  <c r="AQ110" i="1"/>
  <c r="R165" i="1"/>
  <c r="AR166" i="1"/>
  <c r="AR175" i="1"/>
  <c r="AQ185" i="1"/>
  <c r="AQ196" i="1"/>
  <c r="AI212" i="1"/>
  <c r="AI213" i="1"/>
  <c r="AG214" i="1"/>
  <c r="AM222" i="1"/>
  <c r="AN248" i="1"/>
  <c r="AR248" i="1" s="1"/>
  <c r="AR249" i="1"/>
  <c r="AG278" i="1"/>
  <c r="AN283" i="1"/>
  <c r="AN375" i="1"/>
  <c r="AI378" i="1"/>
  <c r="AR380" i="1"/>
  <c r="AQ409" i="1"/>
  <c r="AN540" i="1"/>
  <c r="AG624" i="1"/>
  <c r="AQ14" i="1"/>
  <c r="AR18" i="1"/>
  <c r="AR44" i="1"/>
  <c r="AQ62" i="1"/>
  <c r="AQ104" i="1"/>
  <c r="AR124" i="1"/>
  <c r="AR130" i="1"/>
  <c r="AR156" i="1"/>
  <c r="AQ161" i="1"/>
  <c r="AG356" i="1"/>
  <c r="AR426" i="1"/>
  <c r="AR468" i="1"/>
  <c r="AI469" i="1"/>
  <c r="AI470" i="1"/>
  <c r="AI471" i="1"/>
  <c r="AI472" i="1"/>
  <c r="AH473" i="1"/>
  <c r="AG476" i="1"/>
  <c r="AP497" i="1"/>
  <c r="AQ497" i="1"/>
  <c r="AQ43" i="1"/>
  <c r="AG6" i="1"/>
  <c r="AI36" i="1"/>
  <c r="AI47" i="1"/>
  <c r="AR67" i="1"/>
  <c r="AR73" i="1"/>
  <c r="AR78" i="1"/>
  <c r="AF78" i="1" s="1"/>
  <c r="V77" i="1" s="1"/>
  <c r="AR85" i="1"/>
  <c r="AQ90" i="1"/>
  <c r="AI101" i="1"/>
  <c r="AP120" i="1"/>
  <c r="AQ120" i="1"/>
  <c r="AQ130" i="1"/>
  <c r="AR140" i="1"/>
  <c r="AJ142" i="1"/>
  <c r="AJ143" i="1"/>
  <c r="AG144" i="1"/>
  <c r="AJ150" i="1"/>
  <c r="AP175" i="1"/>
  <c r="AQ175" i="1"/>
  <c r="AR176" i="1"/>
  <c r="AP215" i="1"/>
  <c r="AQ215" i="1"/>
  <c r="AR231" i="1"/>
  <c r="AI233" i="1"/>
  <c r="AQ249" i="1"/>
  <c r="AJ259" i="1"/>
  <c r="AI403" i="1"/>
  <c r="AP415" i="1"/>
  <c r="AQ415" i="1"/>
  <c r="AG416" i="1"/>
  <c r="AI440" i="1"/>
  <c r="AL445" i="1"/>
  <c r="AG512" i="1"/>
  <c r="AM516" i="1"/>
  <c r="AK517" i="1"/>
  <c r="AI577" i="1"/>
  <c r="AG579" i="1"/>
  <c r="AH588" i="1"/>
  <c r="AJ614" i="1"/>
  <c r="AI622" i="1"/>
  <c r="AI624" i="1"/>
  <c r="R85" i="1"/>
  <c r="AQ9" i="1"/>
  <c r="AQ20" i="1"/>
  <c r="AQ25" i="1"/>
  <c r="AQ37" i="1"/>
  <c r="AR38" i="1"/>
  <c r="AQ42" i="1"/>
  <c r="AR50" i="1"/>
  <c r="AI52" i="1"/>
  <c r="AR55" i="1"/>
  <c r="R67" i="1"/>
  <c r="AR92" i="1"/>
  <c r="AQ97" i="1"/>
  <c r="AR119" i="1"/>
  <c r="AR125" i="1"/>
  <c r="AH199" i="1"/>
  <c r="AH200" i="1"/>
  <c r="AH201" i="1"/>
  <c r="AH202" i="1"/>
  <c r="AH203" i="1"/>
  <c r="AH204" i="1"/>
  <c r="AH205" i="1"/>
  <c r="AQ206" i="1"/>
  <c r="AH276" i="1"/>
  <c r="AR277" i="1"/>
  <c r="R283" i="1"/>
  <c r="AR293" i="1"/>
  <c r="AR308" i="1"/>
  <c r="AQ336" i="1"/>
  <c r="AM344" i="1"/>
  <c r="AM346" i="1"/>
  <c r="AR374" i="1"/>
  <c r="AG377" i="1"/>
  <c r="AR437" i="1"/>
  <c r="AK442" i="1"/>
  <c r="AQ442" i="1" s="1"/>
  <c r="AJ443" i="1"/>
  <c r="AQ446" i="1"/>
  <c r="AI498" i="1"/>
  <c r="AI499" i="1"/>
  <c r="AK557" i="1"/>
  <c r="AR558" i="1"/>
  <c r="AI579" i="1"/>
  <c r="AJ584" i="1"/>
  <c r="AG595" i="1"/>
  <c r="AM618" i="1"/>
  <c r="AR619" i="1"/>
  <c r="AL137" i="1"/>
  <c r="AO137" i="1"/>
  <c r="AG255" i="1"/>
  <c r="AO255" i="1"/>
  <c r="AL76" i="1"/>
  <c r="AI76" i="1"/>
  <c r="AJ6" i="1"/>
  <c r="R20" i="1"/>
  <c r="AQ27" i="1"/>
  <c r="AN139" i="1"/>
  <c r="AM139" i="1"/>
  <c r="AK139" i="1"/>
  <c r="AO160" i="1"/>
  <c r="AH160" i="1"/>
  <c r="AL238" i="1"/>
  <c r="AM238" i="1"/>
  <c r="AM260" i="1"/>
  <c r="AN260" i="1"/>
  <c r="AJ260" i="1"/>
  <c r="AN289" i="1"/>
  <c r="AL289" i="1"/>
  <c r="AH289" i="1"/>
  <c r="AL296" i="1"/>
  <c r="AN296" i="1"/>
  <c r="AJ296" i="1"/>
  <c r="AM149" i="1"/>
  <c r="AJ149" i="1"/>
  <c r="AG149" i="1"/>
  <c r="AL236" i="1"/>
  <c r="AM236" i="1"/>
  <c r="AG236" i="1"/>
  <c r="AL298" i="1"/>
  <c r="AJ298" i="1"/>
  <c r="AI298" i="1"/>
  <c r="AQ13" i="1"/>
  <c r="AQ8" i="1"/>
  <c r="AR9" i="1"/>
  <c r="AN22" i="1"/>
  <c r="AR22" i="1" s="1"/>
  <c r="AE22" i="1" s="1"/>
  <c r="S21" i="1" s="1"/>
  <c r="AH23" i="1"/>
  <c r="R32" i="1"/>
  <c r="AL116" i="1"/>
  <c r="AK116" i="1"/>
  <c r="AQ116" i="1" s="1"/>
  <c r="AL138" i="1"/>
  <c r="AK138" i="1"/>
  <c r="AL271" i="1"/>
  <c r="AJ271" i="1"/>
  <c r="AI271" i="1"/>
  <c r="AO288" i="1"/>
  <c r="AG288" i="1"/>
  <c r="AL295" i="1"/>
  <c r="AI295" i="1"/>
  <c r="AN330" i="1"/>
  <c r="AJ330" i="1"/>
  <c r="AL334" i="1"/>
  <c r="AI334" i="1"/>
  <c r="AO193" i="1"/>
  <c r="AJ193" i="1"/>
  <c r="AI193" i="1"/>
  <c r="AM198" i="1"/>
  <c r="AL239" i="1"/>
  <c r="AM239" i="1"/>
  <c r="AG239" i="1"/>
  <c r="AJ286" i="1"/>
  <c r="AO286" i="1"/>
  <c r="R478" i="1"/>
  <c r="AP103" i="1"/>
  <c r="AQ103" i="1"/>
  <c r="AJ167" i="1"/>
  <c r="AQ171" i="1"/>
  <c r="AK182" i="1"/>
  <c r="R276" i="1"/>
  <c r="AN344" i="1"/>
  <c r="AP370" i="1"/>
  <c r="AQ370" i="1"/>
  <c r="AR375" i="1"/>
  <c r="AF375" i="1" s="1"/>
  <c r="V374" i="1" s="1"/>
  <c r="AN393" i="1"/>
  <c r="AQ399" i="1"/>
  <c r="R414" i="1"/>
  <c r="AO456" i="1"/>
  <c r="R462" i="1"/>
  <c r="AR474" i="1"/>
  <c r="R489" i="1"/>
  <c r="AO498" i="1"/>
  <c r="AR498" i="1" s="1"/>
  <c r="AF498" i="1" s="1"/>
  <c r="V497" i="1" s="1"/>
  <c r="AR534" i="1"/>
  <c r="AI535" i="1"/>
  <c r="AM622" i="1"/>
  <c r="AN626" i="1"/>
  <c r="AQ629" i="1"/>
  <c r="AQ636" i="1"/>
  <c r="AR637" i="1"/>
  <c r="AQ640" i="1"/>
  <c r="AR649" i="1"/>
  <c r="AP37" i="1"/>
  <c r="AR43" i="1"/>
  <c r="R97" i="1"/>
  <c r="AR102" i="1"/>
  <c r="AR109" i="1"/>
  <c r="AM121" i="1"/>
  <c r="AQ124" i="1"/>
  <c r="AJ144" i="1"/>
  <c r="AR151" i="1"/>
  <c r="AQ169" i="1"/>
  <c r="AQ174" i="1"/>
  <c r="AO182" i="1"/>
  <c r="AR182" i="1" s="1"/>
  <c r="AL216" i="1"/>
  <c r="AQ241" i="1"/>
  <c r="AN259" i="1"/>
  <c r="AQ270" i="1"/>
  <c r="AR301" i="1"/>
  <c r="AQ308" i="1"/>
  <c r="AR343" i="1"/>
  <c r="AH345" i="1"/>
  <c r="AI363" i="1"/>
  <c r="AI377" i="1"/>
  <c r="AN378" i="1"/>
  <c r="AH386" i="1"/>
  <c r="AI407" i="1"/>
  <c r="AI420" i="1"/>
  <c r="AN422" i="1"/>
  <c r="AJ454" i="1"/>
  <c r="AN455" i="1"/>
  <c r="AK512" i="1"/>
  <c r="AQ512" i="1" s="1"/>
  <c r="AP522" i="1"/>
  <c r="AP528" i="1"/>
  <c r="AG529" i="1"/>
  <c r="AN535" i="1"/>
  <c r="AI536" i="1"/>
  <c r="AO565" i="1"/>
  <c r="AG566" i="1"/>
  <c r="R567" i="1"/>
  <c r="AK571" i="1"/>
  <c r="AN584" i="1"/>
  <c r="AK588" i="1"/>
  <c r="AL589" i="1"/>
  <c r="AK595" i="1"/>
  <c r="AK596" i="1"/>
  <c r="AG597" i="1"/>
  <c r="AK605" i="1"/>
  <c r="AQ605" i="1" s="1"/>
  <c r="AN622" i="1"/>
  <c r="AQ31" i="1"/>
  <c r="AR32" i="1"/>
  <c r="AQ38" i="1"/>
  <c r="AH52" i="1"/>
  <c r="AJ65" i="1"/>
  <c r="AR66" i="1"/>
  <c r="AQ78" i="1"/>
  <c r="AQ79" i="1"/>
  <c r="AQ86" i="1"/>
  <c r="AQ92" i="1"/>
  <c r="AQ98" i="1"/>
  <c r="AQ102" i="1"/>
  <c r="AQ109" i="1"/>
  <c r="AQ125" i="1"/>
  <c r="R145" i="1"/>
  <c r="AP145" i="1"/>
  <c r="AQ145" i="1"/>
  <c r="AQ155" i="1"/>
  <c r="AQ181" i="1"/>
  <c r="AI194" i="1"/>
  <c r="AI195" i="1"/>
  <c r="AN232" i="1"/>
  <c r="AG233" i="1"/>
  <c r="AI240" i="1"/>
  <c r="AQ256" i="1"/>
  <c r="AH302" i="1"/>
  <c r="AI331" i="1"/>
  <c r="AJ332" i="1"/>
  <c r="AG344" i="1"/>
  <c r="AM345" i="1"/>
  <c r="AQ352" i="1"/>
  <c r="AG353" i="1"/>
  <c r="AK363" i="1"/>
  <c r="AQ363" i="1" s="1"/>
  <c r="AM377" i="1"/>
  <c r="AQ380" i="1"/>
  <c r="AK386" i="1"/>
  <c r="AQ386" i="1" s="1"/>
  <c r="AG389" i="1"/>
  <c r="AG393" i="1"/>
  <c r="AL398" i="1"/>
  <c r="AH434" i="1"/>
  <c r="AG456" i="1"/>
  <c r="AG498" i="1"/>
  <c r="AQ502" i="1"/>
  <c r="AM519" i="1"/>
  <c r="AM520" i="1"/>
  <c r="AN521" i="1"/>
  <c r="AO529" i="1"/>
  <c r="AR529" i="1" s="1"/>
  <c r="AE529" i="1" s="1"/>
  <c r="S528" i="1" s="1"/>
  <c r="AI557" i="1"/>
  <c r="AI566" i="1"/>
  <c r="AR568" i="1"/>
  <c r="AG577" i="1"/>
  <c r="AK606" i="1"/>
  <c r="AQ606" i="1" s="1"/>
  <c r="AI618" i="1"/>
  <c r="AG622" i="1"/>
  <c r="AN624" i="1"/>
  <c r="AJ625" i="1"/>
  <c r="AG626" i="1"/>
  <c r="AM53" i="1"/>
  <c r="AI53" i="1"/>
  <c r="AH53" i="1"/>
  <c r="AN127" i="1"/>
  <c r="AM127" i="1"/>
  <c r="AO177" i="1"/>
  <c r="AL273" i="1"/>
  <c r="AN273" i="1"/>
  <c r="AJ273" i="1"/>
  <c r="AN282" i="1"/>
  <c r="AG282" i="1"/>
  <c r="AK282" i="1"/>
  <c r="AL12" i="1"/>
  <c r="AI12" i="1"/>
  <c r="AN12" i="1"/>
  <c r="AG12" i="1"/>
  <c r="AM12" i="1"/>
  <c r="AL16" i="1"/>
  <c r="AI16" i="1"/>
  <c r="AG16" i="1"/>
  <c r="AM16" i="1"/>
  <c r="AN16" i="1"/>
  <c r="AG59" i="1"/>
  <c r="AL59" i="1"/>
  <c r="AM197" i="1"/>
  <c r="AN197" i="1"/>
  <c r="AK197" i="1"/>
  <c r="AL237" i="1"/>
  <c r="AM237" i="1"/>
  <c r="AG237" i="1"/>
  <c r="AH369" i="1"/>
  <c r="AM369" i="1"/>
  <c r="AL381" i="1"/>
  <c r="AI381" i="1"/>
  <c r="AH381" i="1"/>
  <c r="AM5" i="1"/>
  <c r="AJ5" i="1"/>
  <c r="AG5" i="1"/>
  <c r="AL30" i="1"/>
  <c r="AH30" i="1"/>
  <c r="AG30" i="1"/>
  <c r="AN53" i="1"/>
  <c r="AM58" i="1"/>
  <c r="AN58" i="1"/>
  <c r="AO71" i="1"/>
  <c r="AL71" i="1"/>
  <c r="AG71" i="1"/>
  <c r="AN148" i="1"/>
  <c r="AO148" i="1"/>
  <c r="AK148" i="1"/>
  <c r="AN158" i="1"/>
  <c r="AK158" i="1"/>
  <c r="AN208" i="1"/>
  <c r="AO208" i="1"/>
  <c r="AR208" i="1" s="1"/>
  <c r="AM208" i="1"/>
  <c r="AI208" i="1"/>
  <c r="AH208" i="1"/>
  <c r="AN219" i="1"/>
  <c r="AK219" i="1"/>
  <c r="AG219" i="1"/>
  <c r="AO268" i="1"/>
  <c r="AK268" i="1"/>
  <c r="AL326" i="1"/>
  <c r="AG326" i="1"/>
  <c r="AM326" i="1"/>
  <c r="AL94" i="1"/>
  <c r="AH94" i="1"/>
  <c r="AH127" i="1"/>
  <c r="AM355" i="1"/>
  <c r="AK355" i="1"/>
  <c r="AG355" i="1"/>
  <c r="AL48" i="1"/>
  <c r="AK48" i="1"/>
  <c r="AK59" i="1"/>
  <c r="AL93" i="1"/>
  <c r="AH93" i="1"/>
  <c r="AM159" i="1"/>
  <c r="AG159" i="1"/>
  <c r="AM261" i="1"/>
  <c r="AO261" i="1"/>
  <c r="AG261" i="1"/>
  <c r="AL323" i="1"/>
  <c r="AI323" i="1"/>
  <c r="AN323" i="1"/>
  <c r="AG323" i="1"/>
  <c r="AM323" i="1"/>
  <c r="AK323" i="1"/>
  <c r="AL390" i="1"/>
  <c r="AK390" i="1"/>
  <c r="AH390" i="1"/>
  <c r="AM7" i="1"/>
  <c r="AJ7" i="1"/>
  <c r="AG7" i="1"/>
  <c r="AK12" i="1"/>
  <c r="AQ12" i="1" s="1"/>
  <c r="AK16" i="1"/>
  <c r="AO29" i="1"/>
  <c r="AM29" i="1"/>
  <c r="AM51" i="1"/>
  <c r="AI51" i="1"/>
  <c r="AH51" i="1"/>
  <c r="AL89" i="1"/>
  <c r="AI89" i="1"/>
  <c r="AL95" i="1"/>
  <c r="AH95" i="1"/>
  <c r="AI112" i="1"/>
  <c r="AN118" i="1"/>
  <c r="AM118" i="1"/>
  <c r="AH118" i="1"/>
  <c r="AN159" i="1"/>
  <c r="AL404" i="1"/>
  <c r="AM404" i="1"/>
  <c r="AI404" i="1"/>
  <c r="AQ115" i="1"/>
  <c r="AQ129" i="1"/>
  <c r="AO143" i="1"/>
  <c r="AQ191" i="1"/>
  <c r="R195" i="1"/>
  <c r="AK194" i="1"/>
  <c r="AQ194" i="1" s="1"/>
  <c r="AK212" i="1"/>
  <c r="AQ212" i="1" s="1"/>
  <c r="AN213" i="1"/>
  <c r="AL272" i="1"/>
  <c r="AI272" i="1"/>
  <c r="AN281" i="1"/>
  <c r="AK281" i="1"/>
  <c r="AL294" i="1"/>
  <c r="AI294" i="1"/>
  <c r="AL305" i="1"/>
  <c r="AH305" i="1"/>
  <c r="AL324" i="1"/>
  <c r="AK324" i="1"/>
  <c r="AI324" i="1"/>
  <c r="AM350" i="1"/>
  <c r="AO350" i="1"/>
  <c r="AK350" i="1"/>
  <c r="AM354" i="1"/>
  <c r="AK354" i="1"/>
  <c r="AL361" i="1"/>
  <c r="AG361" i="1"/>
  <c r="AL395" i="1"/>
  <c r="AG395" i="1"/>
  <c r="AN395" i="1"/>
  <c r="AL397" i="1"/>
  <c r="AI397" i="1"/>
  <c r="AG397" i="1"/>
  <c r="AO408" i="1"/>
  <c r="AL408" i="1"/>
  <c r="AH408" i="1"/>
  <c r="AL427" i="1"/>
  <c r="AK427" i="1"/>
  <c r="AH427" i="1"/>
  <c r="AN431" i="1"/>
  <c r="AK431" i="1"/>
  <c r="AL438" i="1"/>
  <c r="AK438" i="1"/>
  <c r="AL448" i="1"/>
  <c r="AM448" i="1"/>
  <c r="AL452" i="1"/>
  <c r="AJ452" i="1"/>
  <c r="AQ468" i="1"/>
  <c r="AL539" i="1"/>
  <c r="AN539" i="1"/>
  <c r="AI539" i="1"/>
  <c r="AJ570" i="1"/>
  <c r="AO570" i="1"/>
  <c r="AP635" i="1"/>
  <c r="AQ635" i="1"/>
  <c r="AP644" i="1"/>
  <c r="AO6" i="1"/>
  <c r="AN23" i="1"/>
  <c r="AP26" i="1"/>
  <c r="AN52" i="1"/>
  <c r="AP73" i="1"/>
  <c r="AQ91" i="1"/>
  <c r="AJ111" i="1"/>
  <c r="R140" i="1"/>
  <c r="AH139" i="1"/>
  <c r="AN150" i="1"/>
  <c r="AP169" i="1"/>
  <c r="AQ176" i="1"/>
  <c r="R230" i="1"/>
  <c r="AJ428" i="1"/>
  <c r="AL428" i="1"/>
  <c r="AN432" i="1"/>
  <c r="AO432" i="1"/>
  <c r="AL439" i="1"/>
  <c r="AK439" i="1"/>
  <c r="AO439" i="1"/>
  <c r="AJ439" i="1"/>
  <c r="AL444" i="1"/>
  <c r="AI444" i="1"/>
  <c r="AG444" i="1"/>
  <c r="AL453" i="1"/>
  <c r="AJ453" i="1"/>
  <c r="AL475" i="1"/>
  <c r="AM475" i="1"/>
  <c r="AJ475" i="1"/>
  <c r="AG475" i="1"/>
  <c r="AJ572" i="1"/>
  <c r="AI572" i="1"/>
  <c r="AL613" i="1"/>
  <c r="AI613" i="1"/>
  <c r="AN613" i="1"/>
  <c r="AJ613" i="1"/>
  <c r="AP8" i="1"/>
  <c r="AK36" i="1"/>
  <c r="AQ36" i="1" s="1"/>
  <c r="AL40" i="1"/>
  <c r="AM47" i="1"/>
  <c r="AK76" i="1"/>
  <c r="R103" i="1"/>
  <c r="AP155" i="1"/>
  <c r="AP171" i="1"/>
  <c r="AP181" i="1"/>
  <c r="AP636" i="1"/>
  <c r="AQ26" i="1"/>
  <c r="AM36" i="1"/>
  <c r="AN40" i="1"/>
  <c r="AN47" i="1"/>
  <c r="AP66" i="1"/>
  <c r="AM76" i="1"/>
  <c r="AP91" i="1"/>
  <c r="AI121" i="1"/>
  <c r="AO139" i="1"/>
  <c r="AR139" i="1" s="1"/>
  <c r="AP141" i="1"/>
  <c r="AL160" i="1"/>
  <c r="AP166" i="1"/>
  <c r="R175" i="1"/>
  <c r="R185" i="1"/>
  <c r="AM194" i="1"/>
  <c r="AM212" i="1"/>
  <c r="AH216" i="1"/>
  <c r="AQ263" i="1"/>
  <c r="AP270" i="1"/>
  <c r="AR270" i="1"/>
  <c r="AL275" i="1"/>
  <c r="AJ275" i="1"/>
  <c r="AI275" i="1"/>
  <c r="AN280" i="1"/>
  <c r="AK280" i="1"/>
  <c r="AG280" i="1"/>
  <c r="AO290" i="1"/>
  <c r="AJ290" i="1"/>
  <c r="AO300" i="1"/>
  <c r="AI300" i="1"/>
  <c r="AL318" i="1"/>
  <c r="AQ318" i="1" s="1"/>
  <c r="AH318" i="1"/>
  <c r="AO349" i="1"/>
  <c r="AG349" i="1"/>
  <c r="AL359" i="1"/>
  <c r="AG359" i="1"/>
  <c r="AJ375" i="1"/>
  <c r="AI375" i="1"/>
  <c r="AL394" i="1"/>
  <c r="AK394" i="1"/>
  <c r="AL396" i="1"/>
  <c r="AK396" i="1"/>
  <c r="R445" i="1"/>
  <c r="AM444" i="1"/>
  <c r="AL447" i="1"/>
  <c r="AM447" i="1"/>
  <c r="AO457" i="1"/>
  <c r="AR457" i="1" s="1"/>
  <c r="AI457" i="1"/>
  <c r="AK475" i="1"/>
  <c r="AQ475" i="1" s="1"/>
  <c r="AI487" i="1"/>
  <c r="AG487" i="1"/>
  <c r="AO487" i="1"/>
  <c r="AL507" i="1"/>
  <c r="AJ507" i="1"/>
  <c r="AO532" i="1"/>
  <c r="AH532" i="1"/>
  <c r="AL538" i="1"/>
  <c r="AN538" i="1"/>
  <c r="R572" i="1"/>
  <c r="AL617" i="1"/>
  <c r="AI617" i="1"/>
  <c r="AN617" i="1"/>
  <c r="AJ617" i="1"/>
  <c r="AR14" i="1"/>
  <c r="AR20" i="1"/>
  <c r="AM22" i="1"/>
  <c r="AR25" i="1"/>
  <c r="AG36" i="1"/>
  <c r="AN36" i="1"/>
  <c r="AK45" i="1"/>
  <c r="AK46" i="1"/>
  <c r="AQ46" i="1" s="1"/>
  <c r="AG47" i="1"/>
  <c r="AQ49" i="1"/>
  <c r="AH65" i="1"/>
  <c r="AQ67" i="1"/>
  <c r="AR72" i="1"/>
  <c r="AG76" i="1"/>
  <c r="AN76" i="1"/>
  <c r="AQ80" i="1"/>
  <c r="AQ85" i="1"/>
  <c r="R91" i="1"/>
  <c r="AR90" i="1"/>
  <c r="AR97" i="1"/>
  <c r="AR104" i="1"/>
  <c r="AR115" i="1"/>
  <c r="AL121" i="1"/>
  <c r="R124" i="1"/>
  <c r="AM128" i="1"/>
  <c r="AR129" i="1"/>
  <c r="AQ135" i="1"/>
  <c r="AQ136" i="1"/>
  <c r="AJ137" i="1"/>
  <c r="AI139" i="1"/>
  <c r="AQ140" i="1"/>
  <c r="AO142" i="1"/>
  <c r="AG143" i="1"/>
  <c r="AO144" i="1"/>
  <c r="AN149" i="1"/>
  <c r="AR149" i="1" s="1"/>
  <c r="AO150" i="1"/>
  <c r="AM160" i="1"/>
  <c r="R180" i="1"/>
  <c r="AP180" i="1"/>
  <c r="AQ180" i="1"/>
  <c r="AI182" i="1"/>
  <c r="AQ190" i="1"/>
  <c r="AR191" i="1"/>
  <c r="AG194" i="1"/>
  <c r="AN194" i="1"/>
  <c r="AR206" i="1"/>
  <c r="AO211" i="1"/>
  <c r="AG212" i="1"/>
  <c r="AN212" i="1"/>
  <c r="AK216" i="1"/>
  <c r="AQ216" i="1" s="1"/>
  <c r="AQ223" i="1"/>
  <c r="AG232" i="1"/>
  <c r="AG238" i="1"/>
  <c r="AR241" i="1"/>
  <c r="AI248" i="1"/>
  <c r="AI262" i="1"/>
  <c r="AJ269" i="1"/>
  <c r="AN279" i="1"/>
  <c r="AK279" i="1"/>
  <c r="AJ294" i="1"/>
  <c r="AL299" i="1"/>
  <c r="AI299" i="1"/>
  <c r="AK305" i="1"/>
  <c r="AQ305" i="1" s="1"/>
  <c r="Q306" i="1"/>
  <c r="AQ309" i="1"/>
  <c r="R314" i="1"/>
  <c r="AQ315" i="1"/>
  <c r="AL317" i="1"/>
  <c r="AH317" i="1"/>
  <c r="AN324" i="1"/>
  <c r="AL330" i="1"/>
  <c r="AI330" i="1"/>
  <c r="AO335" i="1"/>
  <c r="AH335" i="1"/>
  <c r="AO351" i="1"/>
  <c r="AL351" i="1"/>
  <c r="AL356" i="1"/>
  <c r="AM361" i="1"/>
  <c r="AO364" i="1"/>
  <c r="AM364" i="1"/>
  <c r="AL364" i="1"/>
  <c r="AJ364" i="1"/>
  <c r="AL382" i="1"/>
  <c r="AH382" i="1"/>
  <c r="AI395" i="1"/>
  <c r="AM397" i="1"/>
  <c r="AL400" i="1"/>
  <c r="AM400" i="1"/>
  <c r="AI400" i="1"/>
  <c r="AO418" i="1"/>
  <c r="AN418" i="1"/>
  <c r="AH418" i="1"/>
  <c r="AL418" i="1"/>
  <c r="AI418" i="1"/>
  <c r="AL440" i="1"/>
  <c r="AN440" i="1"/>
  <c r="AG440" i="1"/>
  <c r="AN444" i="1"/>
  <c r="R450" i="1"/>
  <c r="AL455" i="1"/>
  <c r="AJ455" i="1"/>
  <c r="AG455" i="1"/>
  <c r="AO475" i="1"/>
  <c r="AN500" i="1"/>
  <c r="AK500" i="1"/>
  <c r="AG500" i="1"/>
  <c r="AO500" i="1"/>
  <c r="AM500" i="1"/>
  <c r="AN616" i="1"/>
  <c r="AM616" i="1"/>
  <c r="AN271" i="1"/>
  <c r="AQ277" i="1"/>
  <c r="AK278" i="1"/>
  <c r="AQ284" i="1"/>
  <c r="AQ301" i="1"/>
  <c r="AN332" i="1"/>
  <c r="AJ334" i="1"/>
  <c r="AI344" i="1"/>
  <c r="AK353" i="1"/>
  <c r="AK377" i="1"/>
  <c r="AQ377" i="1" s="1"/>
  <c r="AM378" i="1"/>
  <c r="R383" i="1"/>
  <c r="AM393" i="1"/>
  <c r="AM403" i="1"/>
  <c r="AM407" i="1"/>
  <c r="AL416" i="1"/>
  <c r="AN416" i="1"/>
  <c r="AK416" i="1"/>
  <c r="AO425" i="1"/>
  <c r="AH425" i="1"/>
  <c r="AP437" i="1"/>
  <c r="AK443" i="1"/>
  <c r="AQ443" i="1" s="1"/>
  <c r="AP474" i="1"/>
  <c r="AQ479" i="1"/>
  <c r="AL492" i="1"/>
  <c r="AQ492" i="1" s="1"/>
  <c r="AI492" i="1"/>
  <c r="AN492" i="1"/>
  <c r="AG492" i="1"/>
  <c r="AL494" i="1"/>
  <c r="AQ494" i="1" s="1"/>
  <c r="AI494" i="1"/>
  <c r="AN494" i="1"/>
  <c r="AG494" i="1"/>
  <c r="AO496" i="1"/>
  <c r="AI496" i="1"/>
  <c r="AN496" i="1"/>
  <c r="AH496" i="1"/>
  <c r="AQ514" i="1"/>
  <c r="AP554" i="1"/>
  <c r="AN578" i="1"/>
  <c r="AR578" i="1" s="1"/>
  <c r="AI578" i="1"/>
  <c r="AG578" i="1"/>
  <c r="AP587" i="1"/>
  <c r="AQ587" i="1"/>
  <c r="AM615" i="1"/>
  <c r="AJ615" i="1"/>
  <c r="AL630" i="1"/>
  <c r="AI630" i="1"/>
  <c r="AO289" i="1"/>
  <c r="AN298" i="1"/>
  <c r="AR309" i="1"/>
  <c r="AR315" i="1"/>
  <c r="R321" i="1"/>
  <c r="AR328" i="1"/>
  <c r="AN334" i="1"/>
  <c r="R342" i="1"/>
  <c r="AK344" i="1"/>
  <c r="AQ344" i="1" s="1"/>
  <c r="AJ345" i="1"/>
  <c r="AP357" i="1"/>
  <c r="AQ357" i="1"/>
  <c r="AN363" i="1"/>
  <c r="AR366" i="1"/>
  <c r="AE366" i="1" s="1"/>
  <c r="R369" i="1"/>
  <c r="AR373" i="1"/>
  <c r="R418" i="1"/>
  <c r="AM416" i="1"/>
  <c r="AO429" i="1"/>
  <c r="AH429" i="1"/>
  <c r="AJ434" i="1"/>
  <c r="AO434" i="1"/>
  <c r="AG434" i="1"/>
  <c r="AN434" i="1"/>
  <c r="AL441" i="1"/>
  <c r="AI441" i="1"/>
  <c r="AO443" i="1"/>
  <c r="AL454" i="1"/>
  <c r="AG454" i="1"/>
  <c r="AO454" i="1"/>
  <c r="AR454" i="1" s="1"/>
  <c r="AQ458" i="1"/>
  <c r="AN499" i="1"/>
  <c r="AG499" i="1"/>
  <c r="AO499" i="1"/>
  <c r="AQ501" i="1"/>
  <c r="R505" i="1"/>
  <c r="AP534" i="1"/>
  <c r="AQ534" i="1"/>
  <c r="AL540" i="1"/>
  <c r="AI540" i="1"/>
  <c r="AM567" i="1"/>
  <c r="AJ567" i="1"/>
  <c r="AH567" i="1"/>
  <c r="AL571" i="1"/>
  <c r="AI571" i="1"/>
  <c r="AN571" i="1"/>
  <c r="AG571" i="1"/>
  <c r="AQ580" i="1"/>
  <c r="AM583" i="1"/>
  <c r="AJ583" i="1"/>
  <c r="AO611" i="1"/>
  <c r="AI610" i="1"/>
  <c r="AN611" i="1"/>
  <c r="AG610" i="1"/>
  <c r="AQ426" i="1"/>
  <c r="AN456" i="1"/>
  <c r="AR458" i="1"/>
  <c r="AO486" i="1"/>
  <c r="AM498" i="1"/>
  <c r="AM512" i="1"/>
  <c r="AJ536" i="1"/>
  <c r="R549" i="1"/>
  <c r="AO566" i="1"/>
  <c r="AR566" i="1" s="1"/>
  <c r="AF566" i="1" s="1"/>
  <c r="V565" i="1" s="1"/>
  <c r="AQ568" i="1"/>
  <c r="AR573" i="1"/>
  <c r="AO577" i="1"/>
  <c r="AR577" i="1" s="1"/>
  <c r="AO579" i="1"/>
  <c r="AK597" i="1"/>
  <c r="AK599" i="1"/>
  <c r="AR601" i="1"/>
  <c r="R628" i="1"/>
  <c r="AK624" i="1"/>
  <c r="AQ624" i="1" s="1"/>
  <c r="AK626" i="1"/>
  <c r="AQ626" i="1" s="1"/>
  <c r="AR634" i="1"/>
  <c r="AQ637" i="1"/>
  <c r="AR638" i="1"/>
  <c r="AP641" i="1"/>
  <c r="AQ641" i="1"/>
  <c r="AR642" i="1"/>
  <c r="AQ645" i="1"/>
  <c r="AR646" i="1"/>
  <c r="AP506" i="1"/>
  <c r="AQ506" i="1"/>
  <c r="AR514" i="1"/>
  <c r="AN536" i="1"/>
  <c r="AQ541" i="1"/>
  <c r="AQ558" i="1"/>
  <c r="AQ573" i="1"/>
  <c r="AR580" i="1"/>
  <c r="R586" i="1"/>
  <c r="R600" i="1"/>
  <c r="AQ601" i="1"/>
  <c r="AP612" i="1"/>
  <c r="AQ612" i="1"/>
  <c r="AK622" i="1"/>
  <c r="AQ622" i="1" s="1"/>
  <c r="AM624" i="1"/>
  <c r="AM626" i="1"/>
  <c r="AQ642" i="1"/>
  <c r="AR643" i="1"/>
  <c r="AR647" i="1"/>
  <c r="AP650" i="1"/>
  <c r="AQ650" i="1"/>
  <c r="AR651" i="1"/>
  <c r="AP654" i="1"/>
  <c r="AQ654" i="1"/>
  <c r="AJ11" i="1"/>
  <c r="AL28" i="1"/>
  <c r="AM57" i="1"/>
  <c r="AN69" i="1"/>
  <c r="AJ75" i="1"/>
  <c r="AJ77" i="1"/>
  <c r="AG133" i="1"/>
  <c r="AL133" i="1"/>
  <c r="AJ154" i="1"/>
  <c r="AO154" i="1"/>
  <c r="AJ157" i="1"/>
  <c r="AL210" i="1"/>
  <c r="AK210" i="1"/>
  <c r="AO210" i="1"/>
  <c r="AJ210" i="1"/>
  <c r="AM210" i="1"/>
  <c r="AN218" i="1"/>
  <c r="AL218" i="1"/>
  <c r="AK218" i="1"/>
  <c r="AG218" i="1"/>
  <c r="AL235" i="1"/>
  <c r="AK235" i="1"/>
  <c r="AO235" i="1"/>
  <c r="AJ235" i="1"/>
  <c r="AM235" i="1"/>
  <c r="AK6" i="1"/>
  <c r="AK7" i="1"/>
  <c r="AP14" i="1"/>
  <c r="AP18" i="1"/>
  <c r="AP20" i="1"/>
  <c r="AJ22" i="1"/>
  <c r="AP24" i="1"/>
  <c r="AQ24" i="1"/>
  <c r="AM28" i="1"/>
  <c r="AG29" i="1"/>
  <c r="AP31" i="1"/>
  <c r="AP32" i="1"/>
  <c r="AP33" i="1"/>
  <c r="AQ33" i="1"/>
  <c r="AP38" i="1"/>
  <c r="AE38" i="1" s="1"/>
  <c r="AH39" i="1"/>
  <c r="AI40" i="1"/>
  <c r="AP42" i="1"/>
  <c r="AO45" i="1"/>
  <c r="AG46" i="1"/>
  <c r="AM46" i="1"/>
  <c r="AJ47" i="1"/>
  <c r="AO47" i="1"/>
  <c r="AR47" i="1" s="1"/>
  <c r="AG48" i="1"/>
  <c r="AM48" i="1"/>
  <c r="AL51" i="1"/>
  <c r="AL52" i="1"/>
  <c r="AL53" i="1"/>
  <c r="AP54" i="1"/>
  <c r="AQ54" i="1"/>
  <c r="R61" i="1"/>
  <c r="AN57" i="1"/>
  <c r="AH58" i="1"/>
  <c r="AP60" i="1"/>
  <c r="AP62" i="1"/>
  <c r="AG63" i="1"/>
  <c r="AL64" i="1"/>
  <c r="AN65" i="1"/>
  <c r="AR65" i="1" s="1"/>
  <c r="AP67" i="1"/>
  <c r="R73" i="1"/>
  <c r="AO69" i="1"/>
  <c r="R79" i="1"/>
  <c r="AK75" i="1"/>
  <c r="AQ75" i="1" s="1"/>
  <c r="AK77" i="1"/>
  <c r="AQ77" i="1" s="1"/>
  <c r="AI87" i="1"/>
  <c r="AP92" i="1"/>
  <c r="AP96" i="1"/>
  <c r="AQ96" i="1"/>
  <c r="AI99" i="1"/>
  <c r="AP104" i="1"/>
  <c r="AE104" i="1" s="1"/>
  <c r="AP108" i="1"/>
  <c r="AQ108" i="1"/>
  <c r="AO111" i="1"/>
  <c r="AL112" i="1"/>
  <c r="AI118" i="1"/>
  <c r="AO118" i="1"/>
  <c r="AH122" i="1"/>
  <c r="AH123" i="1"/>
  <c r="AN126" i="1"/>
  <c r="AI127" i="1"/>
  <c r="AO127" i="1"/>
  <c r="AN128" i="1"/>
  <c r="AP131" i="1"/>
  <c r="AH133" i="1"/>
  <c r="AM133" i="1"/>
  <c r="AP136" i="1"/>
  <c r="AK137" i="1"/>
  <c r="AQ137" i="1" s="1"/>
  <c r="AG138" i="1"/>
  <c r="AM138" i="1"/>
  <c r="AK142" i="1"/>
  <c r="AK143" i="1"/>
  <c r="AK144" i="1"/>
  <c r="AJ147" i="1"/>
  <c r="R150" i="1"/>
  <c r="AJ152" i="1"/>
  <c r="AO152" i="1"/>
  <c r="AJ153" i="1"/>
  <c r="AO153" i="1"/>
  <c r="AK154" i="1"/>
  <c r="AQ154" i="1" s="1"/>
  <c r="AK157" i="1"/>
  <c r="AQ157" i="1" s="1"/>
  <c r="AM158" i="1"/>
  <c r="AL159" i="1"/>
  <c r="AO159" i="1"/>
  <c r="AR159" i="1" s="1"/>
  <c r="AJ159" i="1"/>
  <c r="AI159" i="1"/>
  <c r="AJ168" i="1"/>
  <c r="AN172" i="1"/>
  <c r="AL172" i="1"/>
  <c r="AI172" i="1"/>
  <c r="AP185" i="1"/>
  <c r="AN189" i="1"/>
  <c r="AL189" i="1"/>
  <c r="AL195" i="1"/>
  <c r="AK195" i="1"/>
  <c r="AO195" i="1"/>
  <c r="AJ195" i="1"/>
  <c r="AM195" i="1"/>
  <c r="AN198" i="1"/>
  <c r="AL198" i="1"/>
  <c r="AG198" i="1"/>
  <c r="AK198" i="1"/>
  <c r="AO198" i="1"/>
  <c r="AN210" i="1"/>
  <c r="AI211" i="1"/>
  <c r="AL214" i="1"/>
  <c r="AK214" i="1"/>
  <c r="AO214" i="1"/>
  <c r="AJ214" i="1"/>
  <c r="AM214" i="1"/>
  <c r="AH218" i="1"/>
  <c r="AN220" i="1"/>
  <c r="AR220" i="1" s="1"/>
  <c r="AK220" i="1"/>
  <c r="AG220" i="1"/>
  <c r="AL234" i="1"/>
  <c r="AK234" i="1"/>
  <c r="AO234" i="1"/>
  <c r="AJ234" i="1"/>
  <c r="AM234" i="1"/>
  <c r="AN235" i="1"/>
  <c r="AJ64" i="1"/>
  <c r="AO75" i="1"/>
  <c r="AO77" i="1"/>
  <c r="AI147" i="1"/>
  <c r="AN147" i="1"/>
  <c r="AR147" i="1" s="1"/>
  <c r="AN153" i="1"/>
  <c r="AO157" i="1"/>
  <c r="AO179" i="1"/>
  <c r="AG179" i="1"/>
  <c r="AO192" i="1"/>
  <c r="AK192" i="1"/>
  <c r="AJ192" i="1"/>
  <c r="AK5" i="1"/>
  <c r="AK11" i="1"/>
  <c r="AQ11" i="1" s="1"/>
  <c r="AK17" i="1"/>
  <c r="AQ17" i="1" s="1"/>
  <c r="AN5" i="1"/>
  <c r="AR5" i="1" s="1"/>
  <c r="AN6" i="1"/>
  <c r="AN7" i="1"/>
  <c r="AR7" i="1" s="1"/>
  <c r="AP9" i="1"/>
  <c r="R14" i="1"/>
  <c r="AG11" i="1"/>
  <c r="AM11" i="1"/>
  <c r="AJ12" i="1"/>
  <c r="AO12" i="1"/>
  <c r="AR13" i="1"/>
  <c r="AR15" i="1"/>
  <c r="AJ16" i="1"/>
  <c r="AO16" i="1"/>
  <c r="AG17" i="1"/>
  <c r="AM17" i="1"/>
  <c r="AR19" i="1"/>
  <c r="AR21" i="1"/>
  <c r="R26" i="1"/>
  <c r="AK22" i="1"/>
  <c r="AP25" i="1"/>
  <c r="AR26" i="1"/>
  <c r="AG28" i="1"/>
  <c r="AH29" i="1"/>
  <c r="AJ36" i="1"/>
  <c r="AO36" i="1"/>
  <c r="AK39" i="1"/>
  <c r="AQ39" i="1" s="1"/>
  <c r="AP44" i="1"/>
  <c r="AQ44" i="1"/>
  <c r="R49" i="1"/>
  <c r="AI46" i="1"/>
  <c r="AN46" i="1"/>
  <c r="AK47" i="1"/>
  <c r="AQ47" i="1" s="1"/>
  <c r="AI48" i="1"/>
  <c r="AN48" i="1"/>
  <c r="AQ50" i="1"/>
  <c r="AP55" i="1"/>
  <c r="AQ55" i="1"/>
  <c r="AP56" i="1"/>
  <c r="AQ56" i="1"/>
  <c r="AH57" i="1"/>
  <c r="AI58" i="1"/>
  <c r="AL63" i="1"/>
  <c r="AG64" i="1"/>
  <c r="AN64" i="1"/>
  <c r="AR64" i="1" s="1"/>
  <c r="AP68" i="1"/>
  <c r="AQ68" i="1"/>
  <c r="AH69" i="1"/>
  <c r="AP72" i="1"/>
  <c r="AQ72" i="1"/>
  <c r="AR74" i="1"/>
  <c r="AG75" i="1"/>
  <c r="AM75" i="1"/>
  <c r="AJ76" i="1"/>
  <c r="AO76" i="1"/>
  <c r="AG77" i="1"/>
  <c r="AM77" i="1"/>
  <c r="AP78" i="1"/>
  <c r="AR80" i="1"/>
  <c r="AP85" i="1"/>
  <c r="AI88" i="1"/>
  <c r="AP90" i="1"/>
  <c r="AR91" i="1"/>
  <c r="AP97" i="1"/>
  <c r="AI100" i="1"/>
  <c r="AP102" i="1"/>
  <c r="AR103" i="1"/>
  <c r="AP109" i="1"/>
  <c r="R114" i="1"/>
  <c r="AM112" i="1"/>
  <c r="AK118" i="1"/>
  <c r="AH121" i="1"/>
  <c r="AP125" i="1"/>
  <c r="AE125" i="1" s="1"/>
  <c r="AK127" i="1"/>
  <c r="AI133" i="1"/>
  <c r="AO133" i="1"/>
  <c r="AR133" i="1" s="1"/>
  <c r="AR135" i="1"/>
  <c r="AG137" i="1"/>
  <c r="AM137" i="1"/>
  <c r="AI138" i="1"/>
  <c r="AN138" i="1"/>
  <c r="AG139" i="1"/>
  <c r="AL139" i="1"/>
  <c r="AQ139" i="1" s="1"/>
  <c r="AP140" i="1"/>
  <c r="AR141" i="1"/>
  <c r="AN142" i="1"/>
  <c r="AN143" i="1"/>
  <c r="AN144" i="1"/>
  <c r="AP146" i="1"/>
  <c r="AQ146" i="1"/>
  <c r="AL147" i="1"/>
  <c r="AG148" i="1"/>
  <c r="AK149" i="1"/>
  <c r="AK150" i="1"/>
  <c r="AP151" i="1"/>
  <c r="AQ151" i="1"/>
  <c r="AK152" i="1"/>
  <c r="AQ152" i="1" s="1"/>
  <c r="AK153" i="1"/>
  <c r="AQ153" i="1" s="1"/>
  <c r="AG154" i="1"/>
  <c r="AM154" i="1"/>
  <c r="AP156" i="1"/>
  <c r="AQ156" i="1"/>
  <c r="AG157" i="1"/>
  <c r="AM157" i="1"/>
  <c r="AG158" i="1"/>
  <c r="AK159" i="1"/>
  <c r="AR161" i="1"/>
  <c r="AM167" i="1"/>
  <c r="AO167" i="1"/>
  <c r="AG167" i="1"/>
  <c r="AN167" i="1"/>
  <c r="AP170" i="1"/>
  <c r="AR171" i="1"/>
  <c r="AJ172" i="1"/>
  <c r="AR174" i="1"/>
  <c r="AL179" i="1"/>
  <c r="AN188" i="1"/>
  <c r="AL188" i="1"/>
  <c r="AL193" i="1"/>
  <c r="AM193" i="1"/>
  <c r="AG193" i="1"/>
  <c r="AK193" i="1"/>
  <c r="AN193" i="1"/>
  <c r="AN195" i="1"/>
  <c r="AH198" i="1"/>
  <c r="AG210" i="1"/>
  <c r="AL213" i="1"/>
  <c r="AK213" i="1"/>
  <c r="AO213" i="1"/>
  <c r="AJ213" i="1"/>
  <c r="AM213" i="1"/>
  <c r="AN214" i="1"/>
  <c r="AL217" i="1"/>
  <c r="AM217" i="1"/>
  <c r="AI217" i="1"/>
  <c r="AO218" i="1"/>
  <c r="AL222" i="1"/>
  <c r="AI222" i="1"/>
  <c r="AN222" i="1"/>
  <c r="AL233" i="1"/>
  <c r="AK233" i="1"/>
  <c r="AO233" i="1"/>
  <c r="AR233" i="1" s="1"/>
  <c r="AJ233" i="1"/>
  <c r="AM233" i="1"/>
  <c r="AN234" i="1"/>
  <c r="AG235" i="1"/>
  <c r="AO11" i="1"/>
  <c r="AJ17" i="1"/>
  <c r="AO17" i="1"/>
  <c r="AG39" i="1"/>
  <c r="AI152" i="1"/>
  <c r="AN152" i="1"/>
  <c r="AI153" i="1"/>
  <c r="AR8" i="1"/>
  <c r="AI11" i="1"/>
  <c r="AN11" i="1"/>
  <c r="AP13" i="1"/>
  <c r="AP15" i="1"/>
  <c r="AQ15" i="1"/>
  <c r="AI17" i="1"/>
  <c r="AN17" i="1"/>
  <c r="AP19" i="1"/>
  <c r="AP21" i="1"/>
  <c r="AQ21" i="1"/>
  <c r="AR24" i="1"/>
  <c r="AP27" i="1"/>
  <c r="AL29" i="1"/>
  <c r="AR33" i="1"/>
  <c r="AE33" i="1" s="1"/>
  <c r="AR37" i="1"/>
  <c r="AR42" i="1"/>
  <c r="AP43" i="1"/>
  <c r="AJ45" i="1"/>
  <c r="AJ46" i="1"/>
  <c r="AO46" i="1"/>
  <c r="AJ48" i="1"/>
  <c r="AO48" i="1"/>
  <c r="AR49" i="1"/>
  <c r="AR54" i="1"/>
  <c r="AP61" i="1"/>
  <c r="AR62" i="1"/>
  <c r="AH64" i="1"/>
  <c r="AP74" i="1"/>
  <c r="AI75" i="1"/>
  <c r="AN75" i="1"/>
  <c r="AI77" i="1"/>
  <c r="AN77" i="1"/>
  <c r="AR79" i="1"/>
  <c r="AP80" i="1"/>
  <c r="AR86" i="1"/>
  <c r="AR96" i="1"/>
  <c r="AR98" i="1"/>
  <c r="AR108" i="1"/>
  <c r="AR110" i="1"/>
  <c r="AH112" i="1"/>
  <c r="AP115" i="1"/>
  <c r="AG118" i="1"/>
  <c r="AL118" i="1"/>
  <c r="AP119" i="1"/>
  <c r="AR120" i="1"/>
  <c r="AF120" i="1" s="1"/>
  <c r="AP124" i="1"/>
  <c r="AG127" i="1"/>
  <c r="AL127" i="1"/>
  <c r="AR131" i="1"/>
  <c r="AF131" i="1" s="1"/>
  <c r="V130" i="1" s="1"/>
  <c r="AK133" i="1"/>
  <c r="AP135" i="1"/>
  <c r="AI137" i="1"/>
  <c r="AN137" i="1"/>
  <c r="AJ138" i="1"/>
  <c r="AO138" i="1"/>
  <c r="AH147" i="1"/>
  <c r="AM147" i="1"/>
  <c r="AG152" i="1"/>
  <c r="AM152" i="1"/>
  <c r="AG153" i="1"/>
  <c r="AM153" i="1"/>
  <c r="AI154" i="1"/>
  <c r="AN154" i="1"/>
  <c r="AR154" i="1" s="1"/>
  <c r="AI157" i="1"/>
  <c r="AN157" i="1"/>
  <c r="AL158" i="1"/>
  <c r="AO158" i="1"/>
  <c r="AJ158" i="1"/>
  <c r="AI158" i="1"/>
  <c r="AM168" i="1"/>
  <c r="AO168" i="1"/>
  <c r="AG168" i="1"/>
  <c r="AN168" i="1"/>
  <c r="AR169" i="1"/>
  <c r="AP186" i="1"/>
  <c r="AQ186" i="1"/>
  <c r="AP191" i="1"/>
  <c r="AN207" i="1"/>
  <c r="AR207" i="1" s="1"/>
  <c r="AJ207" i="1"/>
  <c r="AG207" i="1"/>
  <c r="AI210" i="1"/>
  <c r="AL211" i="1"/>
  <c r="AM211" i="1"/>
  <c r="AG211" i="1"/>
  <c r="AK211" i="1"/>
  <c r="AN211" i="1"/>
  <c r="AR215" i="1"/>
  <c r="AR223" i="1"/>
  <c r="AL232" i="1"/>
  <c r="AK232" i="1"/>
  <c r="AO232" i="1"/>
  <c r="AR232" i="1" s="1"/>
  <c r="AJ232" i="1"/>
  <c r="AM232" i="1"/>
  <c r="AG234" i="1"/>
  <c r="AI235" i="1"/>
  <c r="AI236" i="1"/>
  <c r="AN236" i="1"/>
  <c r="AI237" i="1"/>
  <c r="AN237" i="1"/>
  <c r="AI238" i="1"/>
  <c r="AN238" i="1"/>
  <c r="AI239" i="1"/>
  <c r="AN239" i="1"/>
  <c r="AJ240" i="1"/>
  <c r="AJ248" i="1"/>
  <c r="AP249" i="1"/>
  <c r="AK257" i="1"/>
  <c r="AK258" i="1"/>
  <c r="AM274" i="1"/>
  <c r="AJ285" i="1"/>
  <c r="AM297" i="1"/>
  <c r="AL306" i="1"/>
  <c r="AO321" i="1"/>
  <c r="AJ325" i="1"/>
  <c r="AO325" i="1"/>
  <c r="AJ327" i="1"/>
  <c r="AM329" i="1"/>
  <c r="AM333" i="1"/>
  <c r="AJ360" i="1"/>
  <c r="AO360" i="1"/>
  <c r="AL365" i="1"/>
  <c r="AL376" i="1"/>
  <c r="AN376" i="1"/>
  <c r="AI376" i="1"/>
  <c r="AK376" i="1"/>
  <c r="AL383" i="1"/>
  <c r="AI383" i="1"/>
  <c r="AH383" i="1"/>
  <c r="AJ391" i="1"/>
  <c r="AG391" i="1"/>
  <c r="AN485" i="1"/>
  <c r="AM485" i="1"/>
  <c r="AI485" i="1"/>
  <c r="AG485" i="1"/>
  <c r="AO485" i="1"/>
  <c r="AN518" i="1"/>
  <c r="AI518" i="1"/>
  <c r="AO518" i="1"/>
  <c r="AG518" i="1"/>
  <c r="AM518" i="1"/>
  <c r="AK518" i="1"/>
  <c r="AI160" i="1"/>
  <c r="AN160" i="1"/>
  <c r="AR160" i="1" s="1"/>
  <c r="AP161" i="1"/>
  <c r="AP174" i="1"/>
  <c r="AG182" i="1"/>
  <c r="AL182" i="1"/>
  <c r="AJ187" i="1"/>
  <c r="AG197" i="1"/>
  <c r="AO197" i="1"/>
  <c r="AK208" i="1"/>
  <c r="R222" i="1"/>
  <c r="AO219" i="1"/>
  <c r="AI221" i="1"/>
  <c r="AP223" i="1"/>
  <c r="AJ236" i="1"/>
  <c r="AO236" i="1"/>
  <c r="AJ237" i="1"/>
  <c r="AO237" i="1"/>
  <c r="AJ238" i="1"/>
  <c r="AO238" i="1"/>
  <c r="AJ239" i="1"/>
  <c r="AO239" i="1"/>
  <c r="AL240" i="1"/>
  <c r="AL248" i="1"/>
  <c r="AN257" i="1"/>
  <c r="AN258" i="1"/>
  <c r="AK259" i="1"/>
  <c r="AK260" i="1"/>
  <c r="AJ261" i="1"/>
  <c r="AJ262" i="1"/>
  <c r="R269" i="1"/>
  <c r="AJ272" i="1"/>
  <c r="AM273" i="1"/>
  <c r="AN274" i="1"/>
  <c r="AI276" i="1"/>
  <c r="AO279" i="1"/>
  <c r="AO281" i="1"/>
  <c r="AR284" i="1"/>
  <c r="AL285" i="1"/>
  <c r="AH288" i="1"/>
  <c r="AJ289" i="1"/>
  <c r="AG292" i="1"/>
  <c r="AQ293" i="1"/>
  <c r="AJ295" i="1"/>
  <c r="AM296" i="1"/>
  <c r="AN297" i="1"/>
  <c r="AJ299" i="1"/>
  <c r="AL300" i="1"/>
  <c r="AK302" i="1"/>
  <c r="AQ302" i="1" s="1"/>
  <c r="AK317" i="1"/>
  <c r="AP322" i="1"/>
  <c r="AQ322" i="1"/>
  <c r="AJ324" i="1"/>
  <c r="AO324" i="1"/>
  <c r="AK325" i="1"/>
  <c r="AQ325" i="1" s="1"/>
  <c r="AI326" i="1"/>
  <c r="AN326" i="1"/>
  <c r="AL327" i="1"/>
  <c r="AP328" i="1"/>
  <c r="AQ328" i="1"/>
  <c r="AN329" i="1"/>
  <c r="AJ331" i="1"/>
  <c r="AM332" i="1"/>
  <c r="AN333" i="1"/>
  <c r="AI335" i="1"/>
  <c r="AP343" i="1"/>
  <c r="AQ343" i="1"/>
  <c r="AI345" i="1"/>
  <c r="AO345" i="1"/>
  <c r="AR345" i="1" s="1"/>
  <c r="AP347" i="1"/>
  <c r="AQ347" i="1"/>
  <c r="AH349" i="1"/>
  <c r="AJ350" i="1"/>
  <c r="AH351" i="1"/>
  <c r="AM351" i="1"/>
  <c r="AL354" i="1"/>
  <c r="AK356" i="1"/>
  <c r="AQ356" i="1" s="1"/>
  <c r="AI359" i="1"/>
  <c r="AN359" i="1"/>
  <c r="AK360" i="1"/>
  <c r="AQ360" i="1" s="1"/>
  <c r="AI361" i="1"/>
  <c r="AN361" i="1"/>
  <c r="AJ363" i="1"/>
  <c r="AO363" i="1"/>
  <c r="AN365" i="1"/>
  <c r="AO372" i="1"/>
  <c r="AN372" i="1"/>
  <c r="AL372" i="1"/>
  <c r="AM376" i="1"/>
  <c r="AL379" i="1"/>
  <c r="AQ379" i="1" s="1"/>
  <c r="AN379" i="1"/>
  <c r="AI379" i="1"/>
  <c r="AM379" i="1"/>
  <c r="AG379" i="1"/>
  <c r="AO379" i="1"/>
  <c r="AL417" i="1"/>
  <c r="AN417" i="1"/>
  <c r="AR417" i="1" s="1"/>
  <c r="AE417" i="1" s="1"/>
  <c r="S416" i="1" s="1"/>
  <c r="AI417" i="1"/>
  <c r="AM417" i="1"/>
  <c r="AG417" i="1"/>
  <c r="AK417" i="1"/>
  <c r="R425" i="1"/>
  <c r="AJ160" i="1"/>
  <c r="AJ177" i="1"/>
  <c r="AR181" i="1"/>
  <c r="AH182" i="1"/>
  <c r="AM182" i="1"/>
  <c r="AR185" i="1"/>
  <c r="AR190" i="1"/>
  <c r="AJ194" i="1"/>
  <c r="AO194" i="1"/>
  <c r="AR196" i="1"/>
  <c r="AJ197" i="1"/>
  <c r="AG208" i="1"/>
  <c r="AL208" i="1"/>
  <c r="AJ212" i="1"/>
  <c r="AO212" i="1"/>
  <c r="AR212" i="1" s="1"/>
  <c r="AG216" i="1"/>
  <c r="AO216" i="1"/>
  <c r="AR216" i="1" s="1"/>
  <c r="AM221" i="1"/>
  <c r="AP231" i="1"/>
  <c r="AQ231" i="1"/>
  <c r="AK236" i="1"/>
  <c r="AK237" i="1"/>
  <c r="AK238" i="1"/>
  <c r="AK239" i="1"/>
  <c r="AH240" i="1"/>
  <c r="AM240" i="1"/>
  <c r="Q246" i="1"/>
  <c r="AH248" i="1"/>
  <c r="AM248" i="1"/>
  <c r="AP256" i="1"/>
  <c r="AG257" i="1"/>
  <c r="AO257" i="1"/>
  <c r="AG258" i="1"/>
  <c r="AO258" i="1"/>
  <c r="AK261" i="1"/>
  <c r="AM262" i="1"/>
  <c r="AP263" i="1"/>
  <c r="AM272" i="1"/>
  <c r="AI274" i="1"/>
  <c r="AL276" i="1"/>
  <c r="AP277" i="1"/>
  <c r="AP284" i="1"/>
  <c r="AG285" i="1"/>
  <c r="AN285" i="1"/>
  <c r="AR285" i="1" s="1"/>
  <c r="AL288" i="1"/>
  <c r="AN292" i="1"/>
  <c r="AM295" i="1"/>
  <c r="AI297" i="1"/>
  <c r="AM299" i="1"/>
  <c r="AH306" i="1"/>
  <c r="AP309" i="1"/>
  <c r="AF309" i="1" s="1"/>
  <c r="AP315" i="1"/>
  <c r="AG321" i="1"/>
  <c r="AG325" i="1"/>
  <c r="AM325" i="1"/>
  <c r="AJ326" i="1"/>
  <c r="AO326" i="1"/>
  <c r="AH327" i="1"/>
  <c r="AM327" i="1"/>
  <c r="AI329" i="1"/>
  <c r="AM331" i="1"/>
  <c r="AI333" i="1"/>
  <c r="AL335" i="1"/>
  <c r="AL349" i="1"/>
  <c r="AI351" i="1"/>
  <c r="AN351" i="1"/>
  <c r="AJ359" i="1"/>
  <c r="AO359" i="1"/>
  <c r="AG360" i="1"/>
  <c r="AM360" i="1"/>
  <c r="AJ361" i="1"/>
  <c r="AO361" i="1"/>
  <c r="AH365" i="1"/>
  <c r="AG376" i="1"/>
  <c r="AO376" i="1"/>
  <c r="AK387" i="1"/>
  <c r="AQ387" i="1" s="1"/>
  <c r="AH387" i="1"/>
  <c r="AK391" i="1"/>
  <c r="AL402" i="1"/>
  <c r="AM402" i="1"/>
  <c r="AI402" i="1"/>
  <c r="AL406" i="1"/>
  <c r="AM406" i="1"/>
  <c r="AI406" i="1"/>
  <c r="AL464" i="1"/>
  <c r="AQ464" i="1" s="1"/>
  <c r="AJ464" i="1"/>
  <c r="AO464" i="1"/>
  <c r="AG464" i="1"/>
  <c r="AN464" i="1"/>
  <c r="AL465" i="1"/>
  <c r="AQ465" i="1" s="1"/>
  <c r="AJ465" i="1"/>
  <c r="AO465" i="1"/>
  <c r="AG465" i="1"/>
  <c r="AN465" i="1"/>
  <c r="AL466" i="1"/>
  <c r="AQ466" i="1" s="1"/>
  <c r="AJ466" i="1"/>
  <c r="AO466" i="1"/>
  <c r="AG466" i="1"/>
  <c r="AN466" i="1"/>
  <c r="AO467" i="1"/>
  <c r="AJ467" i="1"/>
  <c r="AI467" i="1"/>
  <c r="AN467" i="1"/>
  <c r="AL477" i="1"/>
  <c r="AN477" i="1"/>
  <c r="AI477" i="1"/>
  <c r="AO477" i="1"/>
  <c r="AG477" i="1"/>
  <c r="AM477" i="1"/>
  <c r="AK477" i="1"/>
  <c r="AK485" i="1"/>
  <c r="AL495" i="1"/>
  <c r="AN495" i="1"/>
  <c r="AR495" i="1" s="1"/>
  <c r="AI495" i="1"/>
  <c r="AM495" i="1"/>
  <c r="AG495" i="1"/>
  <c r="AK495" i="1"/>
  <c r="AJ495" i="1"/>
  <c r="AL511" i="1"/>
  <c r="AM511" i="1"/>
  <c r="AG511" i="1"/>
  <c r="AK511" i="1"/>
  <c r="AJ511" i="1"/>
  <c r="AI511" i="1"/>
  <c r="AO511" i="1"/>
  <c r="AR511" i="1" s="1"/>
  <c r="AO531" i="1"/>
  <c r="AH531" i="1"/>
  <c r="AN531" i="1"/>
  <c r="AG531" i="1"/>
  <c r="AL531" i="1"/>
  <c r="AJ531" i="1"/>
  <c r="AN561" i="1"/>
  <c r="AL561" i="1"/>
  <c r="AJ561" i="1"/>
  <c r="AG593" i="1"/>
  <c r="AO593" i="1"/>
  <c r="AJ257" i="1"/>
  <c r="AJ258" i="1"/>
  <c r="AG259" i="1"/>
  <c r="AO259" i="1"/>
  <c r="AG260" i="1"/>
  <c r="AO260" i="1"/>
  <c r="AN261" i="1"/>
  <c r="AN262" i="1"/>
  <c r="AM271" i="1"/>
  <c r="AN272" i="1"/>
  <c r="AI273" i="1"/>
  <c r="AJ274" i="1"/>
  <c r="AM275" i="1"/>
  <c r="AM276" i="1"/>
  <c r="AO278" i="1"/>
  <c r="AG279" i="1"/>
  <c r="AO280" i="1"/>
  <c r="AG281" i="1"/>
  <c r="AO282" i="1"/>
  <c r="AJ283" i="1"/>
  <c r="AH285" i="1"/>
  <c r="AN288" i="1"/>
  <c r="AG289" i="1"/>
  <c r="AO292" i="1"/>
  <c r="AM294" i="1"/>
  <c r="AN295" i="1"/>
  <c r="AI296" i="1"/>
  <c r="AJ297" i="1"/>
  <c r="AM298" i="1"/>
  <c r="AN299" i="1"/>
  <c r="AH300" i="1"/>
  <c r="R308" i="1"/>
  <c r="AK306" i="1"/>
  <c r="AQ306" i="1" s="1"/>
  <c r="AJ321" i="1"/>
  <c r="AJ323" i="1"/>
  <c r="AO323" i="1"/>
  <c r="AG324" i="1"/>
  <c r="AM324" i="1"/>
  <c r="AI325" i="1"/>
  <c r="AN325" i="1"/>
  <c r="AK326" i="1"/>
  <c r="AQ326" i="1" s="1"/>
  <c r="AI327" i="1"/>
  <c r="AN327" i="1"/>
  <c r="AR327" i="1" s="1"/>
  <c r="AJ329" i="1"/>
  <c r="AM330" i="1"/>
  <c r="AN331" i="1"/>
  <c r="AI332" i="1"/>
  <c r="AJ333" i="1"/>
  <c r="AM334" i="1"/>
  <c r="AM335" i="1"/>
  <c r="AR336" i="1"/>
  <c r="AJ344" i="1"/>
  <c r="AO344" i="1"/>
  <c r="AL345" i="1"/>
  <c r="AN349" i="1"/>
  <c r="AJ351" i="1"/>
  <c r="AR352" i="1"/>
  <c r="AL353" i="1"/>
  <c r="AG354" i="1"/>
  <c r="AL355" i="1"/>
  <c r="R356" i="1"/>
  <c r="R361" i="1"/>
  <c r="AK359" i="1"/>
  <c r="AI360" i="1"/>
  <c r="AN360" i="1"/>
  <c r="AR360" i="1" s="1"/>
  <c r="AK361" i="1"/>
  <c r="AQ361" i="1" s="1"/>
  <c r="AP362" i="1"/>
  <c r="AQ362" i="1"/>
  <c r="AG363" i="1"/>
  <c r="AM363" i="1"/>
  <c r="AI365" i="1"/>
  <c r="AH367" i="1"/>
  <c r="AM368" i="1"/>
  <c r="AG372" i="1"/>
  <c r="AP373" i="1"/>
  <c r="AQ373" i="1"/>
  <c r="AL375" i="1"/>
  <c r="AM375" i="1"/>
  <c r="AG375" i="1"/>
  <c r="AK375" i="1"/>
  <c r="AJ376" i="1"/>
  <c r="AJ379" i="1"/>
  <c r="R391" i="1"/>
  <c r="AO391" i="1"/>
  <c r="R408" i="1"/>
  <c r="AJ417" i="1"/>
  <c r="AJ424" i="1"/>
  <c r="AI424" i="1"/>
  <c r="AM489" i="1"/>
  <c r="AN489" i="1"/>
  <c r="AJ489" i="1"/>
  <c r="AH489" i="1"/>
  <c r="AJ378" i="1"/>
  <c r="AO378" i="1"/>
  <c r="AJ393" i="1"/>
  <c r="AO393" i="1"/>
  <c r="AG394" i="1"/>
  <c r="AM394" i="1"/>
  <c r="AJ395" i="1"/>
  <c r="AO395" i="1"/>
  <c r="AG396" i="1"/>
  <c r="AM396" i="1"/>
  <c r="AJ397" i="1"/>
  <c r="AO397" i="1"/>
  <c r="AR397" i="1" s="1"/>
  <c r="AE397" i="1" s="1"/>
  <c r="S396" i="1" s="1"/>
  <c r="AH398" i="1"/>
  <c r="AM398" i="1"/>
  <c r="AI401" i="1"/>
  <c r="AI405" i="1"/>
  <c r="AP419" i="1"/>
  <c r="AQ419" i="1"/>
  <c r="AI421" i="1"/>
  <c r="AM425" i="1"/>
  <c r="AG428" i="1"/>
  <c r="AN428" i="1"/>
  <c r="AK429" i="1"/>
  <c r="AP430" i="1"/>
  <c r="AG432" i="1"/>
  <c r="AI436" i="1"/>
  <c r="AG438" i="1"/>
  <c r="AM438" i="1"/>
  <c r="AG439" i="1"/>
  <c r="AM439" i="1"/>
  <c r="AJ440" i="1"/>
  <c r="AO440" i="1"/>
  <c r="AJ441" i="1"/>
  <c r="AO441" i="1"/>
  <c r="AR441" i="1" s="1"/>
  <c r="AG442" i="1"/>
  <c r="AM442" i="1"/>
  <c r="AG443" i="1"/>
  <c r="AM443" i="1"/>
  <c r="AJ444" i="1"/>
  <c r="AO444" i="1"/>
  <c r="AH445" i="1"/>
  <c r="AM445" i="1"/>
  <c r="AP446" i="1"/>
  <c r="AR446" i="1"/>
  <c r="AH447" i="1"/>
  <c r="AN447" i="1"/>
  <c r="AH448" i="1"/>
  <c r="AN448" i="1"/>
  <c r="AK452" i="1"/>
  <c r="AK453" i="1"/>
  <c r="AI476" i="1"/>
  <c r="AN476" i="1"/>
  <c r="AO478" i="1"/>
  <c r="AL478" i="1"/>
  <c r="AJ478" i="1"/>
  <c r="AN488" i="1"/>
  <c r="AM488" i="1"/>
  <c r="AK488" i="1"/>
  <c r="AL491" i="1"/>
  <c r="AM491" i="1"/>
  <c r="AG491" i="1"/>
  <c r="AK491" i="1"/>
  <c r="AL493" i="1"/>
  <c r="AN493" i="1"/>
  <c r="AM493" i="1"/>
  <c r="AG493" i="1"/>
  <c r="AK493" i="1"/>
  <c r="AQ493" i="1" s="1"/>
  <c r="AL509" i="1"/>
  <c r="AJ509" i="1"/>
  <c r="AO513" i="1"/>
  <c r="AM513" i="1"/>
  <c r="AH513" i="1"/>
  <c r="AL513" i="1"/>
  <c r="AN513" i="1"/>
  <c r="AR513" i="1" s="1"/>
  <c r="AN515" i="1"/>
  <c r="AI515" i="1"/>
  <c r="AO515" i="1"/>
  <c r="AG515" i="1"/>
  <c r="AL537" i="1"/>
  <c r="AJ537" i="1"/>
  <c r="AI537" i="1"/>
  <c r="AN537" i="1"/>
  <c r="AO551" i="1"/>
  <c r="AH551" i="1"/>
  <c r="AN551" i="1"/>
  <c r="AG551" i="1"/>
  <c r="AL551" i="1"/>
  <c r="AN585" i="1"/>
  <c r="AM585" i="1"/>
  <c r="AH585" i="1"/>
  <c r="AH604" i="1"/>
  <c r="AM604" i="1"/>
  <c r="AG604" i="1"/>
  <c r="AL604" i="1"/>
  <c r="AK604" i="1"/>
  <c r="AL623" i="1"/>
  <c r="AN623" i="1"/>
  <c r="AI623" i="1"/>
  <c r="AM623" i="1"/>
  <c r="AG623" i="1"/>
  <c r="AK623" i="1"/>
  <c r="AJ623" i="1"/>
  <c r="AL627" i="1"/>
  <c r="AM627" i="1"/>
  <c r="AG627" i="1"/>
  <c r="AK627" i="1"/>
  <c r="AJ627" i="1"/>
  <c r="AI627" i="1"/>
  <c r="AO627" i="1"/>
  <c r="AI364" i="1"/>
  <c r="AN364" i="1"/>
  <c r="AP366" i="1"/>
  <c r="AQ366" i="1"/>
  <c r="AQ374" i="1"/>
  <c r="AJ377" i="1"/>
  <c r="AO377" i="1"/>
  <c r="AK378" i="1"/>
  <c r="AQ378" i="1" s="1"/>
  <c r="AP384" i="1"/>
  <c r="AQ384" i="1"/>
  <c r="AR392" i="1"/>
  <c r="AK393" i="1"/>
  <c r="AQ393" i="1" s="1"/>
  <c r="AI394" i="1"/>
  <c r="AN394" i="1"/>
  <c r="AK395" i="1"/>
  <c r="AI396" i="1"/>
  <c r="AN396" i="1"/>
  <c r="AK397" i="1"/>
  <c r="AI398" i="1"/>
  <c r="AN398" i="1"/>
  <c r="AR398" i="1" s="1"/>
  <c r="AR399" i="1"/>
  <c r="AM401" i="1"/>
  <c r="AM405" i="1"/>
  <c r="AR409" i="1"/>
  <c r="AJ416" i="1"/>
  <c r="AO416" i="1"/>
  <c r="AJ418" i="1"/>
  <c r="AJ421" i="1"/>
  <c r="R429" i="1"/>
  <c r="AH428" i="1"/>
  <c r="AO428" i="1"/>
  <c r="AJ432" i="1"/>
  <c r="AK436" i="1"/>
  <c r="AI438" i="1"/>
  <c r="AN438" i="1"/>
  <c r="AI439" i="1"/>
  <c r="AN439" i="1"/>
  <c r="AK440" i="1"/>
  <c r="AK441" i="1"/>
  <c r="AI442" i="1"/>
  <c r="AN442" i="1"/>
  <c r="AI443" i="1"/>
  <c r="AN443" i="1"/>
  <c r="AK444" i="1"/>
  <c r="AI445" i="1"/>
  <c r="AN445" i="1"/>
  <c r="AR445" i="1" s="1"/>
  <c r="AE445" i="1" s="1"/>
  <c r="S444" i="1" s="1"/>
  <c r="AI447" i="1"/>
  <c r="AI448" i="1"/>
  <c r="AN452" i="1"/>
  <c r="AN453" i="1"/>
  <c r="AK454" i="1"/>
  <c r="AK455" i="1"/>
  <c r="AK456" i="1"/>
  <c r="AQ456" i="1" s="1"/>
  <c r="AM457" i="1"/>
  <c r="AP463" i="1"/>
  <c r="AQ463" i="1"/>
  <c r="AI475" i="1"/>
  <c r="AN475" i="1"/>
  <c r="AJ476" i="1"/>
  <c r="AO476" i="1"/>
  <c r="AM478" i="1"/>
  <c r="AN487" i="1"/>
  <c r="AR487" i="1" s="1"/>
  <c r="AM487" i="1"/>
  <c r="AK487" i="1"/>
  <c r="AO488" i="1"/>
  <c r="AR490" i="1"/>
  <c r="R496" i="1"/>
  <c r="AN491" i="1"/>
  <c r="AO493" i="1"/>
  <c r="AL508" i="1"/>
  <c r="AN508" i="1"/>
  <c r="AJ508" i="1"/>
  <c r="R521" i="1"/>
  <c r="AN516" i="1"/>
  <c r="AI516" i="1"/>
  <c r="AO516" i="1"/>
  <c r="AG516" i="1"/>
  <c r="AL569" i="1"/>
  <c r="AK569" i="1"/>
  <c r="AO569" i="1"/>
  <c r="AJ569" i="1"/>
  <c r="AI569" i="1"/>
  <c r="AG569" i="1"/>
  <c r="AN569" i="1"/>
  <c r="AR569" i="1" s="1"/>
  <c r="AM598" i="1"/>
  <c r="AG598" i="1"/>
  <c r="AO598" i="1"/>
  <c r="AK598" i="1"/>
  <c r="AM621" i="1"/>
  <c r="AK621" i="1"/>
  <c r="AI621" i="1"/>
  <c r="AN621" i="1"/>
  <c r="AL632" i="1"/>
  <c r="AM632" i="1"/>
  <c r="AI632" i="1"/>
  <c r="AQ392" i="1"/>
  <c r="AJ394" i="1"/>
  <c r="AO394" i="1"/>
  <c r="AJ396" i="1"/>
  <c r="AO396" i="1"/>
  <c r="AJ398" i="1"/>
  <c r="AP399" i="1"/>
  <c r="AR419" i="1"/>
  <c r="AP426" i="1"/>
  <c r="AR430" i="1"/>
  <c r="AL432" i="1"/>
  <c r="AN436" i="1"/>
  <c r="AJ438" i="1"/>
  <c r="AO438" i="1"/>
  <c r="AG441" i="1"/>
  <c r="AM441" i="1"/>
  <c r="AJ442" i="1"/>
  <c r="AO442" i="1"/>
  <c r="AJ445" i="1"/>
  <c r="AP451" i="1"/>
  <c r="AQ451" i="1"/>
  <c r="AG452" i="1"/>
  <c r="AO452" i="1"/>
  <c r="AG453" i="1"/>
  <c r="AO453" i="1"/>
  <c r="AR455" i="1"/>
  <c r="AI459" i="1"/>
  <c r="AI460" i="1"/>
  <c r="AI461" i="1"/>
  <c r="AH462" i="1"/>
  <c r="AK476" i="1"/>
  <c r="AQ476" i="1" s="1"/>
  <c r="AH478" i="1"/>
  <c r="AN478" i="1"/>
  <c r="AP479" i="1"/>
  <c r="AN486" i="1"/>
  <c r="AM486" i="1"/>
  <c r="AK486" i="1"/>
  <c r="AG488" i="1"/>
  <c r="AI491" i="1"/>
  <c r="AO491" i="1"/>
  <c r="AI493" i="1"/>
  <c r="AR506" i="1"/>
  <c r="R513" i="1"/>
  <c r="AN509" i="1"/>
  <c r="AI513" i="1"/>
  <c r="AK515" i="1"/>
  <c r="AN517" i="1"/>
  <c r="AI517" i="1"/>
  <c r="AO517" i="1"/>
  <c r="AG517" i="1"/>
  <c r="AM537" i="1"/>
  <c r="AM549" i="1"/>
  <c r="AK549" i="1"/>
  <c r="AQ549" i="1" s="1"/>
  <c r="AG549" i="1"/>
  <c r="AJ551" i="1"/>
  <c r="AJ562" i="1"/>
  <c r="AN562" i="1"/>
  <c r="AL562" i="1"/>
  <c r="AL602" i="1"/>
  <c r="AK602" i="1"/>
  <c r="AO623" i="1"/>
  <c r="AN627" i="1"/>
  <c r="AR479" i="1"/>
  <c r="AP490" i="1"/>
  <c r="AJ492" i="1"/>
  <c r="AO492" i="1"/>
  <c r="AJ494" i="1"/>
  <c r="AO494" i="1"/>
  <c r="AJ496" i="1"/>
  <c r="AK498" i="1"/>
  <c r="AK499" i="1"/>
  <c r="AI500" i="1"/>
  <c r="AR502" i="1"/>
  <c r="AN507" i="1"/>
  <c r="AR510" i="1"/>
  <c r="AI512" i="1"/>
  <c r="AN512" i="1"/>
  <c r="AG519" i="1"/>
  <c r="AO519" i="1"/>
  <c r="AR519" i="1" s="1"/>
  <c r="AG520" i="1"/>
  <c r="AO520" i="1"/>
  <c r="AR520" i="1" s="1"/>
  <c r="AH521" i="1"/>
  <c r="R527" i="1"/>
  <c r="AR523" i="1"/>
  <c r="AJ529" i="1"/>
  <c r="AN532" i="1"/>
  <c r="AJ533" i="1"/>
  <c r="AJ535" i="1"/>
  <c r="AM536" i="1"/>
  <c r="AI538" i="1"/>
  <c r="AJ539" i="1"/>
  <c r="AM540" i="1"/>
  <c r="AP541" i="1"/>
  <c r="AR550" i="1"/>
  <c r="AP558" i="1"/>
  <c r="AG565" i="1"/>
  <c r="AI570" i="1"/>
  <c r="R611" i="1"/>
  <c r="AK603" i="1"/>
  <c r="AQ603" i="1" s="1"/>
  <c r="AH605" i="1"/>
  <c r="AM605" i="1"/>
  <c r="AG605" i="1"/>
  <c r="AL615" i="1"/>
  <c r="AI615" i="1"/>
  <c r="AN615" i="1"/>
  <c r="AK620" i="1"/>
  <c r="AR497" i="1"/>
  <c r="AR501" i="1"/>
  <c r="AP510" i="1"/>
  <c r="AQ510" i="1"/>
  <c r="AJ512" i="1"/>
  <c r="AO512" i="1"/>
  <c r="AP514" i="1"/>
  <c r="AI519" i="1"/>
  <c r="AI520" i="1"/>
  <c r="AJ521" i="1"/>
  <c r="AR522" i="1"/>
  <c r="AQ523" i="1"/>
  <c r="AL529" i="1"/>
  <c r="AN533" i="1"/>
  <c r="AR533" i="1" s="1"/>
  <c r="AF533" i="1" s="1"/>
  <c r="V532" i="1" s="1"/>
  <c r="AM535" i="1"/>
  <c r="AJ538" i="1"/>
  <c r="AM539" i="1"/>
  <c r="AP550" i="1"/>
  <c r="AQ550" i="1"/>
  <c r="AR554" i="1"/>
  <c r="AO572" i="1"/>
  <c r="AM572" i="1"/>
  <c r="AH572" i="1"/>
  <c r="AL572" i="1"/>
  <c r="AN572" i="1"/>
  <c r="AR572" i="1" s="1"/>
  <c r="AM582" i="1"/>
  <c r="AJ582" i="1"/>
  <c r="AR594" i="1"/>
  <c r="AM596" i="1"/>
  <c r="AG596" i="1"/>
  <c r="AL600" i="1"/>
  <c r="AJ600" i="1"/>
  <c r="AH606" i="1"/>
  <c r="AM606" i="1"/>
  <c r="AG606" i="1"/>
  <c r="AQ609" i="1"/>
  <c r="AL616" i="1"/>
  <c r="AJ616" i="1"/>
  <c r="AI616" i="1"/>
  <c r="AL625" i="1"/>
  <c r="AQ625" i="1" s="1"/>
  <c r="AN625" i="1"/>
  <c r="AI625" i="1"/>
  <c r="AM625" i="1"/>
  <c r="AG625" i="1"/>
  <c r="AO625" i="1"/>
  <c r="AR636" i="1"/>
  <c r="AR639" i="1"/>
  <c r="AF639" i="1" s="1"/>
  <c r="AK519" i="1"/>
  <c r="AK520" i="1"/>
  <c r="AL521" i="1"/>
  <c r="AQ522" i="1"/>
  <c r="AP523" i="1"/>
  <c r="AM538" i="1"/>
  <c r="AR541" i="1"/>
  <c r="AM553" i="1"/>
  <c r="AI553" i="1"/>
  <c r="AR564" i="1"/>
  <c r="AN565" i="1"/>
  <c r="AM565" i="1"/>
  <c r="AK565" i="1"/>
  <c r="AL570" i="1"/>
  <c r="AM570" i="1"/>
  <c r="AG570" i="1"/>
  <c r="AK570" i="1"/>
  <c r="AN570" i="1"/>
  <c r="AM581" i="1"/>
  <c r="AN581" i="1"/>
  <c r="AJ581" i="1"/>
  <c r="AM586" i="1"/>
  <c r="AG586" i="1"/>
  <c r="AH603" i="1"/>
  <c r="AM603" i="1"/>
  <c r="AG603" i="1"/>
  <c r="AR607" i="1"/>
  <c r="AQ608" i="1"/>
  <c r="AR612" i="1"/>
  <c r="AL620" i="1"/>
  <c r="AI620" i="1"/>
  <c r="AO620" i="1"/>
  <c r="AG620" i="1"/>
  <c r="AO628" i="1"/>
  <c r="AL628" i="1"/>
  <c r="AH628" i="1"/>
  <c r="AP642" i="1"/>
  <c r="AP647" i="1"/>
  <c r="AP651" i="1"/>
  <c r="AE651" i="1" s="1"/>
  <c r="AK566" i="1"/>
  <c r="AL567" i="1"/>
  <c r="AP573" i="1"/>
  <c r="AK577" i="1"/>
  <c r="AK578" i="1"/>
  <c r="AR579" i="1"/>
  <c r="AK579" i="1"/>
  <c r="AP580" i="1"/>
  <c r="AP594" i="1"/>
  <c r="AQ594" i="1"/>
  <c r="AP601" i="1"/>
  <c r="AP607" i="1"/>
  <c r="AQ607" i="1"/>
  <c r="AO610" i="1"/>
  <c r="AL611" i="1"/>
  <c r="AM614" i="1"/>
  <c r="AQ619" i="1"/>
  <c r="AJ622" i="1"/>
  <c r="AO622" i="1"/>
  <c r="AJ624" i="1"/>
  <c r="AO624" i="1"/>
  <c r="AJ626" i="1"/>
  <c r="AO626" i="1"/>
  <c r="AM631" i="1"/>
  <c r="AP637" i="1"/>
  <c r="AP640" i="1"/>
  <c r="AP645" i="1"/>
  <c r="AP648" i="1"/>
  <c r="AF648" i="1" s="1"/>
  <c r="AP652" i="1"/>
  <c r="AQ652" i="1"/>
  <c r="AR653" i="1"/>
  <c r="AP564" i="1"/>
  <c r="AQ564" i="1"/>
  <c r="AM566" i="1"/>
  <c r="AN567" i="1"/>
  <c r="AJ571" i="1"/>
  <c r="AO571" i="1"/>
  <c r="AM577" i="1"/>
  <c r="AM578" i="1"/>
  <c r="AM579" i="1"/>
  <c r="AR587" i="1"/>
  <c r="R593" i="1"/>
  <c r="AO595" i="1"/>
  <c r="AO597" i="1"/>
  <c r="AO599" i="1"/>
  <c r="AR608" i="1"/>
  <c r="AJ609" i="1"/>
  <c r="AR609" i="1"/>
  <c r="AK610" i="1"/>
  <c r="AH611" i="1"/>
  <c r="AM611" i="1"/>
  <c r="AM613" i="1"/>
  <c r="AN614" i="1"/>
  <c r="AM617" i="1"/>
  <c r="AR629" i="1"/>
  <c r="R633" i="1"/>
  <c r="AP634" i="1"/>
  <c r="AQ634" i="1"/>
  <c r="AR635" i="1"/>
  <c r="AP638" i="1"/>
  <c r="AR641" i="1"/>
  <c r="AP643" i="1"/>
  <c r="AQ643" i="1"/>
  <c r="AF643" i="1" s="1"/>
  <c r="AR644" i="1"/>
  <c r="AP646" i="1"/>
  <c r="AP649" i="1"/>
  <c r="AQ649" i="1"/>
  <c r="AR650" i="1"/>
  <c r="AP653" i="1"/>
  <c r="AQ653" i="1"/>
  <c r="AR654" i="1"/>
  <c r="B197" i="1"/>
  <c r="B207" i="1" s="1"/>
  <c r="B216" i="1" s="1"/>
  <c r="B224" i="1" s="1"/>
  <c r="B232" i="1" s="1"/>
  <c r="B242" i="1" s="1"/>
  <c r="B250" i="1" s="1"/>
  <c r="B257" i="1" s="1"/>
  <c r="B264" i="1" s="1"/>
  <c r="B271" i="1" s="1"/>
  <c r="B278" i="1" s="1"/>
  <c r="B285" i="1" s="1"/>
  <c r="B294" i="1" s="1"/>
  <c r="B302" i="1" s="1"/>
  <c r="B310" i="1" s="1"/>
  <c r="B316" i="1" s="1"/>
  <c r="B323" i="1" s="1"/>
  <c r="B329" i="1" s="1"/>
  <c r="B337" i="1" s="1"/>
  <c r="B344" i="1" s="1"/>
  <c r="B348" i="1" s="1"/>
  <c r="B353" i="1" s="1"/>
  <c r="B358" i="1" s="1"/>
  <c r="B363" i="1" s="1"/>
  <c r="B367" i="1" s="1"/>
  <c r="B371" i="1" s="1"/>
  <c r="B375" i="1" s="1"/>
  <c r="B381" i="1" s="1"/>
  <c r="B385" i="1" s="1"/>
  <c r="B393" i="1" s="1"/>
  <c r="B400" i="1" s="1"/>
  <c r="B410" i="1" s="1"/>
  <c r="B416" i="1" s="1"/>
  <c r="B420" i="1" s="1"/>
  <c r="B427" i="1" s="1"/>
  <c r="B431" i="1" s="1"/>
  <c r="B438" i="1" s="1"/>
  <c r="B447" i="1" s="1"/>
  <c r="B452" i="1" s="1"/>
  <c r="B459" i="1" s="1"/>
  <c r="B464" i="1" s="1"/>
  <c r="B469" i="1" s="1"/>
  <c r="B475" i="1" s="1"/>
  <c r="B480" i="1" s="1"/>
  <c r="B491" i="1" s="1"/>
  <c r="B498" i="1" s="1"/>
  <c r="B503" i="1" s="1"/>
  <c r="B507" i="1" s="1"/>
  <c r="B515" i="1" s="1"/>
  <c r="B523" i="1" s="1"/>
  <c r="B529" i="1" s="1"/>
  <c r="B535" i="1" s="1"/>
  <c r="B542" i="1" s="1"/>
  <c r="B551" i="1" s="1"/>
  <c r="B555" i="1" s="1"/>
  <c r="B182" i="1"/>
  <c r="B187" i="1" s="1"/>
  <c r="B192" i="1" s="1"/>
  <c r="AK70" i="1"/>
  <c r="AQ70" i="1" s="1"/>
  <c r="AO82" i="1"/>
  <c r="AK82" i="1"/>
  <c r="AG82" i="1"/>
  <c r="AN82" i="1"/>
  <c r="AJ82" i="1"/>
  <c r="AM82" i="1"/>
  <c r="AO113" i="1"/>
  <c r="AK113" i="1"/>
  <c r="AG113" i="1"/>
  <c r="AN113" i="1"/>
  <c r="AJ113" i="1"/>
  <c r="AM113" i="1"/>
  <c r="AJ117" i="1"/>
  <c r="AM505" i="1"/>
  <c r="AI505" i="1"/>
  <c r="AL505" i="1"/>
  <c r="AH505" i="1"/>
  <c r="AO505" i="1"/>
  <c r="AK505" i="1"/>
  <c r="AN505" i="1"/>
  <c r="AJ505" i="1"/>
  <c r="AG505" i="1"/>
  <c r="AN10" i="1"/>
  <c r="AL35" i="1"/>
  <c r="AH35" i="1"/>
  <c r="AM81" i="1"/>
  <c r="AO84" i="1"/>
  <c r="AK84" i="1"/>
  <c r="AG84" i="1"/>
  <c r="AN84" i="1"/>
  <c r="AJ84" i="1"/>
  <c r="AM134" i="1"/>
  <c r="AI134" i="1"/>
  <c r="AL134" i="1"/>
  <c r="AH134" i="1"/>
  <c r="AO134" i="1"/>
  <c r="AK134" i="1"/>
  <c r="AG134" i="1"/>
  <c r="AM178" i="1"/>
  <c r="AI178" i="1"/>
  <c r="AO178" i="1"/>
  <c r="AJ178" i="1"/>
  <c r="AN178" i="1"/>
  <c r="AH178" i="1"/>
  <c r="AL178" i="1"/>
  <c r="AG178" i="1"/>
  <c r="AH7" i="1"/>
  <c r="AO23" i="1"/>
  <c r="AK23" i="1"/>
  <c r="AG23" i="1"/>
  <c r="AJ23" i="1"/>
  <c r="AI29" i="1"/>
  <c r="R43" i="1"/>
  <c r="AG45" i="1"/>
  <c r="AP49" i="1"/>
  <c r="AP50" i="1"/>
  <c r="AO57" i="1"/>
  <c r="AK57" i="1"/>
  <c r="AG57" i="1"/>
  <c r="AJ57" i="1"/>
  <c r="AO58" i="1"/>
  <c r="AK58" i="1"/>
  <c r="AG58" i="1"/>
  <c r="AJ58" i="1"/>
  <c r="AM59" i="1"/>
  <c r="AI59" i="1"/>
  <c r="AH59" i="1"/>
  <c r="AN59" i="1"/>
  <c r="AH63" i="1"/>
  <c r="AN63" i="1"/>
  <c r="AR63" i="1" s="1"/>
  <c r="AM65" i="1"/>
  <c r="AI65" i="1"/>
  <c r="AK65" i="1"/>
  <c r="AM69" i="1"/>
  <c r="AI69" i="1"/>
  <c r="AK69" i="1"/>
  <c r="AG70" i="1"/>
  <c r="AH71" i="1"/>
  <c r="AN71" i="1"/>
  <c r="AR71" i="1" s="1"/>
  <c r="AP79" i="1"/>
  <c r="AH82" i="1"/>
  <c r="AH84" i="1"/>
  <c r="AP86" i="1"/>
  <c r="AO87" i="1"/>
  <c r="AK87" i="1"/>
  <c r="AQ87" i="1" s="1"/>
  <c r="AG87" i="1"/>
  <c r="AN87" i="1"/>
  <c r="AJ87" i="1"/>
  <c r="AM87" i="1"/>
  <c r="AO88" i="1"/>
  <c r="AK88" i="1"/>
  <c r="AQ88" i="1" s="1"/>
  <c r="AG88" i="1"/>
  <c r="AN88" i="1"/>
  <c r="AJ88" i="1"/>
  <c r="AM88" i="1"/>
  <c r="AO89" i="1"/>
  <c r="AK89" i="1"/>
  <c r="AG89" i="1"/>
  <c r="AN89" i="1"/>
  <c r="AJ89" i="1"/>
  <c r="AM89" i="1"/>
  <c r="AI93" i="1"/>
  <c r="AI94" i="1"/>
  <c r="AI95" i="1"/>
  <c r="AP98" i="1"/>
  <c r="AO99" i="1"/>
  <c r="AK99" i="1"/>
  <c r="AQ99" i="1" s="1"/>
  <c r="AG99" i="1"/>
  <c r="AN99" i="1"/>
  <c r="AJ99" i="1"/>
  <c r="AM99" i="1"/>
  <c r="AO100" i="1"/>
  <c r="AK100" i="1"/>
  <c r="AQ100" i="1" s="1"/>
  <c r="AG100" i="1"/>
  <c r="AN100" i="1"/>
  <c r="AJ100" i="1"/>
  <c r="AM100" i="1"/>
  <c r="AO101" i="1"/>
  <c r="AK101" i="1"/>
  <c r="AQ101" i="1" s="1"/>
  <c r="AG101" i="1"/>
  <c r="AN101" i="1"/>
  <c r="AJ101" i="1"/>
  <c r="AM101" i="1"/>
  <c r="AI105" i="1"/>
  <c r="AI106" i="1"/>
  <c r="AI107" i="1"/>
  <c r="AP110" i="1"/>
  <c r="AM111" i="1"/>
  <c r="AI111" i="1"/>
  <c r="AL111" i="1"/>
  <c r="AH111" i="1"/>
  <c r="AK111" i="1"/>
  <c r="AH113" i="1"/>
  <c r="AN116" i="1"/>
  <c r="AJ116" i="1"/>
  <c r="AM116" i="1"/>
  <c r="AI116" i="1"/>
  <c r="AG116" i="1"/>
  <c r="AO116" i="1"/>
  <c r="R119" i="1"/>
  <c r="AI122" i="1"/>
  <c r="AI123" i="1"/>
  <c r="AL126" i="1"/>
  <c r="AH126" i="1"/>
  <c r="AO126" i="1"/>
  <c r="AK126" i="1"/>
  <c r="AG126" i="1"/>
  <c r="R129" i="1"/>
  <c r="AJ126" i="1"/>
  <c r="AP129" i="1"/>
  <c r="AM132" i="1"/>
  <c r="AI132" i="1"/>
  <c r="AL132" i="1"/>
  <c r="AH132" i="1"/>
  <c r="AO132" i="1"/>
  <c r="AR132" i="1" s="1"/>
  <c r="AK132" i="1"/>
  <c r="AG132" i="1"/>
  <c r="AJ134" i="1"/>
  <c r="AO164" i="1"/>
  <c r="AK164" i="1"/>
  <c r="AG164" i="1"/>
  <c r="AN164" i="1"/>
  <c r="AJ164" i="1"/>
  <c r="AM164" i="1"/>
  <c r="AI164" i="1"/>
  <c r="AL164" i="1"/>
  <c r="AN184" i="1"/>
  <c r="AJ184" i="1"/>
  <c r="AM184" i="1"/>
  <c r="AH184" i="1"/>
  <c r="AL184" i="1"/>
  <c r="AG184" i="1"/>
  <c r="AK184" i="1"/>
  <c r="AO184" i="1"/>
  <c r="AO227" i="1"/>
  <c r="AK227" i="1"/>
  <c r="AQ227" i="1" s="1"/>
  <c r="AG227" i="1"/>
  <c r="AN227" i="1"/>
  <c r="AJ227" i="1"/>
  <c r="AM227" i="1"/>
  <c r="AI227" i="1"/>
  <c r="AH227" i="1"/>
  <c r="AO243" i="1"/>
  <c r="AK243" i="1"/>
  <c r="AQ243" i="1" s="1"/>
  <c r="AG243" i="1"/>
  <c r="AN243" i="1"/>
  <c r="AJ243" i="1"/>
  <c r="AM243" i="1"/>
  <c r="AI243" i="1"/>
  <c r="AH243" i="1"/>
  <c r="AO254" i="1"/>
  <c r="AK254" i="1"/>
  <c r="AQ254" i="1" s="1"/>
  <c r="AG254" i="1"/>
  <c r="AN254" i="1"/>
  <c r="AJ254" i="1"/>
  <c r="AM254" i="1"/>
  <c r="AI254" i="1"/>
  <c r="AH254" i="1"/>
  <c r="AF343" i="1"/>
  <c r="AJ10" i="1"/>
  <c r="AN34" i="1"/>
  <c r="AJ34" i="1"/>
  <c r="AI34" i="1"/>
  <c r="AO34" i="1"/>
  <c r="AG35" i="1"/>
  <c r="AO41" i="1"/>
  <c r="AK41" i="1"/>
  <c r="AG41" i="1"/>
  <c r="AM70" i="1"/>
  <c r="AI70" i="1"/>
  <c r="AO81" i="1"/>
  <c r="AK81" i="1"/>
  <c r="AG81" i="1"/>
  <c r="AN81" i="1"/>
  <c r="AJ81" i="1"/>
  <c r="AO83" i="1"/>
  <c r="AK83" i="1"/>
  <c r="AG83" i="1"/>
  <c r="AN83" i="1"/>
  <c r="AJ83" i="1"/>
  <c r="AM83" i="1"/>
  <c r="AM84" i="1"/>
  <c r="AE97" i="1"/>
  <c r="S96" i="1" s="1"/>
  <c r="AO114" i="1"/>
  <c r="AK114" i="1"/>
  <c r="AG114" i="1"/>
  <c r="AN114" i="1"/>
  <c r="AJ114" i="1"/>
  <c r="AM114" i="1"/>
  <c r="AL117" i="1"/>
  <c r="AH117" i="1"/>
  <c r="AO117" i="1"/>
  <c r="AK117" i="1"/>
  <c r="AG117" i="1"/>
  <c r="R135" i="1"/>
  <c r="AO165" i="1"/>
  <c r="AK165" i="1"/>
  <c r="AG165" i="1"/>
  <c r="AN165" i="1"/>
  <c r="AJ165" i="1"/>
  <c r="AM165" i="1"/>
  <c r="AI165" i="1"/>
  <c r="AL165" i="1"/>
  <c r="AH5" i="1"/>
  <c r="AL5" i="1"/>
  <c r="AH6" i="1"/>
  <c r="AL6" i="1"/>
  <c r="AQ6" i="1" s="1"/>
  <c r="AL7" i="1"/>
  <c r="AG10" i="1"/>
  <c r="AK10" i="1"/>
  <c r="AO10" i="1"/>
  <c r="AN28" i="1"/>
  <c r="AJ28" i="1"/>
  <c r="AI28" i="1"/>
  <c r="AO28" i="1"/>
  <c r="AN29" i="1"/>
  <c r="AJ29" i="1"/>
  <c r="AN30" i="1"/>
  <c r="AJ30" i="1"/>
  <c r="AI30" i="1"/>
  <c r="AO30" i="1"/>
  <c r="AK34" i="1"/>
  <c r="AI35" i="1"/>
  <c r="AN35" i="1"/>
  <c r="AM39" i="1"/>
  <c r="AI39" i="1"/>
  <c r="AN39" i="1"/>
  <c r="AL41" i="1"/>
  <c r="AL45" i="1"/>
  <c r="AH45" i="1"/>
  <c r="AI5" i="1"/>
  <c r="AI6" i="1"/>
  <c r="AI7" i="1"/>
  <c r="AH10" i="1"/>
  <c r="AL10" i="1"/>
  <c r="AH11" i="1"/>
  <c r="AH12" i="1"/>
  <c r="AH16" i="1"/>
  <c r="AH17" i="1"/>
  <c r="AH22" i="1"/>
  <c r="AL22" i="1"/>
  <c r="AL23" i="1"/>
  <c r="AK28" i="1"/>
  <c r="AQ28" i="1" s="1"/>
  <c r="AK29" i="1"/>
  <c r="AK30" i="1"/>
  <c r="AR31" i="1"/>
  <c r="R33" i="1"/>
  <c r="AG34" i="1"/>
  <c r="AL34" i="1"/>
  <c r="AJ35" i="1"/>
  <c r="AO35" i="1"/>
  <c r="AJ39" i="1"/>
  <c r="AO39" i="1"/>
  <c r="AO40" i="1"/>
  <c r="AR40" i="1" s="1"/>
  <c r="AK40" i="1"/>
  <c r="AG40" i="1"/>
  <c r="AH40" i="1"/>
  <c r="AM40" i="1"/>
  <c r="AH41" i="1"/>
  <c r="AM41" i="1"/>
  <c r="AI45" i="1"/>
  <c r="AN45" i="1"/>
  <c r="AO51" i="1"/>
  <c r="AR51" i="1" s="1"/>
  <c r="AK51" i="1"/>
  <c r="AG51" i="1"/>
  <c r="AJ51" i="1"/>
  <c r="AO52" i="1"/>
  <c r="AK52" i="1"/>
  <c r="AG52" i="1"/>
  <c r="AJ52" i="1"/>
  <c r="AO53" i="1"/>
  <c r="AK53" i="1"/>
  <c r="AG53" i="1"/>
  <c r="AJ53" i="1"/>
  <c r="AL57" i="1"/>
  <c r="AL58" i="1"/>
  <c r="AJ59" i="1"/>
  <c r="AO59" i="1"/>
  <c r="AQ61" i="1"/>
  <c r="AJ63" i="1"/>
  <c r="AM64" i="1"/>
  <c r="AI64" i="1"/>
  <c r="AK64" i="1"/>
  <c r="AQ64" i="1" s="1"/>
  <c r="AG65" i="1"/>
  <c r="AL65" i="1"/>
  <c r="AQ66" i="1"/>
  <c r="AG69" i="1"/>
  <c r="AL69" i="1"/>
  <c r="AH70" i="1"/>
  <c r="AN70" i="1"/>
  <c r="AJ71" i="1"/>
  <c r="AQ73" i="1"/>
  <c r="AI81" i="1"/>
  <c r="AI82" i="1"/>
  <c r="AI83" i="1"/>
  <c r="AI84" i="1"/>
  <c r="AH87" i="1"/>
  <c r="AH88" i="1"/>
  <c r="AH89" i="1"/>
  <c r="AH99" i="1"/>
  <c r="AH100" i="1"/>
  <c r="AH101" i="1"/>
  <c r="AN111" i="1"/>
  <c r="AR111" i="1" s="1"/>
  <c r="AI113" i="1"/>
  <c r="AI114" i="1"/>
  <c r="AH116" i="1"/>
  <c r="AN117" i="1"/>
  <c r="AQ119" i="1"/>
  <c r="AM126" i="1"/>
  <c r="AL128" i="1"/>
  <c r="AH128" i="1"/>
  <c r="AO128" i="1"/>
  <c r="AK128" i="1"/>
  <c r="AG128" i="1"/>
  <c r="AJ128" i="1"/>
  <c r="AP130" i="1"/>
  <c r="AQ131" i="1"/>
  <c r="AJ132" i="1"/>
  <c r="AN134" i="1"/>
  <c r="AR136" i="1"/>
  <c r="AQ141" i="1"/>
  <c r="AR146" i="1"/>
  <c r="R155" i="1"/>
  <c r="AR155" i="1"/>
  <c r="R160" i="1"/>
  <c r="AO163" i="1"/>
  <c r="AK163" i="1"/>
  <c r="AG163" i="1"/>
  <c r="AN163" i="1"/>
  <c r="AJ163" i="1"/>
  <c r="AM163" i="1"/>
  <c r="AI163" i="1"/>
  <c r="AL163" i="1"/>
  <c r="AQ166" i="1"/>
  <c r="R170" i="1"/>
  <c r="AQ170" i="1"/>
  <c r="AO173" i="1"/>
  <c r="AK173" i="1"/>
  <c r="AG173" i="1"/>
  <c r="AN173" i="1"/>
  <c r="AI173" i="1"/>
  <c r="AM173" i="1"/>
  <c r="AH173" i="1"/>
  <c r="AL173" i="1"/>
  <c r="AR180" i="1"/>
  <c r="AP190" i="1"/>
  <c r="AM209" i="1"/>
  <c r="AI209" i="1"/>
  <c r="AL209" i="1"/>
  <c r="AQ209" i="1" s="1"/>
  <c r="AH209" i="1"/>
  <c r="AJ209" i="1"/>
  <c r="AO209" i="1"/>
  <c r="AG209" i="1"/>
  <c r="AN209" i="1"/>
  <c r="AM247" i="1"/>
  <c r="AI247" i="1"/>
  <c r="AL247" i="1"/>
  <c r="AH247" i="1"/>
  <c r="AO247" i="1"/>
  <c r="AK247" i="1"/>
  <c r="AG247" i="1"/>
  <c r="AN247" i="1"/>
  <c r="AJ247" i="1"/>
  <c r="AM291" i="1"/>
  <c r="AI291" i="1"/>
  <c r="AO291" i="1"/>
  <c r="AJ291" i="1"/>
  <c r="AN291" i="1"/>
  <c r="AH291" i="1"/>
  <c r="AL291" i="1"/>
  <c r="AG291" i="1"/>
  <c r="AK291" i="1"/>
  <c r="AO313" i="1"/>
  <c r="AK313" i="1"/>
  <c r="AG313" i="1"/>
  <c r="AN313" i="1"/>
  <c r="AJ313" i="1"/>
  <c r="AL313" i="1"/>
  <c r="AI313" i="1"/>
  <c r="AH313" i="1"/>
  <c r="AM313" i="1"/>
  <c r="AN342" i="1"/>
  <c r="AJ342" i="1"/>
  <c r="AM342" i="1"/>
  <c r="AI342" i="1"/>
  <c r="AL342" i="1"/>
  <c r="AH342" i="1"/>
  <c r="AG342" i="1"/>
  <c r="AO342" i="1"/>
  <c r="AK342" i="1"/>
  <c r="AQ342" i="1" s="1"/>
  <c r="AI10" i="1"/>
  <c r="AH34" i="1"/>
  <c r="AM34" i="1"/>
  <c r="AK35" i="1"/>
  <c r="AQ35" i="1" s="1"/>
  <c r="AI41" i="1"/>
  <c r="AN41" i="1"/>
  <c r="R55" i="1"/>
  <c r="AM63" i="1"/>
  <c r="AI63" i="1"/>
  <c r="AK63" i="1"/>
  <c r="AR68" i="1"/>
  <c r="AJ70" i="1"/>
  <c r="AO70" i="1"/>
  <c r="AM71" i="1"/>
  <c r="AI71" i="1"/>
  <c r="AK71" i="1"/>
  <c r="AQ74" i="1"/>
  <c r="AL81" i="1"/>
  <c r="AL82" i="1"/>
  <c r="AL83" i="1"/>
  <c r="AL84" i="1"/>
  <c r="AO93" i="1"/>
  <c r="AK93" i="1"/>
  <c r="AQ93" i="1" s="1"/>
  <c r="AG93" i="1"/>
  <c r="AN93" i="1"/>
  <c r="AJ93" i="1"/>
  <c r="AM93" i="1"/>
  <c r="AO94" i="1"/>
  <c r="AK94" i="1"/>
  <c r="AG94" i="1"/>
  <c r="AN94" i="1"/>
  <c r="AJ94" i="1"/>
  <c r="AM94" i="1"/>
  <c r="AO95" i="1"/>
  <c r="AK95" i="1"/>
  <c r="AQ95" i="1" s="1"/>
  <c r="AG95" i="1"/>
  <c r="AN95" i="1"/>
  <c r="AJ95" i="1"/>
  <c r="AM95" i="1"/>
  <c r="AO105" i="1"/>
  <c r="AK105" i="1"/>
  <c r="AQ105" i="1" s="1"/>
  <c r="AG105" i="1"/>
  <c r="AN105" i="1"/>
  <c r="AJ105" i="1"/>
  <c r="AM105" i="1"/>
  <c r="AO106" i="1"/>
  <c r="AK106" i="1"/>
  <c r="AQ106" i="1" s="1"/>
  <c r="AG106" i="1"/>
  <c r="AN106" i="1"/>
  <c r="AJ106" i="1"/>
  <c r="AM106" i="1"/>
  <c r="AO107" i="1"/>
  <c r="AK107" i="1"/>
  <c r="AQ107" i="1" s="1"/>
  <c r="AG107" i="1"/>
  <c r="AN107" i="1"/>
  <c r="AJ107" i="1"/>
  <c r="AM107" i="1"/>
  <c r="AL113" i="1"/>
  <c r="AL114" i="1"/>
  <c r="AI117" i="1"/>
  <c r="AO122" i="1"/>
  <c r="AK122" i="1"/>
  <c r="AQ122" i="1" s="1"/>
  <c r="AG122" i="1"/>
  <c r="AN122" i="1"/>
  <c r="AJ122" i="1"/>
  <c r="AM122" i="1"/>
  <c r="AO123" i="1"/>
  <c r="AK123" i="1"/>
  <c r="AQ123" i="1" s="1"/>
  <c r="AG123" i="1"/>
  <c r="AN123" i="1"/>
  <c r="AJ123" i="1"/>
  <c r="AM123" i="1"/>
  <c r="AR145" i="1"/>
  <c r="AO162" i="1"/>
  <c r="AK162" i="1"/>
  <c r="AG162" i="1"/>
  <c r="AN162" i="1"/>
  <c r="AJ162" i="1"/>
  <c r="AM162" i="1"/>
  <c r="AI162" i="1"/>
  <c r="AL162" i="1"/>
  <c r="AH165" i="1"/>
  <c r="AK178" i="1"/>
  <c r="AQ178" i="1" s="1"/>
  <c r="AN183" i="1"/>
  <c r="AJ183" i="1"/>
  <c r="AM183" i="1"/>
  <c r="AH183" i="1"/>
  <c r="AL183" i="1"/>
  <c r="AG183" i="1"/>
  <c r="AK183" i="1"/>
  <c r="AO183" i="1"/>
  <c r="AO266" i="1"/>
  <c r="AK266" i="1"/>
  <c r="AQ266" i="1" s="1"/>
  <c r="AG266" i="1"/>
  <c r="AN266" i="1"/>
  <c r="AJ266" i="1"/>
  <c r="AM266" i="1"/>
  <c r="AI266" i="1"/>
  <c r="AH266" i="1"/>
  <c r="AN316" i="1"/>
  <c r="AJ316" i="1"/>
  <c r="AM316" i="1"/>
  <c r="AI316" i="1"/>
  <c r="AL316" i="1"/>
  <c r="AK316" i="1"/>
  <c r="AH316" i="1"/>
  <c r="AO316" i="1"/>
  <c r="AG316" i="1"/>
  <c r="AJ112" i="1"/>
  <c r="AN112" i="1"/>
  <c r="AR112" i="1" s="1"/>
  <c r="AJ121" i="1"/>
  <c r="AN121" i="1"/>
  <c r="AR121" i="1" s="1"/>
  <c r="AH142" i="1"/>
  <c r="AL142" i="1"/>
  <c r="AH143" i="1"/>
  <c r="AL143" i="1"/>
  <c r="AH144" i="1"/>
  <c r="AL144" i="1"/>
  <c r="AH148" i="1"/>
  <c r="AL148" i="1"/>
  <c r="AQ148" i="1" s="1"/>
  <c r="AH149" i="1"/>
  <c r="AL149" i="1"/>
  <c r="AH150" i="1"/>
  <c r="AL150" i="1"/>
  <c r="AH167" i="1"/>
  <c r="AL167" i="1"/>
  <c r="AQ167" i="1" s="1"/>
  <c r="AH168" i="1"/>
  <c r="AL168" i="1"/>
  <c r="AQ168" i="1" s="1"/>
  <c r="AK177" i="1"/>
  <c r="AQ177" i="1" s="1"/>
  <c r="AH179" i="1"/>
  <c r="AN179" i="1"/>
  <c r="AO187" i="1"/>
  <c r="AK187" i="1"/>
  <c r="AQ187" i="1" s="1"/>
  <c r="AG187" i="1"/>
  <c r="AH187" i="1"/>
  <c r="AM187" i="1"/>
  <c r="AH188" i="1"/>
  <c r="AM188" i="1"/>
  <c r="AH189" i="1"/>
  <c r="AM189" i="1"/>
  <c r="R190" i="1"/>
  <c r="AL192" i="1"/>
  <c r="AH192" i="1"/>
  <c r="AG192" i="1"/>
  <c r="AM192" i="1"/>
  <c r="AP196" i="1"/>
  <c r="R196" i="1"/>
  <c r="T205" i="1"/>
  <c r="AI199" i="1"/>
  <c r="AI200" i="1"/>
  <c r="AI201" i="1"/>
  <c r="AI202" i="1"/>
  <c r="AI203" i="1"/>
  <c r="AI204" i="1"/>
  <c r="AI205" i="1"/>
  <c r="R214" i="1"/>
  <c r="AO226" i="1"/>
  <c r="AK226" i="1"/>
  <c r="AG226" i="1"/>
  <c r="AN226" i="1"/>
  <c r="AJ226" i="1"/>
  <c r="AM226" i="1"/>
  <c r="AI226" i="1"/>
  <c r="AL226" i="1"/>
  <c r="AN230" i="1"/>
  <c r="AJ230" i="1"/>
  <c r="AM230" i="1"/>
  <c r="AI230" i="1"/>
  <c r="AL230" i="1"/>
  <c r="AH230" i="1"/>
  <c r="AK230" i="1"/>
  <c r="AO242" i="1"/>
  <c r="AK242" i="1"/>
  <c r="AG242" i="1"/>
  <c r="AN242" i="1"/>
  <c r="AJ242" i="1"/>
  <c r="AM242" i="1"/>
  <c r="AI242" i="1"/>
  <c r="AL242" i="1"/>
  <c r="AO246" i="1"/>
  <c r="AK246" i="1"/>
  <c r="AG246" i="1"/>
  <c r="AN246" i="1"/>
  <c r="AJ246" i="1"/>
  <c r="AM246" i="1"/>
  <c r="AI246" i="1"/>
  <c r="AL246" i="1"/>
  <c r="R248" i="1"/>
  <c r="AM252" i="1"/>
  <c r="AI252" i="1"/>
  <c r="AL252" i="1"/>
  <c r="AH252" i="1"/>
  <c r="AO252" i="1"/>
  <c r="AK252" i="1"/>
  <c r="AG252" i="1"/>
  <c r="AN252" i="1"/>
  <c r="R255" i="1"/>
  <c r="S252" i="1"/>
  <c r="Q252" i="1" s="1"/>
  <c r="AO265" i="1"/>
  <c r="AK265" i="1"/>
  <c r="AG265" i="1"/>
  <c r="AN265" i="1"/>
  <c r="AJ265" i="1"/>
  <c r="AM265" i="1"/>
  <c r="AI265" i="1"/>
  <c r="AL265" i="1"/>
  <c r="R300" i="1"/>
  <c r="AP301" i="1"/>
  <c r="AG304" i="1"/>
  <c r="AO310" i="1"/>
  <c r="AK310" i="1"/>
  <c r="AG310" i="1"/>
  <c r="AN310" i="1"/>
  <c r="AJ310" i="1"/>
  <c r="AL310" i="1"/>
  <c r="AI310" i="1"/>
  <c r="AH310" i="1"/>
  <c r="AN314" i="1"/>
  <c r="AJ314" i="1"/>
  <c r="AM314" i="1"/>
  <c r="AI314" i="1"/>
  <c r="AK314" i="1"/>
  <c r="AQ314" i="1" s="1"/>
  <c r="AH314" i="1"/>
  <c r="AO314" i="1"/>
  <c r="AG314" i="1"/>
  <c r="AG320" i="1"/>
  <c r="R373" i="1"/>
  <c r="AH36" i="1"/>
  <c r="AH46" i="1"/>
  <c r="AH47" i="1"/>
  <c r="AH48" i="1"/>
  <c r="AH75" i="1"/>
  <c r="AH76" i="1"/>
  <c r="AH77" i="1"/>
  <c r="AG112" i="1"/>
  <c r="AK112" i="1"/>
  <c r="AJ118" i="1"/>
  <c r="AG121" i="1"/>
  <c r="AK121" i="1"/>
  <c r="AJ127" i="1"/>
  <c r="AJ133" i="1"/>
  <c r="AH137" i="1"/>
  <c r="AH138" i="1"/>
  <c r="AJ139" i="1"/>
  <c r="AI142" i="1"/>
  <c r="AI143" i="1"/>
  <c r="AI144" i="1"/>
  <c r="AG147" i="1"/>
  <c r="AK147" i="1"/>
  <c r="AI148" i="1"/>
  <c r="AM148" i="1"/>
  <c r="AI149" i="1"/>
  <c r="AI150" i="1"/>
  <c r="AH152" i="1"/>
  <c r="AH153" i="1"/>
  <c r="AH154" i="1"/>
  <c r="AH157" i="1"/>
  <c r="AH158" i="1"/>
  <c r="AH159" i="1"/>
  <c r="AG160" i="1"/>
  <c r="AK160" i="1"/>
  <c r="AI167" i="1"/>
  <c r="AI168" i="1"/>
  <c r="AR170" i="1"/>
  <c r="AO172" i="1"/>
  <c r="AK172" i="1"/>
  <c r="AG172" i="1"/>
  <c r="AH172" i="1"/>
  <c r="AM172" i="1"/>
  <c r="AP176" i="1"/>
  <c r="AG177" i="1"/>
  <c r="AJ179" i="1"/>
  <c r="AI187" i="1"/>
  <c r="AN187" i="1"/>
  <c r="AI188" i="1"/>
  <c r="AI189" i="1"/>
  <c r="AI192" i="1"/>
  <c r="AN192" i="1"/>
  <c r="AM207" i="1"/>
  <c r="AI207" i="1"/>
  <c r="AL207" i="1"/>
  <c r="AH207" i="1"/>
  <c r="AK207" i="1"/>
  <c r="AO225" i="1"/>
  <c r="AK225" i="1"/>
  <c r="AG225" i="1"/>
  <c r="AN225" i="1"/>
  <c r="AJ225" i="1"/>
  <c r="AM225" i="1"/>
  <c r="AI225" i="1"/>
  <c r="AL225" i="1"/>
  <c r="AO229" i="1"/>
  <c r="AK229" i="1"/>
  <c r="AG229" i="1"/>
  <c r="AN229" i="1"/>
  <c r="AJ229" i="1"/>
  <c r="AM229" i="1"/>
  <c r="AI229" i="1"/>
  <c r="AL229" i="1"/>
  <c r="AO230" i="1"/>
  <c r="R240" i="1"/>
  <c r="AO245" i="1"/>
  <c r="AK245" i="1"/>
  <c r="AG245" i="1"/>
  <c r="AN245" i="1"/>
  <c r="AJ245" i="1"/>
  <c r="AM245" i="1"/>
  <c r="AI245" i="1"/>
  <c r="AL245" i="1"/>
  <c r="AO251" i="1"/>
  <c r="AK251" i="1"/>
  <c r="AG251" i="1"/>
  <c r="AN251" i="1"/>
  <c r="AJ251" i="1"/>
  <c r="AM251" i="1"/>
  <c r="AI251" i="1"/>
  <c r="AL251" i="1"/>
  <c r="Q251" i="1"/>
  <c r="AR256" i="1"/>
  <c r="AO264" i="1"/>
  <c r="AK264" i="1"/>
  <c r="AG264" i="1"/>
  <c r="AN264" i="1"/>
  <c r="AJ264" i="1"/>
  <c r="AM264" i="1"/>
  <c r="AI264" i="1"/>
  <c r="AL264" i="1"/>
  <c r="AN268" i="1"/>
  <c r="AJ268" i="1"/>
  <c r="AM268" i="1"/>
  <c r="AI268" i="1"/>
  <c r="AL268" i="1"/>
  <c r="AH268" i="1"/>
  <c r="AG268" i="1"/>
  <c r="AM287" i="1"/>
  <c r="AI287" i="1"/>
  <c r="AO287" i="1"/>
  <c r="AJ287" i="1"/>
  <c r="AN287" i="1"/>
  <c r="AH287" i="1"/>
  <c r="AL287" i="1"/>
  <c r="AQ287" i="1" s="1"/>
  <c r="AG287" i="1"/>
  <c r="AO311" i="1"/>
  <c r="AK311" i="1"/>
  <c r="AG311" i="1"/>
  <c r="AN311" i="1"/>
  <c r="AJ311" i="1"/>
  <c r="AL311" i="1"/>
  <c r="AI311" i="1"/>
  <c r="AH311" i="1"/>
  <c r="AJ148" i="1"/>
  <c r="AM177" i="1"/>
  <c r="AI177" i="1"/>
  <c r="AH177" i="1"/>
  <c r="AN177" i="1"/>
  <c r="AM179" i="1"/>
  <c r="AI179" i="1"/>
  <c r="AK179" i="1"/>
  <c r="AR186" i="1"/>
  <c r="AO188" i="1"/>
  <c r="AK188" i="1"/>
  <c r="AG188" i="1"/>
  <c r="AJ188" i="1"/>
  <c r="AO189" i="1"/>
  <c r="AK189" i="1"/>
  <c r="AQ189" i="1" s="1"/>
  <c r="AG189" i="1"/>
  <c r="AJ189" i="1"/>
  <c r="AO199" i="1"/>
  <c r="AK199" i="1"/>
  <c r="AQ199" i="1" s="1"/>
  <c r="AG199" i="1"/>
  <c r="AN199" i="1"/>
  <c r="AJ199" i="1"/>
  <c r="AM199" i="1"/>
  <c r="AO200" i="1"/>
  <c r="AK200" i="1"/>
  <c r="AQ200" i="1" s="1"/>
  <c r="AG200" i="1"/>
  <c r="AN200" i="1"/>
  <c r="AJ200" i="1"/>
  <c r="AM200" i="1"/>
  <c r="AO201" i="1"/>
  <c r="AK201" i="1"/>
  <c r="AQ201" i="1" s="1"/>
  <c r="AG201" i="1"/>
  <c r="AN201" i="1"/>
  <c r="AJ201" i="1"/>
  <c r="AM201" i="1"/>
  <c r="AO202" i="1"/>
  <c r="AK202" i="1"/>
  <c r="AQ202" i="1" s="1"/>
  <c r="AG202" i="1"/>
  <c r="AN202" i="1"/>
  <c r="AJ202" i="1"/>
  <c r="AM202" i="1"/>
  <c r="AO203" i="1"/>
  <c r="AK203" i="1"/>
  <c r="AQ203" i="1" s="1"/>
  <c r="AG203" i="1"/>
  <c r="AN203" i="1"/>
  <c r="AJ203" i="1"/>
  <c r="AM203" i="1"/>
  <c r="AO204" i="1"/>
  <c r="AK204" i="1"/>
  <c r="AQ204" i="1" s="1"/>
  <c r="AG204" i="1"/>
  <c r="AN204" i="1"/>
  <c r="AJ204" i="1"/>
  <c r="AM204" i="1"/>
  <c r="AO205" i="1"/>
  <c r="AK205" i="1"/>
  <c r="AQ205" i="1" s="1"/>
  <c r="AG205" i="1"/>
  <c r="AN205" i="1"/>
  <c r="AJ205" i="1"/>
  <c r="AM205" i="1"/>
  <c r="AP206" i="1"/>
  <c r="AO224" i="1"/>
  <c r="AK224" i="1"/>
  <c r="AG224" i="1"/>
  <c r="AN224" i="1"/>
  <c r="AJ224" i="1"/>
  <c r="AM224" i="1"/>
  <c r="AI224" i="1"/>
  <c r="AL224" i="1"/>
  <c r="AO228" i="1"/>
  <c r="AK228" i="1"/>
  <c r="AG228" i="1"/>
  <c r="AN228" i="1"/>
  <c r="AJ228" i="1"/>
  <c r="AM228" i="1"/>
  <c r="AI228" i="1"/>
  <c r="AL228" i="1"/>
  <c r="AP241" i="1"/>
  <c r="AO244" i="1"/>
  <c r="AK244" i="1"/>
  <c r="AG244" i="1"/>
  <c r="AN244" i="1"/>
  <c r="AJ244" i="1"/>
  <c r="AM244" i="1"/>
  <c r="AI244" i="1"/>
  <c r="AL244" i="1"/>
  <c r="AO250" i="1"/>
  <c r="AK250" i="1"/>
  <c r="AG250" i="1"/>
  <c r="AN250" i="1"/>
  <c r="AJ250" i="1"/>
  <c r="AM250" i="1"/>
  <c r="AI250" i="1"/>
  <c r="AL250" i="1"/>
  <c r="AN255" i="1"/>
  <c r="AJ255" i="1"/>
  <c r="AM255" i="1"/>
  <c r="AI255" i="1"/>
  <c r="AL255" i="1"/>
  <c r="AH255" i="1"/>
  <c r="AK255" i="1"/>
  <c r="R262" i="1"/>
  <c r="AO267" i="1"/>
  <c r="AK267" i="1"/>
  <c r="AG267" i="1"/>
  <c r="AN267" i="1"/>
  <c r="AJ267" i="1"/>
  <c r="AM267" i="1"/>
  <c r="AI267" i="1"/>
  <c r="AL267" i="1"/>
  <c r="AR278" i="1"/>
  <c r="AN304" i="1"/>
  <c r="AR304" i="1" s="1"/>
  <c r="AJ304" i="1"/>
  <c r="AM304" i="1"/>
  <c r="AI304" i="1"/>
  <c r="AL304" i="1"/>
  <c r="AK304" i="1"/>
  <c r="AH304" i="1"/>
  <c r="AO312" i="1"/>
  <c r="AK312" i="1"/>
  <c r="AG312" i="1"/>
  <c r="AN312" i="1"/>
  <c r="AJ312" i="1"/>
  <c r="AL312" i="1"/>
  <c r="AI312" i="1"/>
  <c r="AH312" i="1"/>
  <c r="AN320" i="1"/>
  <c r="AR320" i="1" s="1"/>
  <c r="AJ320" i="1"/>
  <c r="AM320" i="1"/>
  <c r="AI320" i="1"/>
  <c r="AL320" i="1"/>
  <c r="AK320" i="1"/>
  <c r="AH320" i="1"/>
  <c r="AO338" i="1"/>
  <c r="AK338" i="1"/>
  <c r="AQ338" i="1" s="1"/>
  <c r="AG338" i="1"/>
  <c r="AN338" i="1"/>
  <c r="AJ338" i="1"/>
  <c r="AM338" i="1"/>
  <c r="AI338" i="1"/>
  <c r="AH338" i="1"/>
  <c r="AJ217" i="1"/>
  <c r="AN217" i="1"/>
  <c r="AH219" i="1"/>
  <c r="AL219" i="1"/>
  <c r="AH220" i="1"/>
  <c r="AL220" i="1"/>
  <c r="AJ221" i="1"/>
  <c r="AN221" i="1"/>
  <c r="AG269" i="1"/>
  <c r="AK269" i="1"/>
  <c r="AO269" i="1"/>
  <c r="AH278" i="1"/>
  <c r="AL278" i="1"/>
  <c r="AH279" i="1"/>
  <c r="AL279" i="1"/>
  <c r="AH280" i="1"/>
  <c r="AL280" i="1"/>
  <c r="AH281" i="1"/>
  <c r="AL281" i="1"/>
  <c r="AH282" i="1"/>
  <c r="AL282" i="1"/>
  <c r="AG283" i="1"/>
  <c r="AK283" i="1"/>
  <c r="AO283" i="1"/>
  <c r="AM286" i="1"/>
  <c r="AI286" i="1"/>
  <c r="AK286" i="1"/>
  <c r="AM290" i="1"/>
  <c r="AI290" i="1"/>
  <c r="AK290" i="1"/>
  <c r="AN303" i="1"/>
  <c r="AJ303" i="1"/>
  <c r="AM303" i="1"/>
  <c r="AI303" i="1"/>
  <c r="AG303" i="1"/>
  <c r="AO303" i="1"/>
  <c r="AN319" i="1"/>
  <c r="AJ319" i="1"/>
  <c r="AM319" i="1"/>
  <c r="AI319" i="1"/>
  <c r="AG319" i="1"/>
  <c r="AO319" i="1"/>
  <c r="R327" i="1"/>
  <c r="AO337" i="1"/>
  <c r="AK337" i="1"/>
  <c r="AG337" i="1"/>
  <c r="AN337" i="1"/>
  <c r="AJ337" i="1"/>
  <c r="AM337" i="1"/>
  <c r="AI337" i="1"/>
  <c r="AL337" i="1"/>
  <c r="AO341" i="1"/>
  <c r="AK341" i="1"/>
  <c r="AG341" i="1"/>
  <c r="AN341" i="1"/>
  <c r="AJ341" i="1"/>
  <c r="AM341" i="1"/>
  <c r="AI341" i="1"/>
  <c r="AL341" i="1"/>
  <c r="R346" i="1"/>
  <c r="AM371" i="1"/>
  <c r="AI371" i="1"/>
  <c r="AO371" i="1"/>
  <c r="AJ371" i="1"/>
  <c r="AN371" i="1"/>
  <c r="AH371" i="1"/>
  <c r="AL371" i="1"/>
  <c r="AQ371" i="1" s="1"/>
  <c r="AG371" i="1"/>
  <c r="AG385" i="1"/>
  <c r="AO423" i="1"/>
  <c r="AK423" i="1"/>
  <c r="AG423" i="1"/>
  <c r="AM423" i="1"/>
  <c r="AH423" i="1"/>
  <c r="AJ423" i="1"/>
  <c r="AI423" i="1"/>
  <c r="AN423" i="1"/>
  <c r="AL423" i="1"/>
  <c r="AJ182" i="1"/>
  <c r="AH193" i="1"/>
  <c r="AH194" i="1"/>
  <c r="AH195" i="1"/>
  <c r="AH197" i="1"/>
  <c r="AL197" i="1"/>
  <c r="AJ198" i="1"/>
  <c r="AJ208" i="1"/>
  <c r="AH210" i="1"/>
  <c r="AH211" i="1"/>
  <c r="AH212" i="1"/>
  <c r="AH213" i="1"/>
  <c r="AH214" i="1"/>
  <c r="AI216" i="1"/>
  <c r="AM216" i="1"/>
  <c r="AG217" i="1"/>
  <c r="AK217" i="1"/>
  <c r="AO217" i="1"/>
  <c r="AI218" i="1"/>
  <c r="AM218" i="1"/>
  <c r="AI219" i="1"/>
  <c r="AM219" i="1"/>
  <c r="AI220" i="1"/>
  <c r="AM220" i="1"/>
  <c r="AG221" i="1"/>
  <c r="AK221" i="1"/>
  <c r="AQ221" i="1" s="1"/>
  <c r="AO221" i="1"/>
  <c r="AG222" i="1"/>
  <c r="AK222" i="1"/>
  <c r="AO222" i="1"/>
  <c r="AH232" i="1"/>
  <c r="AH233" i="1"/>
  <c r="AH234" i="1"/>
  <c r="AH235" i="1"/>
  <c r="AH236" i="1"/>
  <c r="AH237" i="1"/>
  <c r="AH238" i="1"/>
  <c r="AH239" i="1"/>
  <c r="AG240" i="1"/>
  <c r="AK240" i="1"/>
  <c r="AG248" i="1"/>
  <c r="AP248" i="1" s="1"/>
  <c r="AK248" i="1"/>
  <c r="AQ248" i="1" s="1"/>
  <c r="AH257" i="1"/>
  <c r="AL257" i="1"/>
  <c r="AH258" i="1"/>
  <c r="AL258" i="1"/>
  <c r="AH259" i="1"/>
  <c r="AL259" i="1"/>
  <c r="AH260" i="1"/>
  <c r="AL260" i="1"/>
  <c r="AQ260" i="1" s="1"/>
  <c r="AH261" i="1"/>
  <c r="AL261" i="1"/>
  <c r="AG262" i="1"/>
  <c r="AK262" i="1"/>
  <c r="AQ262" i="1" s="1"/>
  <c r="AO262" i="1"/>
  <c r="AH269" i="1"/>
  <c r="AL269" i="1"/>
  <c r="AG271" i="1"/>
  <c r="AK271" i="1"/>
  <c r="AQ271" i="1" s="1"/>
  <c r="AO271" i="1"/>
  <c r="AG272" i="1"/>
  <c r="AK272" i="1"/>
  <c r="AQ272" i="1" s="1"/>
  <c r="AO272" i="1"/>
  <c r="AG273" i="1"/>
  <c r="AK273" i="1"/>
  <c r="AQ273" i="1" s="1"/>
  <c r="AO273" i="1"/>
  <c r="AG274" i="1"/>
  <c r="AK274" i="1"/>
  <c r="AQ274" i="1" s="1"/>
  <c r="AO274" i="1"/>
  <c r="AR274" i="1" s="1"/>
  <c r="AG275" i="1"/>
  <c r="AK275" i="1"/>
  <c r="AO275" i="1"/>
  <c r="AR275" i="1" s="1"/>
  <c r="AJ276" i="1"/>
  <c r="AN276" i="1"/>
  <c r="AR276" i="1" s="1"/>
  <c r="AI278" i="1"/>
  <c r="AM278" i="1"/>
  <c r="AI279" i="1"/>
  <c r="AM279" i="1"/>
  <c r="AI280" i="1"/>
  <c r="AM280" i="1"/>
  <c r="AI281" i="1"/>
  <c r="AM281" i="1"/>
  <c r="AI282" i="1"/>
  <c r="AM282" i="1"/>
  <c r="AH283" i="1"/>
  <c r="AL283" i="1"/>
  <c r="AM285" i="1"/>
  <c r="AI285" i="1"/>
  <c r="AK285" i="1"/>
  <c r="AG286" i="1"/>
  <c r="AL286" i="1"/>
  <c r="AJ288" i="1"/>
  <c r="AM289" i="1"/>
  <c r="AI289" i="1"/>
  <c r="AK289" i="1"/>
  <c r="AQ289" i="1" s="1"/>
  <c r="AG290" i="1"/>
  <c r="AL290" i="1"/>
  <c r="AP293" i="1"/>
  <c r="AN302" i="1"/>
  <c r="AJ302" i="1"/>
  <c r="AM302" i="1"/>
  <c r="AI302" i="1"/>
  <c r="AG302" i="1"/>
  <c r="AO302" i="1"/>
  <c r="AH303" i="1"/>
  <c r="AJ306" i="1"/>
  <c r="AI306" i="1"/>
  <c r="AG306" i="1"/>
  <c r="AN318" i="1"/>
  <c r="AJ318" i="1"/>
  <c r="AM318" i="1"/>
  <c r="AI318" i="1"/>
  <c r="AG318" i="1"/>
  <c r="AO318" i="1"/>
  <c r="AH319" i="1"/>
  <c r="AO340" i="1"/>
  <c r="AK340" i="1"/>
  <c r="AG340" i="1"/>
  <c r="AN340" i="1"/>
  <c r="AJ340" i="1"/>
  <c r="AM340" i="1"/>
  <c r="AI340" i="1"/>
  <c r="AL340" i="1"/>
  <c r="AM348" i="1"/>
  <c r="AI348" i="1"/>
  <c r="AO348" i="1"/>
  <c r="AJ348" i="1"/>
  <c r="AN348" i="1"/>
  <c r="AH348" i="1"/>
  <c r="AL348" i="1"/>
  <c r="AQ348" i="1" s="1"/>
  <c r="AG348" i="1"/>
  <c r="AR362" i="1"/>
  <c r="R365" i="1"/>
  <c r="AP374" i="1"/>
  <c r="R379" i="1"/>
  <c r="AE375" i="1"/>
  <c r="S374" i="1" s="1"/>
  <c r="AN389" i="1"/>
  <c r="AR389" i="1" s="1"/>
  <c r="AJ389" i="1"/>
  <c r="AM389" i="1"/>
  <c r="AI389" i="1"/>
  <c r="AL389" i="1"/>
  <c r="AK389" i="1"/>
  <c r="AH389" i="1"/>
  <c r="AI197" i="1"/>
  <c r="AJ216" i="1"/>
  <c r="AH217" i="1"/>
  <c r="AJ218" i="1"/>
  <c r="AJ219" i="1"/>
  <c r="AJ220" i="1"/>
  <c r="AH221" i="1"/>
  <c r="AH222" i="1"/>
  <c r="AI257" i="1"/>
  <c r="AI258" i="1"/>
  <c r="AI259" i="1"/>
  <c r="AI260" i="1"/>
  <c r="AI261" i="1"/>
  <c r="AH262" i="1"/>
  <c r="AI269" i="1"/>
  <c r="AH271" i="1"/>
  <c r="AH272" i="1"/>
  <c r="AH273" i="1"/>
  <c r="AH274" i="1"/>
  <c r="AH275" i="1"/>
  <c r="AG276" i="1"/>
  <c r="AK276" i="1"/>
  <c r="AJ278" i="1"/>
  <c r="AJ279" i="1"/>
  <c r="AJ280" i="1"/>
  <c r="AJ281" i="1"/>
  <c r="AJ282" i="1"/>
  <c r="AI283" i="1"/>
  <c r="R292" i="1"/>
  <c r="AH286" i="1"/>
  <c r="AN286" i="1"/>
  <c r="AM288" i="1"/>
  <c r="AI288" i="1"/>
  <c r="AK288" i="1"/>
  <c r="AH290" i="1"/>
  <c r="AN290" i="1"/>
  <c r="AM292" i="1"/>
  <c r="AI292" i="1"/>
  <c r="AL292" i="1"/>
  <c r="AH292" i="1"/>
  <c r="AK292" i="1"/>
  <c r="AK303" i="1"/>
  <c r="AQ303" i="1" s="1"/>
  <c r="AN305" i="1"/>
  <c r="AJ305" i="1"/>
  <c r="AM305" i="1"/>
  <c r="AI305" i="1"/>
  <c r="AG305" i="1"/>
  <c r="AO305" i="1"/>
  <c r="AR306" i="1"/>
  <c r="AL307" i="1"/>
  <c r="AH307" i="1"/>
  <c r="AO307" i="1"/>
  <c r="AR307" i="1" s="1"/>
  <c r="AK307" i="1"/>
  <c r="AG307" i="1"/>
  <c r="AI307" i="1"/>
  <c r="AP308" i="1"/>
  <c r="AN317" i="1"/>
  <c r="AJ317" i="1"/>
  <c r="AM317" i="1"/>
  <c r="AI317" i="1"/>
  <c r="AG317" i="1"/>
  <c r="AO317" i="1"/>
  <c r="AK319" i="1"/>
  <c r="AQ319" i="1" s="1"/>
  <c r="AM321" i="1"/>
  <c r="AI321" i="1"/>
  <c r="AL321" i="1"/>
  <c r="AQ321" i="1" s="1"/>
  <c r="AH321" i="1"/>
  <c r="AN321" i="1"/>
  <c r="AR322" i="1"/>
  <c r="R335" i="1"/>
  <c r="AP336" i="1"/>
  <c r="AO339" i="1"/>
  <c r="AK339" i="1"/>
  <c r="AG339" i="1"/>
  <c r="AN339" i="1"/>
  <c r="AJ339" i="1"/>
  <c r="AM339" i="1"/>
  <c r="AI339" i="1"/>
  <c r="AL339" i="1"/>
  <c r="R351" i="1"/>
  <c r="AP352" i="1"/>
  <c r="AL358" i="1"/>
  <c r="AH358" i="1"/>
  <c r="AM358" i="1"/>
  <c r="AG358" i="1"/>
  <c r="AK358" i="1"/>
  <c r="AQ358" i="1" s="1"/>
  <c r="AO358" i="1"/>
  <c r="AR358" i="1" s="1"/>
  <c r="AJ358" i="1"/>
  <c r="AI358" i="1"/>
  <c r="AN385" i="1"/>
  <c r="AR385" i="1" s="1"/>
  <c r="AJ385" i="1"/>
  <c r="AM385" i="1"/>
  <c r="AI385" i="1"/>
  <c r="AL385" i="1"/>
  <c r="AK385" i="1"/>
  <c r="AH385" i="1"/>
  <c r="AO411" i="1"/>
  <c r="AK411" i="1"/>
  <c r="AQ411" i="1" s="1"/>
  <c r="AG411" i="1"/>
  <c r="AN411" i="1"/>
  <c r="AJ411" i="1"/>
  <c r="AM411" i="1"/>
  <c r="AI411" i="1"/>
  <c r="AH411" i="1"/>
  <c r="AN346" i="1"/>
  <c r="AJ346" i="1"/>
  <c r="AI346" i="1"/>
  <c r="AO346" i="1"/>
  <c r="AN367" i="1"/>
  <c r="AJ367" i="1"/>
  <c r="AI367" i="1"/>
  <c r="AO367" i="1"/>
  <c r="AN368" i="1"/>
  <c r="AJ368" i="1"/>
  <c r="AI368" i="1"/>
  <c r="AO368" i="1"/>
  <c r="AN369" i="1"/>
  <c r="AJ369" i="1"/>
  <c r="AI369" i="1"/>
  <c r="AO369" i="1"/>
  <c r="AN388" i="1"/>
  <c r="AJ388" i="1"/>
  <c r="AM388" i="1"/>
  <c r="AI388" i="1"/>
  <c r="AG388" i="1"/>
  <c r="AO388" i="1"/>
  <c r="AP392" i="1"/>
  <c r="R398" i="1"/>
  <c r="AO410" i="1"/>
  <c r="AK410" i="1"/>
  <c r="AG410" i="1"/>
  <c r="AN410" i="1"/>
  <c r="AJ410" i="1"/>
  <c r="AM410" i="1"/>
  <c r="AI410" i="1"/>
  <c r="AL410" i="1"/>
  <c r="AL414" i="1"/>
  <c r="AH414" i="1"/>
  <c r="AM414" i="1"/>
  <c r="AG414" i="1"/>
  <c r="AK414" i="1"/>
  <c r="AQ414" i="1" s="1"/>
  <c r="AO414" i="1"/>
  <c r="AJ414" i="1"/>
  <c r="AN414" i="1"/>
  <c r="AG294" i="1"/>
  <c r="AK294" i="1"/>
  <c r="AQ294" i="1" s="1"/>
  <c r="AO294" i="1"/>
  <c r="AR294" i="1" s="1"/>
  <c r="AG295" i="1"/>
  <c r="AK295" i="1"/>
  <c r="AO295" i="1"/>
  <c r="AR295" i="1" s="1"/>
  <c r="AG296" i="1"/>
  <c r="AK296" i="1"/>
  <c r="AO296" i="1"/>
  <c r="AG297" i="1"/>
  <c r="AK297" i="1"/>
  <c r="AQ297" i="1" s="1"/>
  <c r="AO297" i="1"/>
  <c r="AG298" i="1"/>
  <c r="AK298" i="1"/>
  <c r="AO298" i="1"/>
  <c r="AG299" i="1"/>
  <c r="AK299" i="1"/>
  <c r="AO299" i="1"/>
  <c r="AR299" i="1" s="1"/>
  <c r="AJ300" i="1"/>
  <c r="AN300" i="1"/>
  <c r="AH323" i="1"/>
  <c r="AH324" i="1"/>
  <c r="AH325" i="1"/>
  <c r="AP325" i="1" s="1"/>
  <c r="AH326" i="1"/>
  <c r="AG327" i="1"/>
  <c r="AK327" i="1"/>
  <c r="AQ327" i="1" s="1"/>
  <c r="AG329" i="1"/>
  <c r="AK329" i="1"/>
  <c r="AQ329" i="1" s="1"/>
  <c r="AO329" i="1"/>
  <c r="AG330" i="1"/>
  <c r="AK330" i="1"/>
  <c r="AO330" i="1"/>
  <c r="AG331" i="1"/>
  <c r="AK331" i="1"/>
  <c r="AQ331" i="1" s="1"/>
  <c r="AO331" i="1"/>
  <c r="AR331" i="1" s="1"/>
  <c r="AG332" i="1"/>
  <c r="AK332" i="1"/>
  <c r="AQ332" i="1" s="1"/>
  <c r="AO332" i="1"/>
  <c r="AG333" i="1"/>
  <c r="AK333" i="1"/>
  <c r="AQ333" i="1" s="1"/>
  <c r="AO333" i="1"/>
  <c r="AG334" i="1"/>
  <c r="AK334" i="1"/>
  <c r="AQ334" i="1" s="1"/>
  <c r="AO334" i="1"/>
  <c r="AJ335" i="1"/>
  <c r="AN335" i="1"/>
  <c r="AR335" i="1" s="1"/>
  <c r="AH344" i="1"/>
  <c r="AG345" i="1"/>
  <c r="AK345" i="1"/>
  <c r="AK346" i="1"/>
  <c r="AR347" i="1"/>
  <c r="AJ349" i="1"/>
  <c r="AL350" i="1"/>
  <c r="AH350" i="1"/>
  <c r="AI350" i="1"/>
  <c r="AN350" i="1"/>
  <c r="AH353" i="1"/>
  <c r="AH354" i="1"/>
  <c r="AH355" i="1"/>
  <c r="AH356" i="1"/>
  <c r="AR357" i="1"/>
  <c r="AO365" i="1"/>
  <c r="AK365" i="1"/>
  <c r="AG365" i="1"/>
  <c r="AJ365" i="1"/>
  <c r="AK367" i="1"/>
  <c r="AK368" i="1"/>
  <c r="AK369" i="1"/>
  <c r="AR370" i="1"/>
  <c r="AJ372" i="1"/>
  <c r="AN387" i="1"/>
  <c r="AJ387" i="1"/>
  <c r="AM387" i="1"/>
  <c r="AI387" i="1"/>
  <c r="AG387" i="1"/>
  <c r="AO387" i="1"/>
  <c r="AH388" i="1"/>
  <c r="AM391" i="1"/>
  <c r="AI391" i="1"/>
  <c r="AL391" i="1"/>
  <c r="AH391" i="1"/>
  <c r="AN391" i="1"/>
  <c r="AO413" i="1"/>
  <c r="AK413" i="1"/>
  <c r="AG413" i="1"/>
  <c r="AN413" i="1"/>
  <c r="AJ413" i="1"/>
  <c r="AM413" i="1"/>
  <c r="AI413" i="1"/>
  <c r="AL413" i="1"/>
  <c r="AR415" i="1"/>
  <c r="AM433" i="1"/>
  <c r="AI433" i="1"/>
  <c r="AL433" i="1"/>
  <c r="AG433" i="1"/>
  <c r="AO433" i="1"/>
  <c r="AJ433" i="1"/>
  <c r="AN433" i="1"/>
  <c r="AK433" i="1"/>
  <c r="AH294" i="1"/>
  <c r="AH295" i="1"/>
  <c r="AH296" i="1"/>
  <c r="AH297" i="1"/>
  <c r="AH298" i="1"/>
  <c r="AH299" i="1"/>
  <c r="AG300" i="1"/>
  <c r="AK300" i="1"/>
  <c r="AH329" i="1"/>
  <c r="AH330" i="1"/>
  <c r="AH331" i="1"/>
  <c r="AH332" i="1"/>
  <c r="AH333" i="1"/>
  <c r="AH334" i="1"/>
  <c r="AG335" i="1"/>
  <c r="AK335" i="1"/>
  <c r="AG346" i="1"/>
  <c r="AL346" i="1"/>
  <c r="AM349" i="1"/>
  <c r="AI349" i="1"/>
  <c r="AK349" i="1"/>
  <c r="AN353" i="1"/>
  <c r="AJ353" i="1"/>
  <c r="AI353" i="1"/>
  <c r="AO353" i="1"/>
  <c r="AN354" i="1"/>
  <c r="AJ354" i="1"/>
  <c r="AI354" i="1"/>
  <c r="AO354" i="1"/>
  <c r="AN355" i="1"/>
  <c r="AJ355" i="1"/>
  <c r="AI355" i="1"/>
  <c r="AO355" i="1"/>
  <c r="AM356" i="1"/>
  <c r="AI356" i="1"/>
  <c r="AJ356" i="1"/>
  <c r="AO356" i="1"/>
  <c r="AR356" i="1" s="1"/>
  <c r="AG367" i="1"/>
  <c r="AL367" i="1"/>
  <c r="AG368" i="1"/>
  <c r="AL368" i="1"/>
  <c r="AG369" i="1"/>
  <c r="AL369" i="1"/>
  <c r="AM372" i="1"/>
  <c r="AI372" i="1"/>
  <c r="AK372" i="1"/>
  <c r="AP380" i="1"/>
  <c r="AO381" i="1"/>
  <c r="AK381" i="1"/>
  <c r="AG381" i="1"/>
  <c r="AN381" i="1"/>
  <c r="AJ381" i="1"/>
  <c r="AM381" i="1"/>
  <c r="AO382" i="1"/>
  <c r="AK382" i="1"/>
  <c r="AG382" i="1"/>
  <c r="AN382" i="1"/>
  <c r="AJ382" i="1"/>
  <c r="AM382" i="1"/>
  <c r="AO383" i="1"/>
  <c r="AK383" i="1"/>
  <c r="AG383" i="1"/>
  <c r="AN383" i="1"/>
  <c r="AJ383" i="1"/>
  <c r="AM383" i="1"/>
  <c r="AN386" i="1"/>
  <c r="AJ386" i="1"/>
  <c r="AM386" i="1"/>
  <c r="AI386" i="1"/>
  <c r="AG386" i="1"/>
  <c r="AO386" i="1"/>
  <c r="AK388" i="1"/>
  <c r="AQ388" i="1" s="1"/>
  <c r="AN390" i="1"/>
  <c r="AJ390" i="1"/>
  <c r="AM390" i="1"/>
  <c r="AI390" i="1"/>
  <c r="AG390" i="1"/>
  <c r="AO390" i="1"/>
  <c r="AP409" i="1"/>
  <c r="AO412" i="1"/>
  <c r="AK412" i="1"/>
  <c r="AG412" i="1"/>
  <c r="AN412" i="1"/>
  <c r="AJ412" i="1"/>
  <c r="AM412" i="1"/>
  <c r="AI412" i="1"/>
  <c r="AL412" i="1"/>
  <c r="AM435" i="1"/>
  <c r="AI435" i="1"/>
  <c r="AO435" i="1"/>
  <c r="AJ435" i="1"/>
  <c r="AL435" i="1"/>
  <c r="AG435" i="1"/>
  <c r="AN435" i="1"/>
  <c r="AR435" i="1" s="1"/>
  <c r="AK435" i="1"/>
  <c r="AJ400" i="1"/>
  <c r="AN400" i="1"/>
  <c r="AJ401" i="1"/>
  <c r="AN401" i="1"/>
  <c r="AJ402" i="1"/>
  <c r="AN402" i="1"/>
  <c r="AJ403" i="1"/>
  <c r="AN403" i="1"/>
  <c r="AJ404" i="1"/>
  <c r="AN404" i="1"/>
  <c r="AJ405" i="1"/>
  <c r="AN405" i="1"/>
  <c r="AJ406" i="1"/>
  <c r="AN406" i="1"/>
  <c r="AJ407" i="1"/>
  <c r="AN407" i="1"/>
  <c r="AI408" i="1"/>
  <c r="AM408" i="1"/>
  <c r="AO420" i="1"/>
  <c r="AK420" i="1"/>
  <c r="AG420" i="1"/>
  <c r="AM420" i="1"/>
  <c r="AH420" i="1"/>
  <c r="AL420" i="1"/>
  <c r="AI422" i="1"/>
  <c r="AO424" i="1"/>
  <c r="AK424" i="1"/>
  <c r="AG424" i="1"/>
  <c r="AM424" i="1"/>
  <c r="AH424" i="1"/>
  <c r="AL424" i="1"/>
  <c r="AG351" i="1"/>
  <c r="AK351" i="1"/>
  <c r="AH359" i="1"/>
  <c r="AH360" i="1"/>
  <c r="AH361" i="1"/>
  <c r="AH363" i="1"/>
  <c r="AG364" i="1"/>
  <c r="AK364" i="1"/>
  <c r="AH375" i="1"/>
  <c r="AH376" i="1"/>
  <c r="AH377" i="1"/>
  <c r="AH378" i="1"/>
  <c r="AH379" i="1"/>
  <c r="AH393" i="1"/>
  <c r="AH394" i="1"/>
  <c r="AH395" i="1"/>
  <c r="AH396" i="1"/>
  <c r="AH397" i="1"/>
  <c r="AG398" i="1"/>
  <c r="AK398" i="1"/>
  <c r="AG400" i="1"/>
  <c r="AK400" i="1"/>
  <c r="AO400" i="1"/>
  <c r="AG401" i="1"/>
  <c r="AK401" i="1"/>
  <c r="AQ401" i="1" s="1"/>
  <c r="AO401" i="1"/>
  <c r="AG402" i="1"/>
  <c r="AK402" i="1"/>
  <c r="AO402" i="1"/>
  <c r="AG403" i="1"/>
  <c r="AK403" i="1"/>
  <c r="AQ403" i="1" s="1"/>
  <c r="AO403" i="1"/>
  <c r="AG404" i="1"/>
  <c r="AK404" i="1"/>
  <c r="AO404" i="1"/>
  <c r="AG405" i="1"/>
  <c r="AK405" i="1"/>
  <c r="AQ405" i="1" s="1"/>
  <c r="AO405" i="1"/>
  <c r="AG406" i="1"/>
  <c r="AK406" i="1"/>
  <c r="AO406" i="1"/>
  <c r="AG407" i="1"/>
  <c r="AK407" i="1"/>
  <c r="AQ407" i="1" s="1"/>
  <c r="AO407" i="1"/>
  <c r="AJ408" i="1"/>
  <c r="AN408" i="1"/>
  <c r="AN420" i="1"/>
  <c r="AO421" i="1"/>
  <c r="AR421" i="1" s="1"/>
  <c r="AK421" i="1"/>
  <c r="AG421" i="1"/>
  <c r="AM421" i="1"/>
  <c r="AH421" i="1"/>
  <c r="AL421" i="1"/>
  <c r="AN424" i="1"/>
  <c r="AN425" i="1"/>
  <c r="AJ425" i="1"/>
  <c r="AL425" i="1"/>
  <c r="AG425" i="1"/>
  <c r="AK425" i="1"/>
  <c r="AM427" i="1"/>
  <c r="AI427" i="1"/>
  <c r="AO427" i="1"/>
  <c r="AJ427" i="1"/>
  <c r="AG427" i="1"/>
  <c r="AN427" i="1"/>
  <c r="AM429" i="1"/>
  <c r="AI429" i="1"/>
  <c r="AL429" i="1"/>
  <c r="AG429" i="1"/>
  <c r="AN429" i="1"/>
  <c r="AQ430" i="1"/>
  <c r="AM431" i="1"/>
  <c r="AI431" i="1"/>
  <c r="AO431" i="1"/>
  <c r="AJ431" i="1"/>
  <c r="AL431" i="1"/>
  <c r="AG431" i="1"/>
  <c r="AH431" i="1"/>
  <c r="AM450" i="1"/>
  <c r="AI450" i="1"/>
  <c r="AN450" i="1"/>
  <c r="AJ450" i="1"/>
  <c r="AK450" i="1"/>
  <c r="AO450" i="1"/>
  <c r="AG450" i="1"/>
  <c r="AL450" i="1"/>
  <c r="AH400" i="1"/>
  <c r="AH401" i="1"/>
  <c r="AH402" i="1"/>
  <c r="AH403" i="1"/>
  <c r="AH404" i="1"/>
  <c r="AH405" i="1"/>
  <c r="AH406" i="1"/>
  <c r="AH407" i="1"/>
  <c r="AG408" i="1"/>
  <c r="AK408" i="1"/>
  <c r="AO422" i="1"/>
  <c r="AR422" i="1" s="1"/>
  <c r="AK422" i="1"/>
  <c r="AG422" i="1"/>
  <c r="AM422" i="1"/>
  <c r="AH422" i="1"/>
  <c r="AL422" i="1"/>
  <c r="AN449" i="1"/>
  <c r="AJ449" i="1"/>
  <c r="AO449" i="1"/>
  <c r="AK449" i="1"/>
  <c r="AG449" i="1"/>
  <c r="AL449" i="1"/>
  <c r="AH449" i="1"/>
  <c r="AM449" i="1"/>
  <c r="AH416" i="1"/>
  <c r="AH417" i="1"/>
  <c r="AG418" i="1"/>
  <c r="AK418" i="1"/>
  <c r="AM428" i="1"/>
  <c r="AI428" i="1"/>
  <c r="AK428" i="1"/>
  <c r="R436" i="1"/>
  <c r="AH432" i="1"/>
  <c r="AM434" i="1"/>
  <c r="AI434" i="1"/>
  <c r="AK434" i="1"/>
  <c r="AQ434" i="1" s="1"/>
  <c r="AG436" i="1"/>
  <c r="AO447" i="1"/>
  <c r="AK447" i="1"/>
  <c r="AG447" i="1"/>
  <c r="AJ447" i="1"/>
  <c r="AO448" i="1"/>
  <c r="AK448" i="1"/>
  <c r="AG448" i="1"/>
  <c r="AJ448" i="1"/>
  <c r="R457" i="1"/>
  <c r="AR463" i="1"/>
  <c r="AN480" i="1"/>
  <c r="AJ480" i="1"/>
  <c r="AK480" i="1"/>
  <c r="AM480" i="1"/>
  <c r="AH480" i="1"/>
  <c r="AL480" i="1"/>
  <c r="AG480" i="1"/>
  <c r="AO480" i="1"/>
  <c r="AN482" i="1"/>
  <c r="AJ482" i="1"/>
  <c r="AK482" i="1"/>
  <c r="AM482" i="1"/>
  <c r="AH482" i="1"/>
  <c r="AL482" i="1"/>
  <c r="AG482" i="1"/>
  <c r="AO482" i="1"/>
  <c r="AN484" i="1"/>
  <c r="AJ484" i="1"/>
  <c r="AL484" i="1"/>
  <c r="AK484" i="1"/>
  <c r="AO484" i="1"/>
  <c r="AH484" i="1"/>
  <c r="AM484" i="1"/>
  <c r="AG484" i="1"/>
  <c r="AP458" i="1"/>
  <c r="AN459" i="1"/>
  <c r="AJ459" i="1"/>
  <c r="AO459" i="1"/>
  <c r="AK459" i="1"/>
  <c r="AQ459" i="1" s="1"/>
  <c r="AG459" i="1"/>
  <c r="AM459" i="1"/>
  <c r="AN460" i="1"/>
  <c r="AJ460" i="1"/>
  <c r="AO460" i="1"/>
  <c r="AK460" i="1"/>
  <c r="AQ460" i="1" s="1"/>
  <c r="AG460" i="1"/>
  <c r="AM460" i="1"/>
  <c r="AN461" i="1"/>
  <c r="AJ461" i="1"/>
  <c r="AO461" i="1"/>
  <c r="AK461" i="1"/>
  <c r="AQ461" i="1" s="1"/>
  <c r="AG461" i="1"/>
  <c r="AM461" i="1"/>
  <c r="AM462" i="1"/>
  <c r="AI462" i="1"/>
  <c r="AN462" i="1"/>
  <c r="AJ462" i="1"/>
  <c r="AL462" i="1"/>
  <c r="AQ462" i="1" s="1"/>
  <c r="AP468" i="1"/>
  <c r="AN469" i="1"/>
  <c r="AJ469" i="1"/>
  <c r="AO469" i="1"/>
  <c r="AK469" i="1"/>
  <c r="AQ469" i="1" s="1"/>
  <c r="AG469" i="1"/>
  <c r="AM469" i="1"/>
  <c r="AN470" i="1"/>
  <c r="AJ470" i="1"/>
  <c r="AO470" i="1"/>
  <c r="AK470" i="1"/>
  <c r="AQ470" i="1" s="1"/>
  <c r="AG470" i="1"/>
  <c r="AM470" i="1"/>
  <c r="AN471" i="1"/>
  <c r="AJ471" i="1"/>
  <c r="AO471" i="1"/>
  <c r="AK471" i="1"/>
  <c r="AQ471" i="1" s="1"/>
  <c r="AG471" i="1"/>
  <c r="AM471" i="1"/>
  <c r="AN472" i="1"/>
  <c r="AJ472" i="1"/>
  <c r="AO472" i="1"/>
  <c r="AK472" i="1"/>
  <c r="AQ472" i="1" s="1"/>
  <c r="AG472" i="1"/>
  <c r="AM472" i="1"/>
  <c r="AM473" i="1"/>
  <c r="AI473" i="1"/>
  <c r="AN473" i="1"/>
  <c r="AJ473" i="1"/>
  <c r="AL473" i="1"/>
  <c r="AQ473" i="1" s="1"/>
  <c r="AE533" i="1"/>
  <c r="S532" i="1" s="1"/>
  <c r="AM432" i="1"/>
  <c r="AI432" i="1"/>
  <c r="AK432" i="1"/>
  <c r="AL436" i="1"/>
  <c r="AH436" i="1"/>
  <c r="AJ436" i="1"/>
  <c r="AO436" i="1"/>
  <c r="AR451" i="1"/>
  <c r="AH459" i="1"/>
  <c r="AH460" i="1"/>
  <c r="AH461" i="1"/>
  <c r="AG462" i="1"/>
  <c r="AO462" i="1"/>
  <c r="R467" i="1"/>
  <c r="AH469" i="1"/>
  <c r="AH470" i="1"/>
  <c r="AH471" i="1"/>
  <c r="AH472" i="1"/>
  <c r="AG473" i="1"/>
  <c r="AO473" i="1"/>
  <c r="AN481" i="1"/>
  <c r="AJ481" i="1"/>
  <c r="AK481" i="1"/>
  <c r="AM481" i="1"/>
  <c r="AH481" i="1"/>
  <c r="AL481" i="1"/>
  <c r="AG481" i="1"/>
  <c r="AO481" i="1"/>
  <c r="AN483" i="1"/>
  <c r="AJ483" i="1"/>
  <c r="AK483" i="1"/>
  <c r="AM483" i="1"/>
  <c r="AH483" i="1"/>
  <c r="AL483" i="1"/>
  <c r="AG483" i="1"/>
  <c r="AO483" i="1"/>
  <c r="AH438" i="1"/>
  <c r="AH439" i="1"/>
  <c r="AH440" i="1"/>
  <c r="AH441" i="1"/>
  <c r="AH442" i="1"/>
  <c r="AH443" i="1"/>
  <c r="AH444" i="1"/>
  <c r="AG445" i="1"/>
  <c r="AK445" i="1"/>
  <c r="AQ445" i="1" s="1"/>
  <c r="AI452" i="1"/>
  <c r="AM452" i="1"/>
  <c r="AI453" i="1"/>
  <c r="AM453" i="1"/>
  <c r="AI454" i="1"/>
  <c r="AM454" i="1"/>
  <c r="AI455" i="1"/>
  <c r="AM455" i="1"/>
  <c r="AF455" i="1" s="1"/>
  <c r="V454" i="1" s="1"/>
  <c r="AI456" i="1"/>
  <c r="AM456" i="1"/>
  <c r="AH457" i="1"/>
  <c r="AL457" i="1"/>
  <c r="AI464" i="1"/>
  <c r="AM464" i="1"/>
  <c r="AI465" i="1"/>
  <c r="AM465" i="1"/>
  <c r="AI466" i="1"/>
  <c r="AM466" i="1"/>
  <c r="AH467" i="1"/>
  <c r="AL467" i="1"/>
  <c r="R501" i="1"/>
  <c r="AP501" i="1"/>
  <c r="AN503" i="1"/>
  <c r="AJ503" i="1"/>
  <c r="AM503" i="1"/>
  <c r="AI503" i="1"/>
  <c r="AO503" i="1"/>
  <c r="AK503" i="1"/>
  <c r="AG503" i="1"/>
  <c r="AL503" i="1"/>
  <c r="AF523" i="1"/>
  <c r="V522" i="1" s="1"/>
  <c r="AQ490" i="1"/>
  <c r="AP502" i="1"/>
  <c r="AH452" i="1"/>
  <c r="AH453" i="1"/>
  <c r="AH454" i="1"/>
  <c r="AH455" i="1"/>
  <c r="AH456" i="1"/>
  <c r="AG457" i="1"/>
  <c r="AK457" i="1"/>
  <c r="AH464" i="1"/>
  <c r="AH465" i="1"/>
  <c r="AH466" i="1"/>
  <c r="AG467" i="1"/>
  <c r="AK467" i="1"/>
  <c r="AN504" i="1"/>
  <c r="AJ504" i="1"/>
  <c r="AM504" i="1"/>
  <c r="AI504" i="1"/>
  <c r="AO504" i="1"/>
  <c r="AK504" i="1"/>
  <c r="AG504" i="1"/>
  <c r="AL504" i="1"/>
  <c r="AH485" i="1"/>
  <c r="AL485" i="1"/>
  <c r="AH486" i="1"/>
  <c r="AL486" i="1"/>
  <c r="AH487" i="1"/>
  <c r="AL487" i="1"/>
  <c r="AQ487" i="1" s="1"/>
  <c r="AH488" i="1"/>
  <c r="AL488" i="1"/>
  <c r="AG489" i="1"/>
  <c r="AK489" i="1"/>
  <c r="AQ489" i="1" s="1"/>
  <c r="AO489" i="1"/>
  <c r="AH498" i="1"/>
  <c r="AL498" i="1"/>
  <c r="AH499" i="1"/>
  <c r="AL499" i="1"/>
  <c r="AH500" i="1"/>
  <c r="AL500" i="1"/>
  <c r="AI507" i="1"/>
  <c r="AM507" i="1"/>
  <c r="AI508" i="1"/>
  <c r="AM508" i="1"/>
  <c r="AI509" i="1"/>
  <c r="AM509" i="1"/>
  <c r="AH515" i="1"/>
  <c r="AL515" i="1"/>
  <c r="AH516" i="1"/>
  <c r="AL516" i="1"/>
  <c r="AQ516" i="1" s="1"/>
  <c r="AH517" i="1"/>
  <c r="AL517" i="1"/>
  <c r="AH518" i="1"/>
  <c r="AL518" i="1"/>
  <c r="AH519" i="1"/>
  <c r="AL519" i="1"/>
  <c r="AQ519" i="1" s="1"/>
  <c r="AH520" i="1"/>
  <c r="AL520" i="1"/>
  <c r="AG521" i="1"/>
  <c r="AK521" i="1"/>
  <c r="AO521" i="1"/>
  <c r="AG524" i="1"/>
  <c r="AK524" i="1"/>
  <c r="AO524" i="1"/>
  <c r="AR524" i="1" s="1"/>
  <c r="AG525" i="1"/>
  <c r="AK525" i="1"/>
  <c r="AO525" i="1"/>
  <c r="AR525" i="1" s="1"/>
  <c r="AG526" i="1"/>
  <c r="AK526" i="1"/>
  <c r="AO526" i="1"/>
  <c r="AR526" i="1" s="1"/>
  <c r="AJ527" i="1"/>
  <c r="AN527" i="1"/>
  <c r="AR528" i="1"/>
  <c r="AH529" i="1"/>
  <c r="AJ530" i="1"/>
  <c r="AM531" i="1"/>
  <c r="AI531" i="1"/>
  <c r="AK531" i="1"/>
  <c r="AG532" i="1"/>
  <c r="AL532" i="1"/>
  <c r="AG533" i="1"/>
  <c r="AH524" i="1"/>
  <c r="AL524" i="1"/>
  <c r="AH525" i="1"/>
  <c r="AL525" i="1"/>
  <c r="AH526" i="1"/>
  <c r="AL526" i="1"/>
  <c r="AG527" i="1"/>
  <c r="AK527" i="1"/>
  <c r="AO527" i="1"/>
  <c r="AM530" i="1"/>
  <c r="AI530" i="1"/>
  <c r="AK530" i="1"/>
  <c r="AH475" i="1"/>
  <c r="AH476" i="1"/>
  <c r="AH477" i="1"/>
  <c r="AG478" i="1"/>
  <c r="AK478" i="1"/>
  <c r="AJ485" i="1"/>
  <c r="AJ486" i="1"/>
  <c r="AJ487" i="1"/>
  <c r="AJ488" i="1"/>
  <c r="AI489" i="1"/>
  <c r="AH491" i="1"/>
  <c r="AH492" i="1"/>
  <c r="AH493" i="1"/>
  <c r="AH494" i="1"/>
  <c r="AH495" i="1"/>
  <c r="AG496" i="1"/>
  <c r="AK496" i="1"/>
  <c r="AQ496" i="1" s="1"/>
  <c r="AJ498" i="1"/>
  <c r="AJ499" i="1"/>
  <c r="AJ500" i="1"/>
  <c r="AG507" i="1"/>
  <c r="AK507" i="1"/>
  <c r="AO507" i="1"/>
  <c r="AG508" i="1"/>
  <c r="AK508" i="1"/>
  <c r="AO508" i="1"/>
  <c r="AG509" i="1"/>
  <c r="AK509" i="1"/>
  <c r="AQ509" i="1" s="1"/>
  <c r="AO509" i="1"/>
  <c r="AH511" i="1"/>
  <c r="AH512" i="1"/>
  <c r="AG513" i="1"/>
  <c r="AP513" i="1" s="1"/>
  <c r="AK513" i="1"/>
  <c r="AJ515" i="1"/>
  <c r="AJ516" i="1"/>
  <c r="AJ517" i="1"/>
  <c r="AJ518" i="1"/>
  <c r="AJ519" i="1"/>
  <c r="AJ520" i="1"/>
  <c r="AI521" i="1"/>
  <c r="AI524" i="1"/>
  <c r="AM524" i="1"/>
  <c r="AI525" i="1"/>
  <c r="AM525" i="1"/>
  <c r="AI526" i="1"/>
  <c r="AM526" i="1"/>
  <c r="AH527" i="1"/>
  <c r="AL527" i="1"/>
  <c r="AM529" i="1"/>
  <c r="AI529" i="1"/>
  <c r="AK529" i="1"/>
  <c r="AG530" i="1"/>
  <c r="AL530" i="1"/>
  <c r="AJ532" i="1"/>
  <c r="AM533" i="1"/>
  <c r="AI533" i="1"/>
  <c r="AL533" i="1"/>
  <c r="AH533" i="1"/>
  <c r="AK533" i="1"/>
  <c r="AH507" i="1"/>
  <c r="AH508" i="1"/>
  <c r="AH509" i="1"/>
  <c r="AJ524" i="1"/>
  <c r="AJ525" i="1"/>
  <c r="AJ526" i="1"/>
  <c r="AI527" i="1"/>
  <c r="R533" i="1"/>
  <c r="AH530" i="1"/>
  <c r="AN530" i="1"/>
  <c r="AR530" i="1" s="1"/>
  <c r="AM532" i="1"/>
  <c r="AI532" i="1"/>
  <c r="AK532" i="1"/>
  <c r="R540" i="1"/>
  <c r="AH542" i="1"/>
  <c r="AL542" i="1"/>
  <c r="AH543" i="1"/>
  <c r="AL543" i="1"/>
  <c r="AH544" i="1"/>
  <c r="AL544" i="1"/>
  <c r="AH545" i="1"/>
  <c r="AL545" i="1"/>
  <c r="AH546" i="1"/>
  <c r="AL546" i="1"/>
  <c r="AH547" i="1"/>
  <c r="AL547" i="1"/>
  <c r="AH548" i="1"/>
  <c r="AL548" i="1"/>
  <c r="AO556" i="1"/>
  <c r="AK556" i="1"/>
  <c r="AG556" i="1"/>
  <c r="AM556" i="1"/>
  <c r="AI556" i="1"/>
  <c r="AH556" i="1"/>
  <c r="AO560" i="1"/>
  <c r="AK560" i="1"/>
  <c r="AG560" i="1"/>
  <c r="AM560" i="1"/>
  <c r="AI560" i="1"/>
  <c r="AH560" i="1"/>
  <c r="AF580" i="1"/>
  <c r="AI542" i="1"/>
  <c r="AM542" i="1"/>
  <c r="AI543" i="1"/>
  <c r="AM543" i="1"/>
  <c r="AI544" i="1"/>
  <c r="AM544" i="1"/>
  <c r="AI545" i="1"/>
  <c r="AM545" i="1"/>
  <c r="AI546" i="1"/>
  <c r="AM546" i="1"/>
  <c r="AI547" i="1"/>
  <c r="AM547" i="1"/>
  <c r="AI548" i="1"/>
  <c r="AM548" i="1"/>
  <c r="AM552" i="1"/>
  <c r="AI552" i="1"/>
  <c r="AO552" i="1"/>
  <c r="AK552" i="1"/>
  <c r="AO555" i="1"/>
  <c r="AR555" i="1" s="1"/>
  <c r="AK555" i="1"/>
  <c r="AG555" i="1"/>
  <c r="AM555" i="1"/>
  <c r="AI555" i="1"/>
  <c r="AH555" i="1"/>
  <c r="AJ556" i="1"/>
  <c r="AO559" i="1"/>
  <c r="AR559" i="1" s="1"/>
  <c r="AK559" i="1"/>
  <c r="AG559" i="1"/>
  <c r="AM559" i="1"/>
  <c r="AI559" i="1"/>
  <c r="AH559" i="1"/>
  <c r="AJ560" i="1"/>
  <c r="AN563" i="1"/>
  <c r="AJ563" i="1"/>
  <c r="AL563" i="1"/>
  <c r="AH563" i="1"/>
  <c r="AG563" i="1"/>
  <c r="AO563" i="1"/>
  <c r="AG535" i="1"/>
  <c r="AK535" i="1"/>
  <c r="AQ535" i="1" s="1"/>
  <c r="AO535" i="1"/>
  <c r="AG536" i="1"/>
  <c r="AK536" i="1"/>
  <c r="AQ536" i="1" s="1"/>
  <c r="AO536" i="1"/>
  <c r="AG537" i="1"/>
  <c r="AK537" i="1"/>
  <c r="AO537" i="1"/>
  <c r="AG538" i="1"/>
  <c r="AK538" i="1"/>
  <c r="AO538" i="1"/>
  <c r="AG539" i="1"/>
  <c r="AK539" i="1"/>
  <c r="AQ539" i="1" s="1"/>
  <c r="AO539" i="1"/>
  <c r="AG540" i="1"/>
  <c r="AK540" i="1"/>
  <c r="AO540" i="1"/>
  <c r="AR540" i="1" s="1"/>
  <c r="AJ542" i="1"/>
  <c r="AN542" i="1"/>
  <c r="AR542" i="1" s="1"/>
  <c r="AJ543" i="1"/>
  <c r="AN543" i="1"/>
  <c r="AR543" i="1" s="1"/>
  <c r="AJ544" i="1"/>
  <c r="AN544" i="1"/>
  <c r="AR544" i="1" s="1"/>
  <c r="AJ545" i="1"/>
  <c r="AN545" i="1"/>
  <c r="AR545" i="1" s="1"/>
  <c r="AJ546" i="1"/>
  <c r="AN546" i="1"/>
  <c r="AR546" i="1" s="1"/>
  <c r="AJ547" i="1"/>
  <c r="AN547" i="1"/>
  <c r="AR547" i="1" s="1"/>
  <c r="AJ548" i="1"/>
  <c r="AN548" i="1"/>
  <c r="AR548" i="1" s="1"/>
  <c r="AH549" i="1"/>
  <c r="AM551" i="1"/>
  <c r="AI551" i="1"/>
  <c r="AK551" i="1"/>
  <c r="AG552" i="1"/>
  <c r="AL552" i="1"/>
  <c r="R557" i="1"/>
  <c r="AJ555" i="1"/>
  <c r="AL556" i="1"/>
  <c r="R563" i="1"/>
  <c r="AJ559" i="1"/>
  <c r="AL560" i="1"/>
  <c r="AO562" i="1"/>
  <c r="AK562" i="1"/>
  <c r="AG562" i="1"/>
  <c r="AM562" i="1"/>
  <c r="AI562" i="1"/>
  <c r="AH562" i="1"/>
  <c r="AI563" i="1"/>
  <c r="AP568" i="1"/>
  <c r="AH535" i="1"/>
  <c r="AH536" i="1"/>
  <c r="AH537" i="1"/>
  <c r="AH538" i="1"/>
  <c r="AH539" i="1"/>
  <c r="AH540" i="1"/>
  <c r="AG542" i="1"/>
  <c r="AK542" i="1"/>
  <c r="AG543" i="1"/>
  <c r="AK543" i="1"/>
  <c r="AG544" i="1"/>
  <c r="AK544" i="1"/>
  <c r="AG545" i="1"/>
  <c r="AK545" i="1"/>
  <c r="AG546" i="1"/>
  <c r="AK546" i="1"/>
  <c r="AG547" i="1"/>
  <c r="AK547" i="1"/>
  <c r="AG548" i="1"/>
  <c r="AK548" i="1"/>
  <c r="AN549" i="1"/>
  <c r="AJ549" i="1"/>
  <c r="AI549" i="1"/>
  <c r="AO549" i="1"/>
  <c r="R553" i="1"/>
  <c r="AH552" i="1"/>
  <c r="AN552" i="1"/>
  <c r="AL553" i="1"/>
  <c r="AQ553" i="1" s="1"/>
  <c r="AH553" i="1"/>
  <c r="AN553" i="1"/>
  <c r="AJ553" i="1"/>
  <c r="AG553" i="1"/>
  <c r="AO553" i="1"/>
  <c r="AL555" i="1"/>
  <c r="AN556" i="1"/>
  <c r="AN557" i="1"/>
  <c r="AJ557" i="1"/>
  <c r="AL557" i="1"/>
  <c r="AH557" i="1"/>
  <c r="AG557" i="1"/>
  <c r="AO557" i="1"/>
  <c r="AL559" i="1"/>
  <c r="AN560" i="1"/>
  <c r="AO561" i="1"/>
  <c r="AK561" i="1"/>
  <c r="AG561" i="1"/>
  <c r="AM561" i="1"/>
  <c r="AI561" i="1"/>
  <c r="AH561" i="1"/>
  <c r="AK563" i="1"/>
  <c r="AH565" i="1"/>
  <c r="AL565" i="1"/>
  <c r="AQ565" i="1" s="1"/>
  <c r="AH566" i="1"/>
  <c r="AL566" i="1"/>
  <c r="AG567" i="1"/>
  <c r="AK567" i="1"/>
  <c r="AQ567" i="1" s="1"/>
  <c r="AO567" i="1"/>
  <c r="AI574" i="1"/>
  <c r="AM574" i="1"/>
  <c r="AI575" i="1"/>
  <c r="AM575" i="1"/>
  <c r="AH576" i="1"/>
  <c r="AL576" i="1"/>
  <c r="AH577" i="1"/>
  <c r="AL577" i="1"/>
  <c r="AH578" i="1"/>
  <c r="AL578" i="1"/>
  <c r="AQ578" i="1" s="1"/>
  <c r="AH579" i="1"/>
  <c r="AL579" i="1"/>
  <c r="R579" i="1"/>
  <c r="AG581" i="1"/>
  <c r="AK581" i="1"/>
  <c r="AO581" i="1"/>
  <c r="AR581" i="1" s="1"/>
  <c r="AG582" i="1"/>
  <c r="AK582" i="1"/>
  <c r="AO582" i="1"/>
  <c r="AR582" i="1" s="1"/>
  <c r="AG583" i="1"/>
  <c r="AK583" i="1"/>
  <c r="AO583" i="1"/>
  <c r="AR583" i="1" s="1"/>
  <c r="AG584" i="1"/>
  <c r="AK584" i="1"/>
  <c r="AO584" i="1"/>
  <c r="AI585" i="1"/>
  <c r="AH586" i="1"/>
  <c r="AN588" i="1"/>
  <c r="AJ588" i="1"/>
  <c r="AI588" i="1"/>
  <c r="AO588" i="1"/>
  <c r="AM589" i="1"/>
  <c r="AI589" i="1"/>
  <c r="AN589" i="1"/>
  <c r="AJ589" i="1"/>
  <c r="AK589" i="1"/>
  <c r="AQ589" i="1" s="1"/>
  <c r="AN591" i="1"/>
  <c r="AJ591" i="1"/>
  <c r="AM591" i="1"/>
  <c r="AI591" i="1"/>
  <c r="AO591" i="1"/>
  <c r="AK591" i="1"/>
  <c r="AG591" i="1"/>
  <c r="AL591" i="1"/>
  <c r="AJ574" i="1"/>
  <c r="AN574" i="1"/>
  <c r="AJ575" i="1"/>
  <c r="AN575" i="1"/>
  <c r="AI576" i="1"/>
  <c r="AM576" i="1"/>
  <c r="AH581" i="1"/>
  <c r="AL581" i="1"/>
  <c r="AH582" i="1"/>
  <c r="AL582" i="1"/>
  <c r="AH583" i="1"/>
  <c r="AL583" i="1"/>
  <c r="AH584" i="1"/>
  <c r="AL584" i="1"/>
  <c r="AO585" i="1"/>
  <c r="AR585" i="1" s="1"/>
  <c r="AK585" i="1"/>
  <c r="AG585" i="1"/>
  <c r="AJ585" i="1"/>
  <c r="AN586" i="1"/>
  <c r="AJ586" i="1"/>
  <c r="AI586" i="1"/>
  <c r="AO586" i="1"/>
  <c r="AN590" i="1"/>
  <c r="AJ590" i="1"/>
  <c r="AM590" i="1"/>
  <c r="AA590" i="1" s="1"/>
  <c r="Y590" i="1" s="1"/>
  <c r="AI590" i="1"/>
  <c r="AO590" i="1"/>
  <c r="AK590" i="1"/>
  <c r="AG590" i="1"/>
  <c r="AL590" i="1"/>
  <c r="AJ565" i="1"/>
  <c r="AJ566" i="1"/>
  <c r="AI567" i="1"/>
  <c r="AH569" i="1"/>
  <c r="AH570" i="1"/>
  <c r="AH571" i="1"/>
  <c r="AG572" i="1"/>
  <c r="AK572" i="1"/>
  <c r="AG574" i="1"/>
  <c r="AK574" i="1"/>
  <c r="AQ574" i="1" s="1"/>
  <c r="AO574" i="1"/>
  <c r="AG575" i="1"/>
  <c r="AK575" i="1"/>
  <c r="AQ575" i="1" s="1"/>
  <c r="AO575" i="1"/>
  <c r="AJ576" i="1"/>
  <c r="AN576" i="1"/>
  <c r="AR576" i="1" s="1"/>
  <c r="AJ577" i="1"/>
  <c r="AJ578" i="1"/>
  <c r="AJ579" i="1"/>
  <c r="AI581" i="1"/>
  <c r="AI582" i="1"/>
  <c r="AI583" i="1"/>
  <c r="AI584" i="1"/>
  <c r="AL585" i="1"/>
  <c r="AK586" i="1"/>
  <c r="AG588" i="1"/>
  <c r="AL588" i="1"/>
  <c r="AG589" i="1"/>
  <c r="AO589" i="1"/>
  <c r="AM593" i="1"/>
  <c r="AI593" i="1"/>
  <c r="AL593" i="1"/>
  <c r="AH593" i="1"/>
  <c r="AN593" i="1"/>
  <c r="AR593" i="1" s="1"/>
  <c r="AJ593" i="1"/>
  <c r="AK593" i="1"/>
  <c r="AQ593" i="1" s="1"/>
  <c r="AH574" i="1"/>
  <c r="AH575" i="1"/>
  <c r="AG576" i="1"/>
  <c r="AK576" i="1"/>
  <c r="AL586" i="1"/>
  <c r="AN592" i="1"/>
  <c r="AJ592" i="1"/>
  <c r="AM592" i="1"/>
  <c r="AI592" i="1"/>
  <c r="AO592" i="1"/>
  <c r="AK592" i="1"/>
  <c r="AG592" i="1"/>
  <c r="AL592" i="1"/>
  <c r="AJ595" i="1"/>
  <c r="AN595" i="1"/>
  <c r="AJ596" i="1"/>
  <c r="AN596" i="1"/>
  <c r="AR596" i="1" s="1"/>
  <c r="AJ597" i="1"/>
  <c r="AN597" i="1"/>
  <c r="AJ598" i="1"/>
  <c r="AN598" i="1"/>
  <c r="AJ599" i="1"/>
  <c r="AN599" i="1"/>
  <c r="AI600" i="1"/>
  <c r="AM600" i="1"/>
  <c r="AI602" i="1"/>
  <c r="AO602" i="1"/>
  <c r="AN603" i="1"/>
  <c r="AJ603" i="1"/>
  <c r="AI603" i="1"/>
  <c r="AO603" i="1"/>
  <c r="AN604" i="1"/>
  <c r="AJ604" i="1"/>
  <c r="AI604" i="1"/>
  <c r="AO604" i="1"/>
  <c r="AN605" i="1"/>
  <c r="AJ605" i="1"/>
  <c r="AI605" i="1"/>
  <c r="AO605" i="1"/>
  <c r="AN606" i="1"/>
  <c r="AJ606" i="1"/>
  <c r="AI606" i="1"/>
  <c r="AO606" i="1"/>
  <c r="AH595" i="1"/>
  <c r="AL595" i="1"/>
  <c r="AH596" i="1"/>
  <c r="AL596" i="1"/>
  <c r="AH597" i="1"/>
  <c r="AL597" i="1"/>
  <c r="AQ597" i="1" s="1"/>
  <c r="AH598" i="1"/>
  <c r="AL598" i="1"/>
  <c r="AQ598" i="1" s="1"/>
  <c r="AH599" i="1"/>
  <c r="AL599" i="1"/>
  <c r="AG600" i="1"/>
  <c r="AK600" i="1"/>
  <c r="AO600" i="1"/>
  <c r="AR600" i="1" s="1"/>
  <c r="AG602" i="1"/>
  <c r="AP609" i="1"/>
  <c r="AI595" i="1"/>
  <c r="AI596" i="1"/>
  <c r="AI597" i="1"/>
  <c r="AI598" i="1"/>
  <c r="AI599" i="1"/>
  <c r="AH600" i="1"/>
  <c r="AN602" i="1"/>
  <c r="AJ602" i="1"/>
  <c r="AH602" i="1"/>
  <c r="AM602" i="1"/>
  <c r="AP608" i="1"/>
  <c r="R618" i="1"/>
  <c r="AP619" i="1"/>
  <c r="AH610" i="1"/>
  <c r="AL610" i="1"/>
  <c r="AG611" i="1"/>
  <c r="AK611" i="1"/>
  <c r="AG613" i="1"/>
  <c r="AK613" i="1"/>
  <c r="AO613" i="1"/>
  <c r="AR613" i="1" s="1"/>
  <c r="AG614" i="1"/>
  <c r="AK614" i="1"/>
  <c r="AQ614" i="1" s="1"/>
  <c r="AO614" i="1"/>
  <c r="AG615" i="1"/>
  <c r="AK615" i="1"/>
  <c r="AO615" i="1"/>
  <c r="AG616" i="1"/>
  <c r="AK616" i="1"/>
  <c r="AO616" i="1"/>
  <c r="AG617" i="1"/>
  <c r="AK617" i="1"/>
  <c r="AQ617" i="1" s="1"/>
  <c r="AO617" i="1"/>
  <c r="AJ618" i="1"/>
  <c r="AN618" i="1"/>
  <c r="AJ620" i="1"/>
  <c r="AN620" i="1"/>
  <c r="AG621" i="1"/>
  <c r="AF652" i="1"/>
  <c r="AH613" i="1"/>
  <c r="AH614" i="1"/>
  <c r="AH615" i="1"/>
  <c r="AH616" i="1"/>
  <c r="AH617" i="1"/>
  <c r="AG618" i="1"/>
  <c r="AK618" i="1"/>
  <c r="AQ618" i="1" s="1"/>
  <c r="AO618" i="1"/>
  <c r="AP629" i="1"/>
  <c r="AE638" i="1"/>
  <c r="AH618" i="1"/>
  <c r="AH620" i="1"/>
  <c r="AL621" i="1"/>
  <c r="AH621" i="1"/>
  <c r="AJ621" i="1"/>
  <c r="AO621" i="1"/>
  <c r="AE654" i="1"/>
  <c r="AF642" i="1"/>
  <c r="AE647" i="1"/>
  <c r="AH633" i="1"/>
  <c r="AL633" i="1"/>
  <c r="AI628" i="1"/>
  <c r="AM628" i="1"/>
  <c r="AJ630" i="1"/>
  <c r="AN630" i="1"/>
  <c r="AJ631" i="1"/>
  <c r="AN631" i="1"/>
  <c r="AJ632" i="1"/>
  <c r="AN632" i="1"/>
  <c r="AI633" i="1"/>
  <c r="AM633" i="1"/>
  <c r="AJ628" i="1"/>
  <c r="AN628" i="1"/>
  <c r="AG630" i="1"/>
  <c r="AK630" i="1"/>
  <c r="AO630" i="1"/>
  <c r="AG631" i="1"/>
  <c r="AK631" i="1"/>
  <c r="AQ631" i="1" s="1"/>
  <c r="AO631" i="1"/>
  <c r="AG632" i="1"/>
  <c r="AK632" i="1"/>
  <c r="AO632" i="1"/>
  <c r="AJ633" i="1"/>
  <c r="AN633" i="1"/>
  <c r="AR633" i="1" s="1"/>
  <c r="AH622" i="1"/>
  <c r="AH623" i="1"/>
  <c r="AP623" i="1" s="1"/>
  <c r="AH624" i="1"/>
  <c r="AH625" i="1"/>
  <c r="AH626" i="1"/>
  <c r="AH627" i="1"/>
  <c r="AG628" i="1"/>
  <c r="AK628" i="1"/>
  <c r="AH630" i="1"/>
  <c r="AH631" i="1"/>
  <c r="AH632" i="1"/>
  <c r="AG633" i="1"/>
  <c r="AK633" i="1"/>
  <c r="AQ633" i="1" s="1"/>
  <c r="AR562" i="1" l="1"/>
  <c r="AQ147" i="1"/>
  <c r="AE131" i="1"/>
  <c r="S130" i="1" s="1"/>
  <c r="AF497" i="1"/>
  <c r="AR377" i="1"/>
  <c r="AR259" i="1"/>
  <c r="AQ349" i="1"/>
  <c r="AQ296" i="1"/>
  <c r="AQ143" i="1"/>
  <c r="AE479" i="1"/>
  <c r="AQ397" i="1"/>
  <c r="AF446" i="1"/>
  <c r="AR349" i="1"/>
  <c r="AQ238" i="1"/>
  <c r="AQ182" i="1"/>
  <c r="AE215" i="1"/>
  <c r="AF171" i="1"/>
  <c r="AR456" i="1"/>
  <c r="AF609" i="1"/>
  <c r="V608" i="1" s="1"/>
  <c r="AQ561" i="1"/>
  <c r="AR321" i="1"/>
  <c r="AQ595" i="1"/>
  <c r="AQ486" i="1"/>
  <c r="AE468" i="1"/>
  <c r="AE648" i="1"/>
  <c r="AR560" i="1"/>
  <c r="AQ513" i="1"/>
  <c r="AQ520" i="1"/>
  <c r="AE497" i="1"/>
  <c r="AR298" i="1"/>
  <c r="AF392" i="1"/>
  <c r="AQ276" i="1"/>
  <c r="AE293" i="1"/>
  <c r="AR222" i="1"/>
  <c r="AQ29" i="1"/>
  <c r="AE514" i="1"/>
  <c r="AE506" i="1"/>
  <c r="AR461" i="1"/>
  <c r="AR459" i="1"/>
  <c r="AE459" i="1" s="1"/>
  <c r="S458" i="1" s="1"/>
  <c r="AF654" i="1"/>
  <c r="AE580" i="1"/>
  <c r="AF20" i="1"/>
  <c r="V19" i="1" s="1"/>
  <c r="AQ323" i="1"/>
  <c r="AR282" i="1"/>
  <c r="AF282" i="1" s="1"/>
  <c r="V281" i="1" s="1"/>
  <c r="AF43" i="1"/>
  <c r="V42" i="1" s="1"/>
  <c r="AF637" i="1"/>
  <c r="AF124" i="1"/>
  <c r="V123" i="1" s="1"/>
  <c r="AQ233" i="1"/>
  <c r="AF647" i="1"/>
  <c r="AF514" i="1"/>
  <c r="AF638" i="1"/>
  <c r="AR494" i="1"/>
  <c r="AF494" i="1" s="1"/>
  <c r="V493" i="1" s="1"/>
  <c r="AE635" i="1"/>
  <c r="AF377" i="1"/>
  <c r="V376" i="1" s="1"/>
  <c r="AF301" i="1"/>
  <c r="AQ213" i="1"/>
  <c r="AF409" i="1"/>
  <c r="AE380" i="1"/>
  <c r="AF125" i="1"/>
  <c r="AE513" i="1"/>
  <c r="S512" i="1" s="1"/>
  <c r="AR363" i="1"/>
  <c r="AF363" i="1" s="1"/>
  <c r="V362" i="1" s="1"/>
  <c r="AR219" i="1"/>
  <c r="AE219" i="1" s="1"/>
  <c r="S218" i="1" s="1"/>
  <c r="AE124" i="1"/>
  <c r="S123" i="1" s="1"/>
  <c r="AE133" i="1"/>
  <c r="S132" i="1" s="1"/>
  <c r="AF133" i="1"/>
  <c r="V132" i="1" s="1"/>
  <c r="AF72" i="1"/>
  <c r="V71" i="1" s="1"/>
  <c r="AF109" i="1"/>
  <c r="V108" i="1" s="1"/>
  <c r="AP441" i="1"/>
  <c r="AF479" i="1"/>
  <c r="AQ429" i="1"/>
  <c r="AQ406" i="1"/>
  <c r="AQ398" i="1"/>
  <c r="AQ364" i="1"/>
  <c r="AQ372" i="1"/>
  <c r="AR177" i="1"/>
  <c r="AF177" i="1" s="1"/>
  <c r="V176" i="1" s="1"/>
  <c r="AQ268" i="1"/>
  <c r="AR268" i="1"/>
  <c r="AR172" i="1"/>
  <c r="AE172" i="1" s="1"/>
  <c r="S171" i="1" s="1"/>
  <c r="AP76" i="1"/>
  <c r="AE309" i="1"/>
  <c r="AQ71" i="1"/>
  <c r="AQ22" i="1"/>
  <c r="AF215" i="1"/>
  <c r="AF22" i="1"/>
  <c r="V21" i="1" s="1"/>
  <c r="Q21" i="1" s="1"/>
  <c r="AF635" i="1"/>
  <c r="AE645" i="1"/>
  <c r="AE541" i="1"/>
  <c r="AF636" i="1"/>
  <c r="AE636" i="1"/>
  <c r="AR167" i="1"/>
  <c r="AF167" i="1" s="1"/>
  <c r="V166" i="1" s="1"/>
  <c r="AF208" i="1"/>
  <c r="V207" i="1" s="1"/>
  <c r="AE208" i="1"/>
  <c r="S207" i="1" s="1"/>
  <c r="AQ599" i="1"/>
  <c r="AF650" i="1"/>
  <c r="AR260" i="1"/>
  <c r="AE260" i="1" s="1"/>
  <c r="S259" i="1" s="1"/>
  <c r="AR197" i="1"/>
  <c r="AE197" i="1" s="1"/>
  <c r="S196" i="1" s="1"/>
  <c r="AE92" i="1"/>
  <c r="AF151" i="1"/>
  <c r="AE151" i="1"/>
  <c r="AE639" i="1"/>
  <c r="AQ621" i="1"/>
  <c r="AF651" i="1"/>
  <c r="AQ557" i="1"/>
  <c r="AQ562" i="1"/>
  <c r="AR536" i="1"/>
  <c r="AQ508" i="1"/>
  <c r="AF529" i="1"/>
  <c r="V528" i="1" s="1"/>
  <c r="Q528" i="1" s="1"/>
  <c r="AQ418" i="1"/>
  <c r="AE206" i="1"/>
  <c r="AQ179" i="1"/>
  <c r="AP147" i="1"/>
  <c r="AQ112" i="1"/>
  <c r="AP36" i="1"/>
  <c r="AF50" i="1"/>
  <c r="AR23" i="1"/>
  <c r="AE23" i="1" s="1"/>
  <c r="S22" i="1" s="1"/>
  <c r="S26" i="1" s="1"/>
  <c r="AQ628" i="1"/>
  <c r="AP500" i="1"/>
  <c r="AE502" i="1"/>
  <c r="AR408" i="1"/>
  <c r="AQ404" i="1"/>
  <c r="AP393" i="1"/>
  <c r="AQ295" i="1"/>
  <c r="AP238" i="1"/>
  <c r="AR283" i="1"/>
  <c r="AE166" i="1"/>
  <c r="AR134" i="1"/>
  <c r="AF134" i="1" s="1"/>
  <c r="V133" i="1" s="1"/>
  <c r="AF130" i="1"/>
  <c r="AP22" i="1"/>
  <c r="AR610" i="1"/>
  <c r="AQ444" i="1"/>
  <c r="AQ452" i="1"/>
  <c r="AR280" i="1"/>
  <c r="AR477" i="1"/>
  <c r="AQ236" i="1"/>
  <c r="AR194" i="1"/>
  <c r="AE194" i="1" s="1"/>
  <c r="S193" i="1" s="1"/>
  <c r="AR157" i="1"/>
  <c r="AR137" i="1"/>
  <c r="AE43" i="1"/>
  <c r="S42" i="1" s="1"/>
  <c r="AR153" i="1"/>
  <c r="AF153" i="1" s="1"/>
  <c r="V152" i="1" s="1"/>
  <c r="AR150" i="1"/>
  <c r="AE150" i="1" s="1"/>
  <c r="S149" i="1" s="1"/>
  <c r="AQ394" i="1"/>
  <c r="AQ76" i="1"/>
  <c r="AQ390" i="1"/>
  <c r="AR148" i="1"/>
  <c r="AE148" i="1" s="1"/>
  <c r="S147" i="1" s="1"/>
  <c r="AQ59" i="1"/>
  <c r="AP625" i="1"/>
  <c r="AR615" i="1"/>
  <c r="AP610" i="1"/>
  <c r="AE610" i="1" s="1"/>
  <c r="S609" i="1" s="1"/>
  <c r="AF568" i="1"/>
  <c r="AQ551" i="1"/>
  <c r="AQ537" i="1"/>
  <c r="AR521" i="1"/>
  <c r="AF521" i="1" s="1"/>
  <c r="V520" i="1" s="1"/>
  <c r="AQ485" i="1"/>
  <c r="AQ381" i="1"/>
  <c r="AQ350" i="1"/>
  <c r="AQ345" i="1"/>
  <c r="AQ299" i="1"/>
  <c r="AQ192" i="1"/>
  <c r="AP624" i="1"/>
  <c r="AR597" i="1"/>
  <c r="AE597" i="1" s="1"/>
  <c r="S596" i="1" s="1"/>
  <c r="AQ588" i="1"/>
  <c r="AP572" i="1"/>
  <c r="AR539" i="1"/>
  <c r="AF539" i="1" s="1"/>
  <c r="V538" i="1" s="1"/>
  <c r="AR535" i="1"/>
  <c r="AF535" i="1" s="1"/>
  <c r="V534" i="1" s="1"/>
  <c r="AQ515" i="1"/>
  <c r="AQ500" i="1"/>
  <c r="AQ408" i="1"/>
  <c r="AQ335" i="1"/>
  <c r="AR350" i="1"/>
  <c r="AE336" i="1"/>
  <c r="AE308" i="1"/>
  <c r="S307" i="1" s="1"/>
  <c r="AQ261" i="1"/>
  <c r="AP233" i="1"/>
  <c r="AR269" i="1"/>
  <c r="AE269" i="1" s="1"/>
  <c r="S268" i="1" s="1"/>
  <c r="AR189" i="1"/>
  <c r="AR246" i="1"/>
  <c r="AE246" i="1" s="1"/>
  <c r="S245" i="1" s="1"/>
  <c r="AR242" i="1"/>
  <c r="AQ94" i="1"/>
  <c r="AE61" i="1"/>
  <c r="S60" i="1" s="1"/>
  <c r="AR53" i="1"/>
  <c r="AE53" i="1" s="1"/>
  <c r="S52" i="1" s="1"/>
  <c r="AQ40" i="1"/>
  <c r="AQ89" i="1"/>
  <c r="AF653" i="1"/>
  <c r="AF646" i="1"/>
  <c r="AF587" i="1"/>
  <c r="AE652" i="1"/>
  <c r="AE637" i="1"/>
  <c r="AR624" i="1"/>
  <c r="AF624" i="1" s="1"/>
  <c r="V623" i="1" s="1"/>
  <c r="AE607" i="1"/>
  <c r="S606" i="1" s="1"/>
  <c r="AE487" i="1"/>
  <c r="S486" i="1" s="1"/>
  <c r="AQ454" i="1"/>
  <c r="AQ441" i="1"/>
  <c r="AE377" i="1"/>
  <c r="S376" i="1" s="1"/>
  <c r="AR395" i="1"/>
  <c r="AE395" i="1" s="1"/>
  <c r="S394" i="1" s="1"/>
  <c r="AQ355" i="1"/>
  <c r="AE54" i="1"/>
  <c r="S53" i="1" s="1"/>
  <c r="AR46" i="1"/>
  <c r="AE42" i="1"/>
  <c r="S41" i="1" s="1"/>
  <c r="AE78" i="1"/>
  <c r="S77" i="1" s="1"/>
  <c r="AE72" i="1"/>
  <c r="S71" i="1" s="1"/>
  <c r="AR16" i="1"/>
  <c r="AR118" i="1"/>
  <c r="AR418" i="1"/>
  <c r="AE418" i="1" s="1"/>
  <c r="S417" i="1" s="1"/>
  <c r="AQ396" i="1"/>
  <c r="AQ16" i="1"/>
  <c r="AE523" i="1"/>
  <c r="S522" i="1" s="1"/>
  <c r="AR478" i="1"/>
  <c r="AE478" i="1" s="1"/>
  <c r="S477" i="1" s="1"/>
  <c r="AQ495" i="1"/>
  <c r="AR500" i="1"/>
  <c r="AF97" i="1"/>
  <c r="V96" i="1" s="1"/>
  <c r="AF25" i="1"/>
  <c r="V24" i="1" s="1"/>
  <c r="AE181" i="1"/>
  <c r="AR193" i="1"/>
  <c r="AQ138" i="1"/>
  <c r="AR289" i="1"/>
  <c r="AE437" i="1"/>
  <c r="AF55" i="1"/>
  <c r="V54" i="1" s="1"/>
  <c r="AE9" i="1"/>
  <c r="AE231" i="1"/>
  <c r="AF175" i="1"/>
  <c r="V174" i="1" s="1"/>
  <c r="AE120" i="1"/>
  <c r="AF85" i="1"/>
  <c r="V84" i="1" s="1"/>
  <c r="Q376" i="1"/>
  <c r="AF108" i="1"/>
  <c r="V107" i="1" s="1"/>
  <c r="AF140" i="1"/>
  <c r="V139" i="1" s="1"/>
  <c r="AQ571" i="1"/>
  <c r="AP422" i="1"/>
  <c r="AR316" i="1"/>
  <c r="AP183" i="1"/>
  <c r="AR517" i="1"/>
  <c r="AF19" i="1"/>
  <c r="V18" i="1" s="1"/>
  <c r="AE500" i="1"/>
  <c r="S499" i="1" s="1"/>
  <c r="AF500" i="1"/>
  <c r="V499" i="1" s="1"/>
  <c r="AP408" i="1"/>
  <c r="AF437" i="1"/>
  <c r="AR290" i="1"/>
  <c r="AE290" i="1" s="1"/>
  <c r="S289" i="1" s="1"/>
  <c r="AQ160" i="1"/>
  <c r="AP118" i="1"/>
  <c r="AR142" i="1"/>
  <c r="AE142" i="1" s="1"/>
  <c r="S141" i="1" s="1"/>
  <c r="AR6" i="1"/>
  <c r="AE6" i="1" s="1"/>
  <c r="S5" i="1" s="1"/>
  <c r="AE32" i="1"/>
  <c r="S31" i="1" s="1"/>
  <c r="AF32" i="1"/>
  <c r="V31" i="1" s="1"/>
  <c r="AE18" i="1"/>
  <c r="S17" i="1" s="1"/>
  <c r="AF18" i="1"/>
  <c r="V17" i="1" s="1"/>
  <c r="AE270" i="1"/>
  <c r="AF270" i="1"/>
  <c r="AE193" i="1"/>
  <c r="S192" i="1" s="1"/>
  <c r="AF193" i="1"/>
  <c r="V192" i="1" s="1"/>
  <c r="AR509" i="1"/>
  <c r="AQ467" i="1"/>
  <c r="AR286" i="1"/>
  <c r="AE175" i="1"/>
  <c r="S174" i="1" s="1"/>
  <c r="AF522" i="1"/>
  <c r="AE522" i="1"/>
  <c r="AF520" i="1"/>
  <c r="V519" i="1" s="1"/>
  <c r="AE520" i="1"/>
  <c r="S519" i="1" s="1"/>
  <c r="AF185" i="1"/>
  <c r="V184" i="1" s="1"/>
  <c r="AE185" i="1"/>
  <c r="S184" i="1" s="1"/>
  <c r="AE249" i="1"/>
  <c r="AF249" i="1"/>
  <c r="AF37" i="1"/>
  <c r="V36" i="1" s="1"/>
  <c r="AE37" i="1"/>
  <c r="S36" i="1" s="1"/>
  <c r="AQ630" i="1"/>
  <c r="AE619" i="1"/>
  <c r="AQ596" i="1"/>
  <c r="AR599" i="1"/>
  <c r="AP496" i="1"/>
  <c r="AP492" i="1"/>
  <c r="AR332" i="1"/>
  <c r="AQ298" i="1"/>
  <c r="AR570" i="1"/>
  <c r="AF570" i="1" s="1"/>
  <c r="V569" i="1" s="1"/>
  <c r="AE564" i="1"/>
  <c r="AF564" i="1"/>
  <c r="AQ455" i="1"/>
  <c r="AE360" i="1"/>
  <c r="S359" i="1" s="1"/>
  <c r="AF360" i="1"/>
  <c r="V359" i="1" s="1"/>
  <c r="AR344" i="1"/>
  <c r="AF80" i="1"/>
  <c r="AQ220" i="1"/>
  <c r="AR224" i="1"/>
  <c r="AF224" i="1" s="1"/>
  <c r="V223" i="1" s="1"/>
  <c r="AQ150" i="1"/>
  <c r="AR84" i="1"/>
  <c r="AF84" i="1" s="1"/>
  <c r="V83" i="1" s="1"/>
  <c r="AR82" i="1"/>
  <c r="AE82" i="1" s="1"/>
  <c r="S81" i="1" s="1"/>
  <c r="AR486" i="1"/>
  <c r="AF486" i="1" s="1"/>
  <c r="V485" i="1" s="1"/>
  <c r="AR440" i="1"/>
  <c r="AR393" i="1"/>
  <c r="AR323" i="1"/>
  <c r="AR359" i="1"/>
  <c r="AR234" i="1"/>
  <c r="AF156" i="1"/>
  <c r="AE25" i="1"/>
  <c r="S24" i="1" s="1"/>
  <c r="AE67" i="1"/>
  <c r="S66" i="1" s="1"/>
  <c r="AF38" i="1"/>
  <c r="AR432" i="1"/>
  <c r="AP154" i="1"/>
  <c r="AF154" i="1" s="1"/>
  <c r="V153" i="1" s="1"/>
  <c r="AP75" i="1"/>
  <c r="AP627" i="1"/>
  <c r="AE629" i="1"/>
  <c r="AP604" i="1"/>
  <c r="AQ521" i="1"/>
  <c r="AQ517" i="1"/>
  <c r="AF454" i="1"/>
  <c r="V453" i="1" s="1"/>
  <c r="AP398" i="1"/>
  <c r="AR333" i="1"/>
  <c r="AR296" i="1"/>
  <c r="AP307" i="1"/>
  <c r="AQ288" i="1"/>
  <c r="AR271" i="1"/>
  <c r="AE271" i="1" s="1"/>
  <c r="S270" i="1" s="1"/>
  <c r="AQ259" i="1"/>
  <c r="AQ240" i="1"/>
  <c r="AP213" i="1"/>
  <c r="AP195" i="1"/>
  <c r="AR255" i="1"/>
  <c r="AQ244" i="1"/>
  <c r="AP138" i="1"/>
  <c r="AE301" i="1"/>
  <c r="AP230" i="1"/>
  <c r="AQ226" i="1"/>
  <c r="AF194" i="1"/>
  <c r="V193" i="1" s="1"/>
  <c r="AF73" i="1"/>
  <c r="V72" i="1" s="1"/>
  <c r="AQ53" i="1"/>
  <c r="AP11" i="1"/>
  <c r="AR29" i="1"/>
  <c r="AF29" i="1" s="1"/>
  <c r="V28" i="1" s="1"/>
  <c r="AR126" i="1"/>
  <c r="AF126" i="1" s="1"/>
  <c r="V125" i="1" s="1"/>
  <c r="AP111" i="1"/>
  <c r="AR57" i="1"/>
  <c r="AE498" i="1"/>
  <c r="S497" i="1" s="1"/>
  <c r="Q497" i="1" s="1"/>
  <c r="AF554" i="1"/>
  <c r="AR416" i="1"/>
  <c r="AQ359" i="1"/>
  <c r="AQ239" i="1"/>
  <c r="AQ317" i="1"/>
  <c r="AE109" i="1"/>
  <c r="S108" i="1" s="1"/>
  <c r="AE85" i="1"/>
  <c r="S84" i="1" s="1"/>
  <c r="AF9" i="1"/>
  <c r="AQ214" i="1"/>
  <c r="AQ195" i="1"/>
  <c r="AQ439" i="1"/>
  <c r="AP234" i="1"/>
  <c r="AP214" i="1"/>
  <c r="AP182" i="1"/>
  <c r="AR228" i="1"/>
  <c r="AF228" i="1" s="1"/>
  <c r="V227" i="1" s="1"/>
  <c r="AP160" i="1"/>
  <c r="AP603" i="1"/>
  <c r="AE603" i="1" s="1"/>
  <c r="S602" i="1" s="1"/>
  <c r="AP579" i="1"/>
  <c r="AR584" i="1"/>
  <c r="AE584" i="1" s="1"/>
  <c r="S583" i="1" s="1"/>
  <c r="AR556" i="1"/>
  <c r="AE556" i="1" s="1"/>
  <c r="S555" i="1" s="1"/>
  <c r="AQ498" i="1"/>
  <c r="AP440" i="1"/>
  <c r="AR436" i="1"/>
  <c r="AP626" i="1"/>
  <c r="AF626" i="1" s="1"/>
  <c r="V625" i="1" s="1"/>
  <c r="AP622" i="1"/>
  <c r="AR621" i="1"/>
  <c r="AP620" i="1"/>
  <c r="AR614" i="1"/>
  <c r="AQ613" i="1"/>
  <c r="AQ610" i="1"/>
  <c r="AR598" i="1"/>
  <c r="AE598" i="1" s="1"/>
  <c r="S597" i="1" s="1"/>
  <c r="AP571" i="1"/>
  <c r="AR508" i="1"/>
  <c r="AE508" i="1" s="1"/>
  <c r="S507" i="1" s="1"/>
  <c r="AP494" i="1"/>
  <c r="AP456" i="1"/>
  <c r="AE456" i="1" s="1"/>
  <c r="S455" i="1" s="1"/>
  <c r="AP443" i="1"/>
  <c r="AP439" i="1"/>
  <c r="AQ351" i="1"/>
  <c r="AP368" i="1"/>
  <c r="AP349" i="1"/>
  <c r="AQ300" i="1"/>
  <c r="AR330" i="1"/>
  <c r="AP194" i="1"/>
  <c r="AP69" i="1"/>
  <c r="AR52" i="1"/>
  <c r="AF79" i="1"/>
  <c r="V78" i="1" s="1"/>
  <c r="AR626" i="1"/>
  <c r="AR622" i="1"/>
  <c r="AR565" i="1"/>
  <c r="AR532" i="1"/>
  <c r="AR439" i="1"/>
  <c r="AQ453" i="1"/>
  <c r="AR378" i="1"/>
  <c r="AE378" i="1" s="1"/>
  <c r="S377" i="1" s="1"/>
  <c r="AQ353" i="1"/>
  <c r="AR288" i="1"/>
  <c r="AE288" i="1" s="1"/>
  <c r="S287" i="1" s="1"/>
  <c r="AF231" i="1"/>
  <c r="AF181" i="1"/>
  <c r="AQ417" i="1"/>
  <c r="AR281" i="1"/>
  <c r="AF96" i="1"/>
  <c r="V95" i="1" s="1"/>
  <c r="AF91" i="1"/>
  <c r="V90" i="1" s="1"/>
  <c r="AR496" i="1"/>
  <c r="AE496" i="1" s="1"/>
  <c r="S495" i="1" s="1"/>
  <c r="AP453" i="1"/>
  <c r="AP511" i="1"/>
  <c r="AF511" i="1" s="1"/>
  <c r="V510" i="1" s="1"/>
  <c r="AF315" i="1"/>
  <c r="AE191" i="1"/>
  <c r="AF90" i="1"/>
  <c r="V89" i="1" s="1"/>
  <c r="AF263" i="1"/>
  <c r="AE171" i="1"/>
  <c r="AF644" i="1"/>
  <c r="AQ431" i="1"/>
  <c r="AQ354" i="1"/>
  <c r="AR127" i="1"/>
  <c r="AE127" i="1" s="1"/>
  <c r="S126" i="1" s="1"/>
  <c r="AP547" i="1"/>
  <c r="AP545" i="1"/>
  <c r="AP543" i="1"/>
  <c r="AR388" i="1"/>
  <c r="AF388" i="1" s="1"/>
  <c r="V387" i="1" s="1"/>
  <c r="AP288" i="1"/>
  <c r="AR423" i="1"/>
  <c r="AF423" i="1" s="1"/>
  <c r="V422" i="1" s="1"/>
  <c r="AP30" i="1"/>
  <c r="AF607" i="1"/>
  <c r="V606" i="1" s="1"/>
  <c r="Q606" i="1" s="1"/>
  <c r="AE594" i="1"/>
  <c r="AR476" i="1"/>
  <c r="AE476" i="1" s="1"/>
  <c r="S475" i="1" s="1"/>
  <c r="AQ211" i="1"/>
  <c r="AR210" i="1"/>
  <c r="AE210" i="1" s="1"/>
  <c r="S209" i="1" s="1"/>
  <c r="AE650" i="1"/>
  <c r="AE642" i="1"/>
  <c r="AE612" i="1"/>
  <c r="AF541" i="1"/>
  <c r="AF506" i="1"/>
  <c r="AE641" i="1"/>
  <c r="AE634" i="1"/>
  <c r="AE601" i="1"/>
  <c r="AE20" i="1"/>
  <c r="S19" i="1" s="1"/>
  <c r="AF26" i="1"/>
  <c r="V25" i="1" s="1"/>
  <c r="AE118" i="1"/>
  <c r="S117" i="1" s="1"/>
  <c r="AP600" i="1"/>
  <c r="AP596" i="1"/>
  <c r="AP466" i="1"/>
  <c r="AP330" i="1"/>
  <c r="AE330" i="1" s="1"/>
  <c r="S329" i="1" s="1"/>
  <c r="AP271" i="1"/>
  <c r="AF649" i="1"/>
  <c r="AE643" i="1"/>
  <c r="AE608" i="1"/>
  <c r="S607" i="1" s="1"/>
  <c r="Q607" i="1" s="1"/>
  <c r="AR515" i="1"/>
  <c r="AR239" i="1"/>
  <c r="AR237" i="1"/>
  <c r="AE237" i="1" s="1"/>
  <c r="S236" i="1" s="1"/>
  <c r="AE15" i="1"/>
  <c r="AR69" i="1"/>
  <c r="AF69" i="1" s="1"/>
  <c r="V68" i="1" s="1"/>
  <c r="AR499" i="1"/>
  <c r="AR434" i="1"/>
  <c r="AF366" i="1"/>
  <c r="AQ416" i="1"/>
  <c r="AP588" i="1"/>
  <c r="AQ590" i="1"/>
  <c r="AQ585" i="1"/>
  <c r="AF619" i="1"/>
  <c r="AR552" i="1"/>
  <c r="AR527" i="1"/>
  <c r="AE527" i="1" s="1"/>
  <c r="S526" i="1" s="1"/>
  <c r="AP485" i="1"/>
  <c r="AF502" i="1"/>
  <c r="AQ449" i="1"/>
  <c r="AP372" i="1"/>
  <c r="AR411" i="1"/>
  <c r="AF411" i="1" s="1"/>
  <c r="V410" i="1" s="1"/>
  <c r="AR348" i="1"/>
  <c r="AE348" i="1" s="1"/>
  <c r="S347" i="1" s="1"/>
  <c r="AQ340" i="1"/>
  <c r="AP260" i="1"/>
  <c r="AP221" i="1"/>
  <c r="AP314" i="1"/>
  <c r="AE314" i="1" s="1"/>
  <c r="S313" i="1" s="1"/>
  <c r="AR310" i="1"/>
  <c r="AP291" i="1"/>
  <c r="AQ505" i="1"/>
  <c r="AR452" i="1"/>
  <c r="AF452" i="1" s="1"/>
  <c r="V451" i="1" s="1"/>
  <c r="AR442" i="1"/>
  <c r="AE374" i="1"/>
  <c r="AQ627" i="1"/>
  <c r="AF513" i="1"/>
  <c r="V512" i="1" s="1"/>
  <c r="AQ511" i="1"/>
  <c r="AQ391" i="1"/>
  <c r="AE147" i="1"/>
  <c r="S146" i="1" s="1"/>
  <c r="Q146" i="1" s="1"/>
  <c r="AQ193" i="1"/>
  <c r="AQ127" i="1"/>
  <c r="AE55" i="1"/>
  <c r="S54" i="1" s="1"/>
  <c r="AE21" i="1"/>
  <c r="AE91" i="1"/>
  <c r="S90" i="1" s="1"/>
  <c r="AF33" i="1"/>
  <c r="AF344" i="1"/>
  <c r="V343" i="1" s="1"/>
  <c r="AE344" i="1"/>
  <c r="S343" i="1" s="1"/>
  <c r="AF127" i="1"/>
  <c r="V126" i="1" s="1"/>
  <c r="AF578" i="1"/>
  <c r="V577" i="1" s="1"/>
  <c r="AE578" i="1"/>
  <c r="S577" i="1" s="1"/>
  <c r="Q577" i="1" s="1"/>
  <c r="AE139" i="1"/>
  <c r="S138" i="1" s="1"/>
  <c r="AF139" i="1"/>
  <c r="V138" i="1" s="1"/>
  <c r="AR396" i="1"/>
  <c r="AF8" i="1"/>
  <c r="V7" i="1" s="1"/>
  <c r="AE8" i="1"/>
  <c r="S7" i="1" s="1"/>
  <c r="AQ632" i="1"/>
  <c r="AE644" i="1"/>
  <c r="AE649" i="1"/>
  <c r="AF645" i="1"/>
  <c r="AP493" i="1"/>
  <c r="AP475" i="1"/>
  <c r="AP361" i="1"/>
  <c r="AR383" i="1"/>
  <c r="AF383" i="1" s="1"/>
  <c r="V382" i="1" s="1"/>
  <c r="AQ382" i="1"/>
  <c r="AF191" i="1"/>
  <c r="AE511" i="1"/>
  <c r="S510" i="1" s="1"/>
  <c r="AR351" i="1"/>
  <c r="AQ133" i="1"/>
  <c r="AF104" i="1"/>
  <c r="AF457" i="1"/>
  <c r="V456" i="1" s="1"/>
  <c r="AE457" i="1"/>
  <c r="S456" i="1" s="1"/>
  <c r="AF608" i="1"/>
  <c r="V607" i="1" s="1"/>
  <c r="AF612" i="1"/>
  <c r="AP577" i="1"/>
  <c r="AP570" i="1"/>
  <c r="AQ540" i="1"/>
  <c r="AR537" i="1"/>
  <c r="AF537" i="1" s="1"/>
  <c r="V536" i="1" s="1"/>
  <c r="AE566" i="1"/>
  <c r="S565" i="1" s="1"/>
  <c r="Q565" i="1" s="1"/>
  <c r="AP478" i="1"/>
  <c r="AF496" i="1"/>
  <c r="V495" i="1" s="1"/>
  <c r="AP434" i="1"/>
  <c r="AQ428" i="1"/>
  <c r="AP418" i="1"/>
  <c r="AP395" i="1"/>
  <c r="AP378" i="1"/>
  <c r="AP360" i="1"/>
  <c r="AQ330" i="1"/>
  <c r="AF417" i="1"/>
  <c r="V416" i="1" s="1"/>
  <c r="AP59" i="1"/>
  <c r="AE49" i="1"/>
  <c r="S48" i="1" s="1"/>
  <c r="AF67" i="1"/>
  <c r="V66" i="1" s="1"/>
  <c r="AE558" i="1"/>
  <c r="AF558" i="1"/>
  <c r="AE510" i="1"/>
  <c r="S509" i="1" s="1"/>
  <c r="AF510" i="1"/>
  <c r="V509" i="1" s="1"/>
  <c r="AQ602" i="1"/>
  <c r="AF395" i="1"/>
  <c r="V394" i="1" s="1"/>
  <c r="AQ375" i="1"/>
  <c r="AR325" i="1"/>
  <c r="AF325" i="1" s="1"/>
  <c r="V324" i="1" s="1"/>
  <c r="AR158" i="1"/>
  <c r="AE158" i="1" s="1"/>
  <c r="S157" i="1" s="1"/>
  <c r="AR213" i="1"/>
  <c r="AE213" i="1" s="1"/>
  <c r="S212" i="1" s="1"/>
  <c r="AE102" i="1"/>
  <c r="S101" i="1" s="1"/>
  <c r="AF102" i="1"/>
  <c r="V101" i="1" s="1"/>
  <c r="AE90" i="1"/>
  <c r="S89" i="1" s="1"/>
  <c r="AR36" i="1"/>
  <c r="AE26" i="1"/>
  <c r="S25" i="1" s="1"/>
  <c r="AR12" i="1"/>
  <c r="AF12" i="1" s="1"/>
  <c r="V11" i="1" s="1"/>
  <c r="AE60" i="1"/>
  <c r="S59" i="1" s="1"/>
  <c r="AF60" i="1"/>
  <c r="V59" i="1" s="1"/>
  <c r="AE573" i="1"/>
  <c r="AF573" i="1"/>
  <c r="AE534" i="1"/>
  <c r="AF534" i="1"/>
  <c r="AF499" i="1"/>
  <c r="V498" i="1" s="1"/>
  <c r="AE499" i="1"/>
  <c r="S498" i="1" s="1"/>
  <c r="AE587" i="1"/>
  <c r="AF277" i="1"/>
  <c r="AE277" i="1"/>
  <c r="AF426" i="1"/>
  <c r="AE426" i="1"/>
  <c r="AE399" i="1"/>
  <c r="AF399" i="1"/>
  <c r="AF349" i="1"/>
  <c r="V348" i="1" s="1"/>
  <c r="AE349" i="1"/>
  <c r="S348" i="1" s="1"/>
  <c r="AF27" i="1"/>
  <c r="AE27" i="1"/>
  <c r="AR617" i="1"/>
  <c r="AP611" i="1"/>
  <c r="AP598" i="1"/>
  <c r="AQ478" i="1"/>
  <c r="AP375" i="1"/>
  <c r="AR381" i="1"/>
  <c r="AF381" i="1" s="1"/>
  <c r="V380" i="1" s="1"/>
  <c r="AP335" i="1"/>
  <c r="AE335" i="1" s="1"/>
  <c r="S334" i="1" s="1"/>
  <c r="AR317" i="1"/>
  <c r="AF42" i="1"/>
  <c r="V41" i="1" s="1"/>
  <c r="AE495" i="1"/>
  <c r="S494" i="1" s="1"/>
  <c r="AF495" i="1"/>
  <c r="V494" i="1" s="1"/>
  <c r="AQ237" i="1"/>
  <c r="AF601" i="1"/>
  <c r="AR492" i="1"/>
  <c r="AE492" i="1" s="1"/>
  <c r="S491" i="1" s="1"/>
  <c r="AE474" i="1"/>
  <c r="AF474" i="1"/>
  <c r="AR588" i="1"/>
  <c r="AF588" i="1" s="1"/>
  <c r="V587" i="1" s="1"/>
  <c r="AQ584" i="1"/>
  <c r="AQ579" i="1"/>
  <c r="AQ577" i="1"/>
  <c r="AR567" i="1"/>
  <c r="AE567" i="1" s="1"/>
  <c r="S566" i="1" s="1"/>
  <c r="AQ563" i="1"/>
  <c r="AP540" i="1"/>
  <c r="AR538" i="1"/>
  <c r="AP536" i="1"/>
  <c r="AQ556" i="1"/>
  <c r="AP531" i="1"/>
  <c r="AP464" i="1"/>
  <c r="AP455" i="1"/>
  <c r="AP444" i="1"/>
  <c r="AP350" i="1"/>
  <c r="AP334" i="1"/>
  <c r="AP324" i="1"/>
  <c r="AP389" i="1"/>
  <c r="AP289" i="1"/>
  <c r="AP275" i="1"/>
  <c r="AF275" i="1" s="1"/>
  <c r="V274" i="1" s="1"/>
  <c r="AR273" i="1"/>
  <c r="AQ258" i="1"/>
  <c r="AP239" i="1"/>
  <c r="AP235" i="1"/>
  <c r="AP216" i="1"/>
  <c r="AP211" i="1"/>
  <c r="AQ197" i="1"/>
  <c r="AP193" i="1"/>
  <c r="AF397" i="1"/>
  <c r="V396" i="1" s="1"/>
  <c r="Q396" i="1" s="1"/>
  <c r="AE363" i="1"/>
  <c r="S362" i="1" s="1"/>
  <c r="Q362" i="1" s="1"/>
  <c r="AQ282" i="1"/>
  <c r="AQ280" i="1"/>
  <c r="AQ278" i="1"/>
  <c r="AP220" i="1"/>
  <c r="AP150" i="1"/>
  <c r="AE190" i="1"/>
  <c r="S189" i="1" s="1"/>
  <c r="AP65" i="1"/>
  <c r="AF65" i="1" s="1"/>
  <c r="V64" i="1" s="1"/>
  <c r="AQ51" i="1"/>
  <c r="AQ30" i="1"/>
  <c r="AP12" i="1"/>
  <c r="AQ45" i="1"/>
  <c r="AQ5" i="1"/>
  <c r="AE129" i="1"/>
  <c r="S128" i="1" s="1"/>
  <c r="AP505" i="1"/>
  <c r="AF21" i="1"/>
  <c r="AF54" i="1"/>
  <c r="V53" i="1" s="1"/>
  <c r="AE554" i="1"/>
  <c r="AF550" i="1"/>
  <c r="AP519" i="1"/>
  <c r="AR475" i="1"/>
  <c r="AF475" i="1" s="1"/>
  <c r="V474" i="1" s="1"/>
  <c r="AF445" i="1"/>
  <c r="V444" i="1" s="1"/>
  <c r="Q444" i="1" s="1"/>
  <c r="AQ440" i="1"/>
  <c r="AR364" i="1"/>
  <c r="AQ604" i="1"/>
  <c r="AP379" i="1"/>
  <c r="AR324" i="1"/>
  <c r="AE284" i="1"/>
  <c r="AQ376" i="1"/>
  <c r="AR144" i="1"/>
  <c r="AE140" i="1"/>
  <c r="S139" i="1" s="1"/>
  <c r="AF44" i="1"/>
  <c r="AE44" i="1"/>
  <c r="AE19" i="1"/>
  <c r="S18" i="1" s="1"/>
  <c r="AR616" i="1"/>
  <c r="AQ615" i="1"/>
  <c r="AQ611" i="1"/>
  <c r="AQ600" i="1"/>
  <c r="AR595" i="1"/>
  <c r="AF595" i="1" s="1"/>
  <c r="V594" i="1" s="1"/>
  <c r="AQ592" i="1"/>
  <c r="AQ572" i="1"/>
  <c r="AP569" i="1"/>
  <c r="AR586" i="1"/>
  <c r="AF586" i="1" s="1"/>
  <c r="V585" i="1" s="1"/>
  <c r="AR561" i="1"/>
  <c r="AF561" i="1" s="1"/>
  <c r="V560" i="1" s="1"/>
  <c r="AQ548" i="1"/>
  <c r="AQ546" i="1"/>
  <c r="AQ544" i="1"/>
  <c r="AQ542" i="1"/>
  <c r="AP562" i="1"/>
  <c r="AP551" i="1"/>
  <c r="AQ538" i="1"/>
  <c r="AP560" i="1"/>
  <c r="AP512" i="1"/>
  <c r="AP515" i="1"/>
  <c r="AP498" i="1"/>
  <c r="AQ488" i="1"/>
  <c r="AP457" i="1"/>
  <c r="AP442" i="1"/>
  <c r="AP438" i="1"/>
  <c r="AF458" i="1"/>
  <c r="AP484" i="1"/>
  <c r="AQ484" i="1"/>
  <c r="AQ448" i="1"/>
  <c r="AQ447" i="1"/>
  <c r="AF430" i="1"/>
  <c r="AQ425" i="1"/>
  <c r="AR425" i="1"/>
  <c r="AE425" i="1" s="1"/>
  <c r="S424" i="1" s="1"/>
  <c r="AP377" i="1"/>
  <c r="AP359" i="1"/>
  <c r="AP386" i="1"/>
  <c r="AR386" i="1"/>
  <c r="AF386" i="1" s="1"/>
  <c r="V385" i="1" s="1"/>
  <c r="AP383" i="1"/>
  <c r="AP381" i="1"/>
  <c r="AP369" i="1"/>
  <c r="AR391" i="1"/>
  <c r="AF391" i="1" s="1"/>
  <c r="V390" i="1" s="1"/>
  <c r="AP345" i="1"/>
  <c r="AR329" i="1"/>
  <c r="AP327" i="1"/>
  <c r="AF327" i="1" s="1"/>
  <c r="V326" i="1" s="1"/>
  <c r="AP323" i="1"/>
  <c r="AR346" i="1"/>
  <c r="AE346" i="1" s="1"/>
  <c r="S345" i="1" s="1"/>
  <c r="AQ292" i="1"/>
  <c r="AP276" i="1"/>
  <c r="AP237" i="1"/>
  <c r="AP208" i="1"/>
  <c r="AQ341" i="1"/>
  <c r="AQ337" i="1"/>
  <c r="AP282" i="1"/>
  <c r="AP278" i="1"/>
  <c r="AE278" i="1" s="1"/>
  <c r="S277" i="1" s="1"/>
  <c r="AR221" i="1"/>
  <c r="AF221" i="1" s="1"/>
  <c r="V220" i="1" s="1"/>
  <c r="AQ219" i="1"/>
  <c r="AE241" i="1"/>
  <c r="AR204" i="1"/>
  <c r="AF204" i="1" s="1"/>
  <c r="V203" i="1" s="1"/>
  <c r="AR202" i="1"/>
  <c r="AE202" i="1" s="1"/>
  <c r="S201" i="1" s="1"/>
  <c r="AR200" i="1"/>
  <c r="AR311" i="1"/>
  <c r="AP207" i="1"/>
  <c r="AR192" i="1"/>
  <c r="AF192" i="1" s="1"/>
  <c r="V191" i="1" s="1"/>
  <c r="AR187" i="1"/>
  <c r="AP172" i="1"/>
  <c r="AP159" i="1"/>
  <c r="AP153" i="1"/>
  <c r="AQ121" i="1"/>
  <c r="AP112" i="1"/>
  <c r="AP48" i="1"/>
  <c r="AQ149" i="1"/>
  <c r="AQ142" i="1"/>
  <c r="AR183" i="1"/>
  <c r="AF183" i="1" s="1"/>
  <c r="V182" i="1" s="1"/>
  <c r="AR342" i="1"/>
  <c r="AF141" i="1"/>
  <c r="AE66" i="1"/>
  <c r="S65" i="1" s="1"/>
  <c r="AR39" i="1"/>
  <c r="AE39" i="1" s="1"/>
  <c r="S38" i="1" s="1"/>
  <c r="AQ7" i="1"/>
  <c r="AR34" i="1"/>
  <c r="AE34" i="1" s="1"/>
  <c r="S33" i="1" s="1"/>
  <c r="AE98" i="1"/>
  <c r="AR113" i="1"/>
  <c r="AF113" i="1" s="1"/>
  <c r="V112" i="1" s="1"/>
  <c r="AE653" i="1"/>
  <c r="AE646" i="1"/>
  <c r="AF641" i="1"/>
  <c r="AF634" i="1"/>
  <c r="AR571" i="1"/>
  <c r="AF594" i="1"/>
  <c r="AR491" i="1"/>
  <c r="AF491" i="1" s="1"/>
  <c r="V490" i="1" s="1"/>
  <c r="AQ623" i="1"/>
  <c r="AR261" i="1"/>
  <c r="AE263" i="1"/>
  <c r="AQ208" i="1"/>
  <c r="AR279" i="1"/>
  <c r="AE279" i="1" s="1"/>
  <c r="S278" i="1" s="1"/>
  <c r="AQ158" i="1"/>
  <c r="AR17" i="1"/>
  <c r="AR143" i="1"/>
  <c r="AF118" i="1"/>
  <c r="V117" i="1" s="1"/>
  <c r="AR611" i="1"/>
  <c r="AQ438" i="1"/>
  <c r="AQ324" i="1"/>
  <c r="AQ507" i="1"/>
  <c r="AP476" i="1"/>
  <c r="AQ518" i="1"/>
  <c r="AP465" i="1"/>
  <c r="AE490" i="1"/>
  <c r="AQ483" i="1"/>
  <c r="Q532" i="1"/>
  <c r="AQ482" i="1"/>
  <c r="AQ480" i="1"/>
  <c r="AR447" i="1"/>
  <c r="AE447" i="1" s="1"/>
  <c r="S446" i="1" s="1"/>
  <c r="AR450" i="1"/>
  <c r="AR431" i="1"/>
  <c r="AE431" i="1" s="1"/>
  <c r="S430" i="1" s="1"/>
  <c r="AR429" i="1"/>
  <c r="AE429" i="1" s="1"/>
  <c r="S428" i="1" s="1"/>
  <c r="AQ400" i="1"/>
  <c r="AP376" i="1"/>
  <c r="AQ383" i="1"/>
  <c r="AR365" i="1"/>
  <c r="AF365" i="1" s="1"/>
  <c r="V364" i="1" s="1"/>
  <c r="AR334" i="1"/>
  <c r="AE334" i="1" s="1"/>
  <c r="S333" i="1" s="1"/>
  <c r="AP326" i="1"/>
  <c r="AR300" i="1"/>
  <c r="AR297" i="1"/>
  <c r="AQ385" i="1"/>
  <c r="AE352" i="1"/>
  <c r="AQ275" i="1"/>
  <c r="AR262" i="1"/>
  <c r="AP236" i="1"/>
  <c r="AQ281" i="1"/>
  <c r="AQ279" i="1"/>
  <c r="AP255" i="1"/>
  <c r="AQ250" i="1"/>
  <c r="AR188" i="1"/>
  <c r="AE176" i="1"/>
  <c r="AP152" i="1"/>
  <c r="AP137" i="1"/>
  <c r="AP121" i="1"/>
  <c r="AP47" i="1"/>
  <c r="AP123" i="1"/>
  <c r="AR41" i="1"/>
  <c r="AR128" i="1"/>
  <c r="AP16" i="1"/>
  <c r="AE110" i="1"/>
  <c r="AR58" i="1"/>
  <c r="AF58" i="1" s="1"/>
  <c r="V57" i="1" s="1"/>
  <c r="AQ620" i="1"/>
  <c r="AF501" i="1"/>
  <c r="V500" i="1" s="1"/>
  <c r="V501" i="1" s="1"/>
  <c r="AR443" i="1"/>
  <c r="AE443" i="1" s="1"/>
  <c r="S442" i="1" s="1"/>
  <c r="AQ395" i="1"/>
  <c r="AR493" i="1"/>
  <c r="AR488" i="1"/>
  <c r="AE446" i="1"/>
  <c r="AR444" i="1"/>
  <c r="AE444" i="1" s="1"/>
  <c r="S443" i="1" s="1"/>
  <c r="AP428" i="1"/>
  <c r="AQ477" i="1"/>
  <c r="AR465" i="1"/>
  <c r="AF465" i="1" s="1"/>
  <c r="V464" i="1" s="1"/>
  <c r="AE315" i="1"/>
  <c r="AR372" i="1"/>
  <c r="AE343" i="1"/>
  <c r="AR211" i="1"/>
  <c r="AR75" i="1"/>
  <c r="AE156" i="1"/>
  <c r="AQ118" i="1"/>
  <c r="AE80" i="1"/>
  <c r="AR76" i="1"/>
  <c r="AF15" i="1"/>
  <c r="AR235" i="1"/>
  <c r="AE235" i="1" s="1"/>
  <c r="S234" i="1" s="1"/>
  <c r="AQ234" i="1"/>
  <c r="AQ198" i="1"/>
  <c r="AR195" i="1"/>
  <c r="AE195" i="1" s="1"/>
  <c r="S194" i="1" s="1"/>
  <c r="AQ210" i="1"/>
  <c r="AQ427" i="1"/>
  <c r="AQ48" i="1"/>
  <c r="AF160" i="1"/>
  <c r="V159" i="1" s="1"/>
  <c r="AE160" i="1"/>
  <c r="S159" i="1" s="1"/>
  <c r="AE239" i="1"/>
  <c r="S238" i="1" s="1"/>
  <c r="AF239" i="1"/>
  <c r="V238" i="1" s="1"/>
  <c r="AF237" i="1"/>
  <c r="V236" i="1" s="1"/>
  <c r="AF223" i="1"/>
  <c r="AE223" i="1"/>
  <c r="AP628" i="1"/>
  <c r="AP606" i="1"/>
  <c r="AP605" i="1"/>
  <c r="AP597" i="1"/>
  <c r="AP452" i="1"/>
  <c r="AF519" i="1"/>
  <c r="V518" i="1" s="1"/>
  <c r="AE519" i="1"/>
  <c r="S518" i="1" s="1"/>
  <c r="AE493" i="1"/>
  <c r="S492" i="1" s="1"/>
  <c r="AF493" i="1"/>
  <c r="V492" i="1" s="1"/>
  <c r="AF476" i="1"/>
  <c r="V475" i="1" s="1"/>
  <c r="AE440" i="1"/>
  <c r="S439" i="1" s="1"/>
  <c r="AF440" i="1"/>
  <c r="V439" i="1" s="1"/>
  <c r="AR379" i="1"/>
  <c r="AE379" i="1" s="1"/>
  <c r="S378" i="1" s="1"/>
  <c r="AE328" i="1"/>
  <c r="AF328" i="1"/>
  <c r="AE232" i="1"/>
  <c r="S231" i="1" s="1"/>
  <c r="AF232" i="1"/>
  <c r="V231" i="1" s="1"/>
  <c r="AF24" i="1"/>
  <c r="V23" i="1" s="1"/>
  <c r="AE24" i="1"/>
  <c r="S23" i="1" s="1"/>
  <c r="AE13" i="1"/>
  <c r="S12" i="1" s="1"/>
  <c r="AF13" i="1"/>
  <c r="V12" i="1" s="1"/>
  <c r="Q132" i="1"/>
  <c r="AF517" i="1"/>
  <c r="V516" i="1" s="1"/>
  <c r="AE517" i="1"/>
  <c r="S516" i="1" s="1"/>
  <c r="Q516" i="1" s="1"/>
  <c r="AE486" i="1"/>
  <c r="S485" i="1" s="1"/>
  <c r="AF419" i="1"/>
  <c r="AE419" i="1"/>
  <c r="AE442" i="1"/>
  <c r="S441" i="1" s="1"/>
  <c r="AF442" i="1"/>
  <c r="V441" i="1" s="1"/>
  <c r="AE439" i="1"/>
  <c r="S438" i="1" s="1"/>
  <c r="AF439" i="1"/>
  <c r="V438" i="1" s="1"/>
  <c r="AE384" i="1"/>
  <c r="AF384" i="1"/>
  <c r="AE212" i="1"/>
  <c r="S211" i="1" s="1"/>
  <c r="AF212" i="1"/>
  <c r="V211" i="1" s="1"/>
  <c r="AE115" i="1"/>
  <c r="AF115" i="1"/>
  <c r="AE103" i="1"/>
  <c r="S102" i="1" s="1"/>
  <c r="AF103" i="1"/>
  <c r="V102" i="1" s="1"/>
  <c r="AF56" i="1"/>
  <c r="AE56" i="1"/>
  <c r="AE159" i="1"/>
  <c r="S158" i="1" s="1"/>
  <c r="AF159" i="1"/>
  <c r="V158" i="1" s="1"/>
  <c r="AP630" i="1"/>
  <c r="AP616" i="1"/>
  <c r="AR602" i="1"/>
  <c r="AP487" i="1"/>
  <c r="AP71" i="1"/>
  <c r="AE71" i="1" s="1"/>
  <c r="S70" i="1" s="1"/>
  <c r="AR630" i="1"/>
  <c r="AR618" i="1"/>
  <c r="AE609" i="1"/>
  <c r="S608" i="1" s="1"/>
  <c r="Q608" i="1" s="1"/>
  <c r="AP566" i="1"/>
  <c r="AP582" i="1"/>
  <c r="AP578" i="1"/>
  <c r="AQ566" i="1"/>
  <c r="AP532" i="1"/>
  <c r="AE532" i="1" s="1"/>
  <c r="S531" i="1" s="1"/>
  <c r="AQ524" i="1"/>
  <c r="AP517" i="1"/>
  <c r="AQ402" i="1"/>
  <c r="AF640" i="1"/>
  <c r="AE640" i="1"/>
  <c r="AF579" i="1"/>
  <c r="V578" i="1" s="1"/>
  <c r="AE579" i="1"/>
  <c r="S578" i="1" s="1"/>
  <c r="AF577" i="1"/>
  <c r="V576" i="1" s="1"/>
  <c r="AE577" i="1"/>
  <c r="S576" i="1" s="1"/>
  <c r="AE441" i="1"/>
  <c r="S440" i="1" s="1"/>
  <c r="AF441" i="1"/>
  <c r="V440" i="1" s="1"/>
  <c r="AE393" i="1"/>
  <c r="S392" i="1" s="1"/>
  <c r="AF393" i="1"/>
  <c r="V392" i="1" s="1"/>
  <c r="AE373" i="1"/>
  <c r="S372" i="1" s="1"/>
  <c r="AF373" i="1"/>
  <c r="V372" i="1" s="1"/>
  <c r="AE135" i="1"/>
  <c r="S134" i="1" s="1"/>
  <c r="AF135" i="1"/>
  <c r="V134" i="1" s="1"/>
  <c r="AE234" i="1"/>
  <c r="S233" i="1" s="1"/>
  <c r="AF234" i="1"/>
  <c r="V233" i="1" s="1"/>
  <c r="AF213" i="1"/>
  <c r="V212" i="1" s="1"/>
  <c r="AE16" i="1"/>
  <c r="S15" i="1" s="1"/>
  <c r="AF16" i="1"/>
  <c r="V15" i="1" s="1"/>
  <c r="AF62" i="1"/>
  <c r="AE62" i="1"/>
  <c r="AE47" i="1"/>
  <c r="S46" i="1" s="1"/>
  <c r="AF47" i="1"/>
  <c r="V46" i="1" s="1"/>
  <c r="AE14" i="1"/>
  <c r="S13" i="1" s="1"/>
  <c r="AF14" i="1"/>
  <c r="V13" i="1" s="1"/>
  <c r="AP462" i="1"/>
  <c r="AR462" i="1"/>
  <c r="AF462" i="1" s="1"/>
  <c r="V461" i="1" s="1"/>
  <c r="AP461" i="1"/>
  <c r="AP459" i="1"/>
  <c r="AP417" i="1"/>
  <c r="AR420" i="1"/>
  <c r="AF420" i="1" s="1"/>
  <c r="V419" i="1" s="1"/>
  <c r="AP406" i="1"/>
  <c r="AP402" i="1"/>
  <c r="AP394" i="1"/>
  <c r="AP364" i="1"/>
  <c r="AP367" i="1"/>
  <c r="AQ365" i="1"/>
  <c r="AQ307" i="1"/>
  <c r="AP318" i="1"/>
  <c r="AR318" i="1"/>
  <c r="AF318" i="1" s="1"/>
  <c r="V317" i="1" s="1"/>
  <c r="AQ285" i="1"/>
  <c r="AP281" i="1"/>
  <c r="AF281" i="1" s="1"/>
  <c r="V280" i="1" s="1"/>
  <c r="AP258" i="1"/>
  <c r="AQ222" i="1"/>
  <c r="AQ217" i="1"/>
  <c r="AP210" i="1"/>
  <c r="AP197" i="1"/>
  <c r="AP280" i="1"/>
  <c r="AR267" i="1"/>
  <c r="AE267" i="1" s="1"/>
  <c r="S266" i="1" s="1"/>
  <c r="AQ172" i="1"/>
  <c r="AP158" i="1"/>
  <c r="AP77" i="1"/>
  <c r="AQ252" i="1"/>
  <c r="AF196" i="1"/>
  <c r="AR179" i="1"/>
  <c r="AE179" i="1" s="1"/>
  <c r="S178" i="1" s="1"/>
  <c r="AP168" i="1"/>
  <c r="AP148" i="1"/>
  <c r="AP143" i="1"/>
  <c r="AR266" i="1"/>
  <c r="AR162" i="1"/>
  <c r="AF162" i="1" s="1"/>
  <c r="V161" i="1" s="1"/>
  <c r="AR106" i="1"/>
  <c r="AF106" i="1" s="1"/>
  <c r="V105" i="1" s="1"/>
  <c r="AQ63" i="1"/>
  <c r="AR173" i="1"/>
  <c r="AF173" i="1" s="1"/>
  <c r="V172" i="1" s="1"/>
  <c r="AP128" i="1"/>
  <c r="AP64" i="1"/>
  <c r="AF64" i="1" s="1"/>
  <c r="V63" i="1" s="1"/>
  <c r="AR45" i="1"/>
  <c r="AE45" i="1" s="1"/>
  <c r="S44" i="1" s="1"/>
  <c r="AP17" i="1"/>
  <c r="AF17" i="1" s="1"/>
  <c r="V16" i="1" s="1"/>
  <c r="V20" i="1" s="1"/>
  <c r="AP5" i="1"/>
  <c r="AE5" i="1" s="1"/>
  <c r="S4" i="1" s="1"/>
  <c r="AP63" i="1"/>
  <c r="AP7" i="1"/>
  <c r="AR512" i="1"/>
  <c r="AF569" i="1"/>
  <c r="V568" i="1" s="1"/>
  <c r="AE569" i="1"/>
  <c r="S568" i="1" s="1"/>
  <c r="AE491" i="1"/>
  <c r="S490" i="1" s="1"/>
  <c r="Q490" i="1" s="1"/>
  <c r="AF477" i="1"/>
  <c r="V476" i="1" s="1"/>
  <c r="AE477" i="1"/>
  <c r="S476" i="1" s="1"/>
  <c r="AR292" i="1"/>
  <c r="AR361" i="1"/>
  <c r="AR485" i="1"/>
  <c r="AE137" i="1"/>
  <c r="S136" i="1" s="1"/>
  <c r="AF137" i="1"/>
  <c r="V136" i="1" s="1"/>
  <c r="AR48" i="1"/>
  <c r="AF48" i="1" s="1"/>
  <c r="V47" i="1" s="1"/>
  <c r="AR11" i="1"/>
  <c r="AE11" i="1" s="1"/>
  <c r="S10" i="1" s="1"/>
  <c r="AR152" i="1"/>
  <c r="AR214" i="1"/>
  <c r="AF147" i="1"/>
  <c r="V146" i="1" s="1"/>
  <c r="AR198" i="1"/>
  <c r="AE108" i="1"/>
  <c r="S107" i="1" s="1"/>
  <c r="AR218" i="1"/>
  <c r="AP599" i="1"/>
  <c r="AF599" i="1" s="1"/>
  <c r="V598" i="1" s="1"/>
  <c r="AP595" i="1"/>
  <c r="AP593" i="1"/>
  <c r="AQ586" i="1"/>
  <c r="AP586" i="1"/>
  <c r="AQ555" i="1"/>
  <c r="AQ533" i="1"/>
  <c r="AQ529" i="1"/>
  <c r="AP509" i="1"/>
  <c r="AR507" i="1"/>
  <c r="AP495" i="1"/>
  <c r="AP491" i="1"/>
  <c r="AP477" i="1"/>
  <c r="AQ531" i="1"/>
  <c r="AP529" i="1"/>
  <c r="AQ499" i="1"/>
  <c r="AR489" i="1"/>
  <c r="AF489" i="1" s="1"/>
  <c r="V488" i="1" s="1"/>
  <c r="AP488" i="1"/>
  <c r="AP486" i="1"/>
  <c r="AP467" i="1"/>
  <c r="AQ457" i="1"/>
  <c r="AP454" i="1"/>
  <c r="AE501" i="1"/>
  <c r="S500" i="1" s="1"/>
  <c r="AP445" i="1"/>
  <c r="AP483" i="1"/>
  <c r="AP481" i="1"/>
  <c r="AQ481" i="1"/>
  <c r="AP473" i="1"/>
  <c r="AQ436" i="1"/>
  <c r="AP472" i="1"/>
  <c r="AR472" i="1"/>
  <c r="AR470" i="1"/>
  <c r="AF470" i="1" s="1"/>
  <c r="V469" i="1" s="1"/>
  <c r="AR448" i="1"/>
  <c r="AE448" i="1" s="1"/>
  <c r="S447" i="1" s="1"/>
  <c r="AP432" i="1"/>
  <c r="AP416" i="1"/>
  <c r="AP429" i="1"/>
  <c r="AP425" i="1"/>
  <c r="AR424" i="1"/>
  <c r="AF424" i="1" s="1"/>
  <c r="V423" i="1" s="1"/>
  <c r="AP421" i="1"/>
  <c r="AP397" i="1"/>
  <c r="AP363" i="1"/>
  <c r="AQ435" i="1"/>
  <c r="AP391" i="1"/>
  <c r="AQ367" i="1"/>
  <c r="AR414" i="1"/>
  <c r="AF414" i="1" s="1"/>
  <c r="V413" i="1" s="1"/>
  <c r="AR410" i="1"/>
  <c r="AF410" i="1" s="1"/>
  <c r="V409" i="1" s="1"/>
  <c r="AQ339" i="1"/>
  <c r="AP321" i="1"/>
  <c r="AP292" i="1"/>
  <c r="AP285" i="1"/>
  <c r="AE285" i="1" s="1"/>
  <c r="S284" i="1" s="1"/>
  <c r="AQ257" i="1"/>
  <c r="AF218" i="1"/>
  <c r="V217" i="1" s="1"/>
  <c r="AQ286" i="1"/>
  <c r="AP219" i="1"/>
  <c r="AQ320" i="1"/>
  <c r="AP205" i="1"/>
  <c r="AP203" i="1"/>
  <c r="AP201" i="1"/>
  <c r="AP199" i="1"/>
  <c r="AP189" i="1"/>
  <c r="AP188" i="1"/>
  <c r="AQ251" i="1"/>
  <c r="AQ245" i="1"/>
  <c r="AR229" i="1"/>
  <c r="AF229" i="1" s="1"/>
  <c r="V228" i="1" s="1"/>
  <c r="AR225" i="1"/>
  <c r="AE225" i="1" s="1"/>
  <c r="S224" i="1" s="1"/>
  <c r="AP157" i="1"/>
  <c r="AP133" i="1"/>
  <c r="AP46" i="1"/>
  <c r="AP179" i="1"/>
  <c r="AQ144" i="1"/>
  <c r="AR122" i="1"/>
  <c r="AE122" i="1" s="1"/>
  <c r="S121" i="1" s="1"/>
  <c r="AP106" i="1"/>
  <c r="AR95" i="1"/>
  <c r="AR93" i="1"/>
  <c r="AF93" i="1" s="1"/>
  <c r="V92" i="1" s="1"/>
  <c r="AE74" i="1"/>
  <c r="AQ128" i="1"/>
  <c r="AR117" i="1"/>
  <c r="AF117" i="1" s="1"/>
  <c r="V116" i="1" s="1"/>
  <c r="AP39" i="1"/>
  <c r="AP28" i="1"/>
  <c r="AR114" i="1"/>
  <c r="AR83" i="1"/>
  <c r="AQ184" i="1"/>
  <c r="AQ126" i="1"/>
  <c r="AP178" i="1"/>
  <c r="AR438" i="1"/>
  <c r="AR623" i="1"/>
  <c r="AE623" i="1" s="1"/>
  <c r="S622" i="1" s="1"/>
  <c r="AR551" i="1"/>
  <c r="AQ491" i="1"/>
  <c r="AR531" i="1"/>
  <c r="AE531" i="1" s="1"/>
  <c r="S530" i="1" s="1"/>
  <c r="AF284" i="1"/>
  <c r="AR326" i="1"/>
  <c r="AR258" i="1"/>
  <c r="AR376" i="1"/>
  <c r="AR238" i="1"/>
  <c r="AR236" i="1"/>
  <c r="AE233" i="1"/>
  <c r="S232" i="1" s="1"/>
  <c r="AF233" i="1"/>
  <c r="V232" i="1" s="1"/>
  <c r="AQ232" i="1"/>
  <c r="AE169" i="1"/>
  <c r="S168" i="1" s="1"/>
  <c r="AF169" i="1"/>
  <c r="V168" i="1" s="1"/>
  <c r="AR138" i="1"/>
  <c r="AQ159" i="1"/>
  <c r="AE96" i="1"/>
  <c r="S95" i="1" s="1"/>
  <c r="AF92" i="1"/>
  <c r="AR620" i="1"/>
  <c r="AE620" i="1" s="1"/>
  <c r="S619" i="1" s="1"/>
  <c r="AQ616" i="1"/>
  <c r="AF629" i="1"/>
  <c r="AR606" i="1"/>
  <c r="AR605" i="1"/>
  <c r="AR604" i="1"/>
  <c r="AR603" i="1"/>
  <c r="AP567" i="1"/>
  <c r="AP565" i="1"/>
  <c r="AR549" i="1"/>
  <c r="AF549" i="1" s="1"/>
  <c r="V548" i="1" s="1"/>
  <c r="AP549" i="1"/>
  <c r="AQ559" i="1"/>
  <c r="AQ530" i="1"/>
  <c r="AP520" i="1"/>
  <c r="AP518" i="1"/>
  <c r="AP516" i="1"/>
  <c r="AP499" i="1"/>
  <c r="AQ432" i="1"/>
  <c r="AR482" i="1"/>
  <c r="AF482" i="1" s="1"/>
  <c r="V481" i="1" s="1"/>
  <c r="AR480" i="1"/>
  <c r="AE480" i="1" s="1"/>
  <c r="S479" i="1" s="1"/>
  <c r="AE454" i="1"/>
  <c r="S453" i="1" s="1"/>
  <c r="AQ450" i="1"/>
  <c r="AP396" i="1"/>
  <c r="AP351" i="1"/>
  <c r="AP424" i="1"/>
  <c r="AR407" i="1"/>
  <c r="AE407" i="1" s="1"/>
  <c r="S406" i="1" s="1"/>
  <c r="AR403" i="1"/>
  <c r="AF403" i="1" s="1"/>
  <c r="V402" i="1" s="1"/>
  <c r="AP346" i="1"/>
  <c r="AQ433" i="1"/>
  <c r="AP433" i="1"/>
  <c r="AQ413" i="1"/>
  <c r="AQ346" i="1"/>
  <c r="AP344" i="1"/>
  <c r="AP296" i="1"/>
  <c r="AE296" i="1" s="1"/>
  <c r="S295" i="1" s="1"/>
  <c r="AF374" i="1"/>
  <c r="AR272" i="1"/>
  <c r="AP261" i="1"/>
  <c r="AP259" i="1"/>
  <c r="AE259" i="1" s="1"/>
  <c r="S258" i="1" s="1"/>
  <c r="AP257" i="1"/>
  <c r="AP240" i="1"/>
  <c r="AP232" i="1"/>
  <c r="AP218" i="1"/>
  <c r="AF216" i="1"/>
  <c r="V215" i="1" s="1"/>
  <c r="AP212" i="1"/>
  <c r="AP198" i="1"/>
  <c r="AP279" i="1"/>
  <c r="AQ188" i="1"/>
  <c r="AQ264" i="1"/>
  <c r="AP139" i="1"/>
  <c r="AP127" i="1"/>
  <c r="AR314" i="1"/>
  <c r="AQ265" i="1"/>
  <c r="AQ230" i="1"/>
  <c r="AP192" i="1"/>
  <c r="AP167" i="1"/>
  <c r="AP149" i="1"/>
  <c r="AE149" i="1" s="1"/>
  <c r="S148" i="1" s="1"/>
  <c r="AP144" i="1"/>
  <c r="AE144" i="1" s="1"/>
  <c r="S143" i="1" s="1"/>
  <c r="AP142" i="1"/>
  <c r="AQ316" i="1"/>
  <c r="AP95" i="1"/>
  <c r="AP93" i="1"/>
  <c r="AQ247" i="1"/>
  <c r="AQ163" i="1"/>
  <c r="AF119" i="1"/>
  <c r="V118" i="1" s="1"/>
  <c r="AQ52" i="1"/>
  <c r="AP6" i="1"/>
  <c r="AE86" i="1"/>
  <c r="AP29" i="1"/>
  <c r="AQ570" i="1"/>
  <c r="AR625" i="1"/>
  <c r="AF625" i="1" s="1"/>
  <c r="V624" i="1" s="1"/>
  <c r="AE550" i="1"/>
  <c r="AR627" i="1"/>
  <c r="AQ569" i="1"/>
  <c r="AR516" i="1"/>
  <c r="AF487" i="1"/>
  <c r="V486" i="1" s="1"/>
  <c r="Q486" i="1" s="1"/>
  <c r="AR453" i="1"/>
  <c r="AE453" i="1" s="1"/>
  <c r="S452" i="1" s="1"/>
  <c r="AR394" i="1"/>
  <c r="AR428" i="1"/>
  <c r="AR467" i="1"/>
  <c r="AR466" i="1"/>
  <c r="AF466" i="1" s="1"/>
  <c r="V465" i="1" s="1"/>
  <c r="AR464" i="1"/>
  <c r="AR257" i="1"/>
  <c r="AR518" i="1"/>
  <c r="AR168" i="1"/>
  <c r="AF168" i="1" s="1"/>
  <c r="V167" i="1" s="1"/>
  <c r="AR77" i="1"/>
  <c r="AF174" i="1"/>
  <c r="V173" i="1" s="1"/>
  <c r="AE174" i="1"/>
  <c r="S173" i="1" s="1"/>
  <c r="AF161" i="1"/>
  <c r="AE161" i="1"/>
  <c r="AQ235" i="1"/>
  <c r="AQ218" i="1"/>
  <c r="AF600" i="1"/>
  <c r="V599" i="1" s="1"/>
  <c r="AE600" i="1"/>
  <c r="S599" i="1" s="1"/>
  <c r="AF585" i="1"/>
  <c r="V584" i="1" s="1"/>
  <c r="AE585" i="1"/>
  <c r="S584" i="1" s="1"/>
  <c r="AF582" i="1"/>
  <c r="V581" i="1" s="1"/>
  <c r="AE582" i="1"/>
  <c r="S581" i="1" s="1"/>
  <c r="AE326" i="1"/>
  <c r="S325" i="1" s="1"/>
  <c r="AF326" i="1"/>
  <c r="V325" i="1" s="1"/>
  <c r="AF288" i="1"/>
  <c r="V287" i="1" s="1"/>
  <c r="AE275" i="1"/>
  <c r="S274" i="1" s="1"/>
  <c r="AF271" i="1"/>
  <c r="V270" i="1" s="1"/>
  <c r="AF172" i="1"/>
  <c r="V171" i="1" s="1"/>
  <c r="AF76" i="1"/>
  <c r="V75" i="1" s="1"/>
  <c r="AE64" i="1"/>
  <c r="S63" i="1" s="1"/>
  <c r="AE562" i="1"/>
  <c r="S561" i="1" s="1"/>
  <c r="AF562" i="1"/>
  <c r="V561" i="1" s="1"/>
  <c r="AE555" i="1"/>
  <c r="S554" i="1" s="1"/>
  <c r="AF555" i="1"/>
  <c r="V554" i="1" s="1"/>
  <c r="AE521" i="1"/>
  <c r="S520" i="1" s="1"/>
  <c r="AE436" i="1"/>
  <c r="S435" i="1" s="1"/>
  <c r="AF436" i="1"/>
  <c r="V435" i="1" s="1"/>
  <c r="AE356" i="1"/>
  <c r="S355" i="1" s="1"/>
  <c r="AF356" i="1"/>
  <c r="V355" i="1" s="1"/>
  <c r="AF358" i="1"/>
  <c r="V357" i="1" s="1"/>
  <c r="AE358" i="1"/>
  <c r="S357" i="1" s="1"/>
  <c r="AE128" i="1"/>
  <c r="S127" i="1" s="1"/>
  <c r="AF128" i="1"/>
  <c r="V127" i="1" s="1"/>
  <c r="AF6" i="1"/>
  <c r="V5" i="1" s="1"/>
  <c r="AF23" i="1"/>
  <c r="V22" i="1" s="1"/>
  <c r="V26" i="1" s="1"/>
  <c r="AF584" i="1"/>
  <c r="V583" i="1" s="1"/>
  <c r="AF538" i="1"/>
  <c r="V537" i="1" s="1"/>
  <c r="AE538" i="1"/>
  <c r="S537" i="1" s="1"/>
  <c r="AE559" i="1"/>
  <c r="S558" i="1" s="1"/>
  <c r="AF559" i="1"/>
  <c r="V558" i="1" s="1"/>
  <c r="AF509" i="1"/>
  <c r="V508" i="1" s="1"/>
  <c r="AE509" i="1"/>
  <c r="S508" i="1" s="1"/>
  <c r="AF524" i="1"/>
  <c r="V523" i="1" s="1"/>
  <c r="AE524" i="1"/>
  <c r="S523" i="1" s="1"/>
  <c r="Q522" i="1"/>
  <c r="AF222" i="1"/>
  <c r="V221" i="1" s="1"/>
  <c r="AE222" i="1"/>
  <c r="S221" i="1" s="1"/>
  <c r="AE188" i="1"/>
  <c r="S187" i="1" s="1"/>
  <c r="AF188" i="1"/>
  <c r="V187" i="1" s="1"/>
  <c r="AF581" i="1"/>
  <c r="V580" i="1" s="1"/>
  <c r="AE581" i="1"/>
  <c r="S580" i="1" s="1"/>
  <c r="AF525" i="1"/>
  <c r="V524" i="1" s="1"/>
  <c r="AE525" i="1"/>
  <c r="S524" i="1" s="1"/>
  <c r="AF40" i="1"/>
  <c r="V39" i="1" s="1"/>
  <c r="AE40" i="1"/>
  <c r="S39" i="1" s="1"/>
  <c r="AP504" i="1"/>
  <c r="AF526" i="1"/>
  <c r="V525" i="1" s="1"/>
  <c r="AE526" i="1"/>
  <c r="S525" i="1" s="1"/>
  <c r="AF508" i="1"/>
  <c r="V507" i="1" s="1"/>
  <c r="Q495" i="1"/>
  <c r="AE451" i="1"/>
  <c r="AF451" i="1"/>
  <c r="AE463" i="1"/>
  <c r="AF463" i="1"/>
  <c r="AP431" i="1"/>
  <c r="AF408" i="1"/>
  <c r="V407" i="1" s="1"/>
  <c r="AP407" i="1"/>
  <c r="AP403" i="1"/>
  <c r="AQ424" i="1"/>
  <c r="AE435" i="1"/>
  <c r="S434" i="1" s="1"/>
  <c r="AF435" i="1"/>
  <c r="V434" i="1" s="1"/>
  <c r="AR412" i="1"/>
  <c r="AP390" i="1"/>
  <c r="AR390" i="1"/>
  <c r="AE422" i="1"/>
  <c r="S421" i="1" s="1"/>
  <c r="AF422" i="1"/>
  <c r="V421" i="1" s="1"/>
  <c r="AP355" i="1"/>
  <c r="AE350" i="1"/>
  <c r="S349" i="1" s="1"/>
  <c r="AF350" i="1"/>
  <c r="V349" i="1" s="1"/>
  <c r="AF299" i="1"/>
  <c r="V298" i="1" s="1"/>
  <c r="AE299" i="1"/>
  <c r="S298" i="1" s="1"/>
  <c r="AP297" i="1"/>
  <c r="AF295" i="1"/>
  <c r="V294" i="1" s="1"/>
  <c r="AE295" i="1"/>
  <c r="S294" i="1" s="1"/>
  <c r="AP410" i="1"/>
  <c r="AE321" i="1"/>
  <c r="S320" i="1" s="1"/>
  <c r="AF321" i="1"/>
  <c r="V320" i="1" s="1"/>
  <c r="AE409" i="1"/>
  <c r="AF348" i="1"/>
  <c r="V347" i="1" s="1"/>
  <c r="AP272" i="1"/>
  <c r="AP262" i="1"/>
  <c r="AP385" i="1"/>
  <c r="AF352" i="1"/>
  <c r="AQ283" i="1"/>
  <c r="AF269" i="1"/>
  <c r="V268" i="1" s="1"/>
  <c r="AQ312" i="1"/>
  <c r="AF267" i="1"/>
  <c r="V266" i="1" s="1"/>
  <c r="AE228" i="1"/>
  <c r="S227" i="1" s="1"/>
  <c r="AF200" i="1"/>
  <c r="V199" i="1" s="1"/>
  <c r="AE200" i="1"/>
  <c r="S199" i="1" s="1"/>
  <c r="AF268" i="1"/>
  <c r="V267" i="1" s="1"/>
  <c r="AE268" i="1"/>
  <c r="S267" i="1" s="1"/>
  <c r="AF225" i="1"/>
  <c r="V224" i="1" s="1"/>
  <c r="AE192" i="1"/>
  <c r="S191" i="1" s="1"/>
  <c r="AP246" i="1"/>
  <c r="AP242" i="1"/>
  <c r="AF240" i="1"/>
  <c r="V239" i="1" s="1"/>
  <c r="AE240" i="1"/>
  <c r="S239" i="1" s="1"/>
  <c r="AF121" i="1"/>
  <c r="V120" i="1" s="1"/>
  <c r="AE121" i="1"/>
  <c r="S120" i="1" s="1"/>
  <c r="AP266" i="1"/>
  <c r="AP162" i="1"/>
  <c r="AF122" i="1"/>
  <c r="V121" i="1" s="1"/>
  <c r="AF68" i="1"/>
  <c r="AE68" i="1"/>
  <c r="AQ313" i="1"/>
  <c r="AE173" i="1"/>
  <c r="S172" i="1" s="1"/>
  <c r="AF148" i="1"/>
  <c r="V147" i="1" s="1"/>
  <c r="AF136" i="1"/>
  <c r="AE136" i="1"/>
  <c r="AF53" i="1"/>
  <c r="V52" i="1" s="1"/>
  <c r="AF51" i="1"/>
  <c r="V50" i="1" s="1"/>
  <c r="AE51" i="1"/>
  <c r="S50" i="1" s="1"/>
  <c r="R37" i="1"/>
  <c r="AE130" i="1"/>
  <c r="AQ114" i="1"/>
  <c r="AQ83" i="1"/>
  <c r="AP81" i="1"/>
  <c r="AF166" i="1"/>
  <c r="AE132" i="1"/>
  <c r="S131" i="1" s="1"/>
  <c r="AF132" i="1"/>
  <c r="V131" i="1" s="1"/>
  <c r="AP101" i="1"/>
  <c r="AP99" i="1"/>
  <c r="AP88" i="1"/>
  <c r="AQ58" i="1"/>
  <c r="AQ57" i="1"/>
  <c r="AQ23" i="1"/>
  <c r="AR178" i="1"/>
  <c r="AE84" i="1"/>
  <c r="S83" i="1" s="1"/>
  <c r="AR505" i="1"/>
  <c r="AQ82" i="1"/>
  <c r="AE50" i="1"/>
  <c r="AE79" i="1"/>
  <c r="S78" i="1" s="1"/>
  <c r="AF110" i="1"/>
  <c r="AF49" i="1"/>
  <c r="V48" i="1" s="1"/>
  <c r="AR631" i="1"/>
  <c r="AF620" i="1"/>
  <c r="V619" i="1" s="1"/>
  <c r="AP602" i="1"/>
  <c r="AE593" i="1"/>
  <c r="S592" i="1" s="1"/>
  <c r="AF593" i="1"/>
  <c r="V592" i="1" s="1"/>
  <c r="AR591" i="1"/>
  <c r="AQ583" i="1"/>
  <c r="AP552" i="1"/>
  <c r="AP535" i="1"/>
  <c r="AP618" i="1"/>
  <c r="AQ576" i="1"/>
  <c r="AE586" i="1"/>
  <c r="S585" i="1" s="1"/>
  <c r="AP583" i="1"/>
  <c r="AP557" i="1"/>
  <c r="AF546" i="1"/>
  <c r="V545" i="1" s="1"/>
  <c r="AE546" i="1"/>
  <c r="S545" i="1" s="1"/>
  <c r="AP563" i="1"/>
  <c r="AE530" i="1"/>
  <c r="S529" i="1" s="1"/>
  <c r="AF530" i="1"/>
  <c r="V529" i="1" s="1"/>
  <c r="AP631" i="1"/>
  <c r="AR632" i="1"/>
  <c r="AP617" i="1"/>
  <c r="AP613" i="1"/>
  <c r="AP576" i="1"/>
  <c r="AP589" i="1"/>
  <c r="AF576" i="1"/>
  <c r="V575" i="1" s="1"/>
  <c r="AE576" i="1"/>
  <c r="S575" i="1" s="1"/>
  <c r="AP575" i="1"/>
  <c r="AR574" i="1"/>
  <c r="AP591" i="1"/>
  <c r="AP584" i="1"/>
  <c r="AQ581" i="1"/>
  <c r="AE560" i="1"/>
  <c r="S559" i="1" s="1"/>
  <c r="AF560" i="1"/>
  <c r="V559" i="1" s="1"/>
  <c r="AE552" i="1"/>
  <c r="S551" i="1" s="1"/>
  <c r="AF552" i="1"/>
  <c r="V551" i="1" s="1"/>
  <c r="AP548" i="1"/>
  <c r="AP546" i="1"/>
  <c r="AP544" i="1"/>
  <c r="AP542" i="1"/>
  <c r="AE542" i="1" s="1"/>
  <c r="S541" i="1" s="1"/>
  <c r="AP537" i="1"/>
  <c r="AQ552" i="1"/>
  <c r="AQ560" i="1"/>
  <c r="AQ532" i="1"/>
  <c r="AQ525" i="1"/>
  <c r="AP524" i="1"/>
  <c r="AP521" i="1"/>
  <c r="AP489" i="1"/>
  <c r="AQ504" i="1"/>
  <c r="AF532" i="1"/>
  <c r="V531" i="1" s="1"/>
  <c r="AP503" i="1"/>
  <c r="AF490" i="1"/>
  <c r="AP471" i="1"/>
  <c r="AR471" i="1"/>
  <c r="AP469" i="1"/>
  <c r="AR469" i="1"/>
  <c r="AP460" i="1"/>
  <c r="AR460" i="1"/>
  <c r="AP482" i="1"/>
  <c r="AP480" i="1"/>
  <c r="AP448" i="1"/>
  <c r="AP447" i="1"/>
  <c r="AF468" i="1"/>
  <c r="AE452" i="1"/>
  <c r="S451" i="1" s="1"/>
  <c r="AQ422" i="1"/>
  <c r="AE455" i="1"/>
  <c r="S454" i="1" s="1"/>
  <c r="Q454" i="1" s="1"/>
  <c r="AP450" i="1"/>
  <c r="AE450" i="1"/>
  <c r="S449" i="1" s="1"/>
  <c r="AF450" i="1"/>
  <c r="V449" i="1" s="1"/>
  <c r="AR427" i="1"/>
  <c r="AQ421" i="1"/>
  <c r="AP404" i="1"/>
  <c r="AP400" i="1"/>
  <c r="AR406" i="1"/>
  <c r="AR404" i="1"/>
  <c r="AR402" i="1"/>
  <c r="AR400" i="1"/>
  <c r="AP435" i="1"/>
  <c r="AE430" i="1"/>
  <c r="AP412" i="1"/>
  <c r="AR382" i="1"/>
  <c r="AP300" i="1"/>
  <c r="AF300" i="1" s="1"/>
  <c r="V299" i="1" s="1"/>
  <c r="AR433" i="1"/>
  <c r="AE415" i="1"/>
  <c r="AF415" i="1"/>
  <c r="AF370" i="1"/>
  <c r="AE370" i="1"/>
  <c r="AF357" i="1"/>
  <c r="AE357" i="1"/>
  <c r="AP354" i="1"/>
  <c r="AP331" i="1"/>
  <c r="AE331" i="1" s="1"/>
  <c r="S330" i="1" s="1"/>
  <c r="AP298" i="1"/>
  <c r="AP294" i="1"/>
  <c r="AF294" i="1" s="1"/>
  <c r="V293" i="1" s="1"/>
  <c r="AQ410" i="1"/>
  <c r="AP411" i="1"/>
  <c r="AR339" i="1"/>
  <c r="AE362" i="1"/>
  <c r="AF362" i="1"/>
  <c r="AP348" i="1"/>
  <c r="AP306" i="1"/>
  <c r="AF306" i="1" s="1"/>
  <c r="V305" i="1" s="1"/>
  <c r="AP290" i="1"/>
  <c r="AP273" i="1"/>
  <c r="AP222" i="1"/>
  <c r="AP217" i="1"/>
  <c r="AP423" i="1"/>
  <c r="AF380" i="1"/>
  <c r="AR371" i="1"/>
  <c r="AR341" i="1"/>
  <c r="AR337" i="1"/>
  <c r="AF336" i="1"/>
  <c r="AQ290" i="1"/>
  <c r="AP283" i="1"/>
  <c r="AQ269" i="1"/>
  <c r="AR217" i="1"/>
  <c r="AR338" i="1"/>
  <c r="AP267" i="1"/>
  <c r="AQ255" i="1"/>
  <c r="AR250" i="1"/>
  <c r="AP228" i="1"/>
  <c r="AP224" i="1"/>
  <c r="AP204" i="1"/>
  <c r="AP202" i="1"/>
  <c r="AP200" i="1"/>
  <c r="AP311" i="1"/>
  <c r="AR287" i="1"/>
  <c r="AR264" i="1"/>
  <c r="AR251" i="1"/>
  <c r="AR245" i="1"/>
  <c r="AP229" i="1"/>
  <c r="AP225" i="1"/>
  <c r="AE187" i="1"/>
  <c r="S186" i="1" s="1"/>
  <c r="AF187" i="1"/>
  <c r="V186" i="1" s="1"/>
  <c r="AP177" i="1"/>
  <c r="AP310" i="1"/>
  <c r="AF310" i="1" s="1"/>
  <c r="V309" i="1" s="1"/>
  <c r="AR252" i="1"/>
  <c r="AQ246" i="1"/>
  <c r="AQ242" i="1"/>
  <c r="AR230" i="1"/>
  <c r="AP187" i="1"/>
  <c r="AF179" i="1"/>
  <c r="V178" i="1" s="1"/>
  <c r="AP316" i="1"/>
  <c r="AE167" i="1"/>
  <c r="S166" i="1" s="1"/>
  <c r="AQ162" i="1"/>
  <c r="AF145" i="1"/>
  <c r="V144" i="1" s="1"/>
  <c r="AE145" i="1"/>
  <c r="S144" i="1" s="1"/>
  <c r="AP122" i="1"/>
  <c r="AR107" i="1"/>
  <c r="AR105" i="1"/>
  <c r="AR94" i="1"/>
  <c r="AR247" i="1"/>
  <c r="AR209" i="1"/>
  <c r="AE207" i="1"/>
  <c r="S206" i="1" s="1"/>
  <c r="AF207" i="1"/>
  <c r="V206" i="1" s="1"/>
  <c r="AE180" i="1"/>
  <c r="S179" i="1" s="1"/>
  <c r="AF180" i="1"/>
  <c r="V179" i="1" s="1"/>
  <c r="AP173" i="1"/>
  <c r="AR163" i="1"/>
  <c r="AF155" i="1"/>
  <c r="V154" i="1" s="1"/>
  <c r="AE155" i="1"/>
  <c r="S154" i="1" s="1"/>
  <c r="AF146" i="1"/>
  <c r="AE146" i="1"/>
  <c r="AR70" i="1"/>
  <c r="AF31" i="1"/>
  <c r="V30" i="1" s="1"/>
  <c r="AE31" i="1"/>
  <c r="S30" i="1" s="1"/>
  <c r="AQ34" i="1"/>
  <c r="AR30" i="1"/>
  <c r="AR165" i="1"/>
  <c r="AQ81" i="1"/>
  <c r="AR254" i="1"/>
  <c r="AR243" i="1"/>
  <c r="AR227" i="1"/>
  <c r="AE196" i="1"/>
  <c r="AR164" i="1"/>
  <c r="AE141" i="1"/>
  <c r="Q130" i="1"/>
  <c r="AP116" i="1"/>
  <c r="AR116" i="1"/>
  <c r="AR100" i="1"/>
  <c r="AR89" i="1"/>
  <c r="AR87" i="1"/>
  <c r="AP70" i="1"/>
  <c r="AF66" i="1"/>
  <c r="V65" i="1" s="1"/>
  <c r="AE63" i="1"/>
  <c r="S62" i="1" s="1"/>
  <c r="AF63" i="1"/>
  <c r="V62" i="1" s="1"/>
  <c r="AF61" i="1"/>
  <c r="V60" i="1" s="1"/>
  <c r="AP84" i="1"/>
  <c r="AE73" i="1"/>
  <c r="S72" i="1" s="1"/>
  <c r="AR10" i="1"/>
  <c r="AF293" i="1"/>
  <c r="AF86" i="1"/>
  <c r="AF190" i="1"/>
  <c r="V189" i="1" s="1"/>
  <c r="AF98" i="1"/>
  <c r="AP615" i="1"/>
  <c r="AR575" i="1"/>
  <c r="AF572" i="1"/>
  <c r="V571" i="1" s="1"/>
  <c r="AE572" i="1"/>
  <c r="S571" i="1" s="1"/>
  <c r="AP539" i="1"/>
  <c r="AF610" i="1"/>
  <c r="V609" i="1" s="1"/>
  <c r="AE596" i="1"/>
  <c r="S595" i="1" s="1"/>
  <c r="AF596" i="1"/>
  <c r="V595" i="1" s="1"/>
  <c r="AR592" i="1"/>
  <c r="AP574" i="1"/>
  <c r="AR590" i="1"/>
  <c r="AR557" i="1"/>
  <c r="AP553" i="1"/>
  <c r="AF548" i="1"/>
  <c r="V547" i="1" s="1"/>
  <c r="AE548" i="1"/>
  <c r="S547" i="1" s="1"/>
  <c r="AF544" i="1"/>
  <c r="V543" i="1" s="1"/>
  <c r="AE544" i="1"/>
  <c r="S543" i="1" s="1"/>
  <c r="AR563" i="1"/>
  <c r="AF583" i="1"/>
  <c r="V582" i="1" s="1"/>
  <c r="AE583" i="1"/>
  <c r="S582" i="1" s="1"/>
  <c r="AP527" i="1"/>
  <c r="AE568" i="1"/>
  <c r="AP633" i="1"/>
  <c r="AF633" i="1" s="1"/>
  <c r="V632" i="1" s="1"/>
  <c r="AP632" i="1"/>
  <c r="AP621" i="1"/>
  <c r="AE621" i="1" s="1"/>
  <c r="S620" i="1" s="1"/>
  <c r="AP614" i="1"/>
  <c r="AF597" i="1"/>
  <c r="V596" i="1" s="1"/>
  <c r="AE595" i="1"/>
  <c r="S594" i="1" s="1"/>
  <c r="AP592" i="1"/>
  <c r="AP590" i="1"/>
  <c r="AP585" i="1"/>
  <c r="AQ591" i="1"/>
  <c r="AR589" i="1"/>
  <c r="AQ582" i="1"/>
  <c r="AP581" i="1"/>
  <c r="AP561" i="1"/>
  <c r="AR553" i="1"/>
  <c r="AQ547" i="1"/>
  <c r="AQ545" i="1"/>
  <c r="AQ543" i="1"/>
  <c r="AF547" i="1"/>
  <c r="V546" i="1" s="1"/>
  <c r="AE547" i="1"/>
  <c r="S546" i="1" s="1"/>
  <c r="AF545" i="1"/>
  <c r="V544" i="1" s="1"/>
  <c r="AE545" i="1"/>
  <c r="S544" i="1" s="1"/>
  <c r="AF543" i="1"/>
  <c r="V542" i="1" s="1"/>
  <c r="AE543" i="1"/>
  <c r="S542" i="1" s="1"/>
  <c r="AP538" i="1"/>
  <c r="AP559" i="1"/>
  <c r="AP555" i="1"/>
  <c r="AP507" i="1"/>
  <c r="AP533" i="1"/>
  <c r="AE528" i="1"/>
  <c r="AF528" i="1"/>
  <c r="AQ526" i="1"/>
  <c r="AP525" i="1"/>
  <c r="AR504" i="1"/>
  <c r="AE494" i="1"/>
  <c r="S493" i="1" s="1"/>
  <c r="AQ503" i="1"/>
  <c r="AR483" i="1"/>
  <c r="AR481" i="1"/>
  <c r="Q512" i="1"/>
  <c r="AF478" i="1"/>
  <c r="V477" i="1" s="1"/>
  <c r="AP449" i="1"/>
  <c r="AR449" i="1"/>
  <c r="AP427" i="1"/>
  <c r="AP405" i="1"/>
  <c r="AP401" i="1"/>
  <c r="AP420" i="1"/>
  <c r="AQ412" i="1"/>
  <c r="AP382" i="1"/>
  <c r="AR355" i="1"/>
  <c r="AR354" i="1"/>
  <c r="AR353" i="1"/>
  <c r="AR413" i="1"/>
  <c r="AP387" i="1"/>
  <c r="AR387" i="1"/>
  <c r="AQ369" i="1"/>
  <c r="AP365" i="1"/>
  <c r="AP356" i="1"/>
  <c r="AP353" i="1"/>
  <c r="AF347" i="1"/>
  <c r="AE347" i="1"/>
  <c r="AF345" i="1"/>
  <c r="V344" i="1" s="1"/>
  <c r="AE345" i="1"/>
  <c r="S344" i="1" s="1"/>
  <c r="AP332" i="1"/>
  <c r="AE332" i="1" s="1"/>
  <c r="S331" i="1" s="1"/>
  <c r="AF330" i="1"/>
  <c r="V329" i="1" s="1"/>
  <c r="AP299" i="1"/>
  <c r="AP295" i="1"/>
  <c r="AE458" i="1"/>
  <c r="AF398" i="1"/>
  <c r="V397" i="1" s="1"/>
  <c r="AE398" i="1"/>
  <c r="S397" i="1" s="1"/>
  <c r="AF385" i="1"/>
  <c r="V384" i="1" s="1"/>
  <c r="AE385" i="1"/>
  <c r="S384" i="1" s="1"/>
  <c r="AP339" i="1"/>
  <c r="AP305" i="1"/>
  <c r="AR305" i="1"/>
  <c r="Q416" i="1"/>
  <c r="AQ389" i="1"/>
  <c r="AR340" i="1"/>
  <c r="AP302" i="1"/>
  <c r="AR302" i="1"/>
  <c r="AP274" i="1"/>
  <c r="AF274" i="1" s="1"/>
  <c r="V273" i="1" s="1"/>
  <c r="AQ423" i="1"/>
  <c r="AP371" i="1"/>
  <c r="Q359" i="1"/>
  <c r="AP341" i="1"/>
  <c r="AP337" i="1"/>
  <c r="AP319" i="1"/>
  <c r="AR319" i="1"/>
  <c r="AP303" i="1"/>
  <c r="AR303" i="1"/>
  <c r="AP269" i="1"/>
  <c r="AP338" i="1"/>
  <c r="AE327" i="1"/>
  <c r="S326" i="1" s="1"/>
  <c r="Q326" i="1" s="1"/>
  <c r="AR312" i="1"/>
  <c r="AQ267" i="1"/>
  <c r="AP250" i="1"/>
  <c r="AR244" i="1"/>
  <c r="AQ228" i="1"/>
  <c r="AQ224" i="1"/>
  <c r="AF220" i="1"/>
  <c r="V219" i="1" s="1"/>
  <c r="AE220" i="1"/>
  <c r="S219" i="1" s="1"/>
  <c r="AR205" i="1"/>
  <c r="AR203" i="1"/>
  <c r="AR201" i="1"/>
  <c r="AR199" i="1"/>
  <c r="AQ311" i="1"/>
  <c r="AP287" i="1"/>
  <c r="AP268" i="1"/>
  <c r="AP264" i="1"/>
  <c r="AP251" i="1"/>
  <c r="AP245" i="1"/>
  <c r="AQ229" i="1"/>
  <c r="AQ225" i="1"/>
  <c r="AQ207" i="1"/>
  <c r="AF170" i="1"/>
  <c r="V169" i="1" s="1"/>
  <c r="AE170" i="1"/>
  <c r="S169" i="1" s="1"/>
  <c r="AQ310" i="1"/>
  <c r="AF308" i="1"/>
  <c r="V307" i="1" s="1"/>
  <c r="Q307" i="1" s="1"/>
  <c r="AR265" i="1"/>
  <c r="AP252" i="1"/>
  <c r="AR226" i="1"/>
  <c r="AE218" i="1"/>
  <c r="S217" i="1" s="1"/>
  <c r="R205" i="1"/>
  <c r="AF112" i="1"/>
  <c r="V111" i="1" s="1"/>
  <c r="AE112" i="1"/>
  <c r="S111" i="1" s="1"/>
  <c r="AF248" i="1"/>
  <c r="V247" i="1" s="1"/>
  <c r="AE248" i="1"/>
  <c r="S247" i="1" s="1"/>
  <c r="AQ183" i="1"/>
  <c r="AR123" i="1"/>
  <c r="AP107" i="1"/>
  <c r="AP105" i="1"/>
  <c r="AP94" i="1"/>
  <c r="AP342" i="1"/>
  <c r="AR313" i="1"/>
  <c r="AQ291" i="1"/>
  <c r="AR291" i="1"/>
  <c r="AP247" i="1"/>
  <c r="AP209" i="1"/>
  <c r="AF206" i="1"/>
  <c r="AF176" i="1"/>
  <c r="AQ173" i="1"/>
  <c r="AP163" i="1"/>
  <c r="AF150" i="1"/>
  <c r="V149" i="1" s="1"/>
  <c r="AE134" i="1"/>
  <c r="S133" i="1" s="1"/>
  <c r="AP53" i="1"/>
  <c r="AP52" i="1"/>
  <c r="AP51" i="1"/>
  <c r="AP40" i="1"/>
  <c r="AQ10" i="1"/>
  <c r="AP165" i="1"/>
  <c r="AP117" i="1"/>
  <c r="AP41" i="1"/>
  <c r="AP35" i="1"/>
  <c r="AP254" i="1"/>
  <c r="AP243" i="1"/>
  <c r="AP227" i="1"/>
  <c r="AP184" i="1"/>
  <c r="AP164" i="1"/>
  <c r="AP132" i="1"/>
  <c r="AE119" i="1"/>
  <c r="S118" i="1" s="1"/>
  <c r="AP100" i="1"/>
  <c r="AP89" i="1"/>
  <c r="AP87" i="1"/>
  <c r="AQ69" i="1"/>
  <c r="AQ65" i="1"/>
  <c r="AR59" i="1"/>
  <c r="AP134" i="1"/>
  <c r="AQ84" i="1"/>
  <c r="AE216" i="1"/>
  <c r="S215" i="1" s="1"/>
  <c r="AP113" i="1"/>
  <c r="AF74" i="1"/>
  <c r="AF129" i="1"/>
  <c r="V128" i="1" s="1"/>
  <c r="AP556" i="1"/>
  <c r="AP530" i="1"/>
  <c r="AP508" i="1"/>
  <c r="AF540" i="1"/>
  <c r="V539" i="1" s="1"/>
  <c r="AE540" i="1"/>
  <c r="S539" i="1" s="1"/>
  <c r="AQ527" i="1"/>
  <c r="AF527" i="1"/>
  <c r="V526" i="1" s="1"/>
  <c r="AP526" i="1"/>
  <c r="AF536" i="1"/>
  <c r="V535" i="1" s="1"/>
  <c r="AE536" i="1"/>
  <c r="S535" i="1" s="1"/>
  <c r="AF492" i="1"/>
  <c r="V491" i="1" s="1"/>
  <c r="AR503" i="1"/>
  <c r="AR473" i="1"/>
  <c r="AF472" i="1"/>
  <c r="V471" i="1" s="1"/>
  <c r="AE472" i="1"/>
  <c r="S471" i="1" s="1"/>
  <c r="AP470" i="1"/>
  <c r="AF461" i="1"/>
  <c r="V460" i="1" s="1"/>
  <c r="AE461" i="1"/>
  <c r="S460" i="1" s="1"/>
  <c r="AF459" i="1"/>
  <c r="V458" i="1" s="1"/>
  <c r="AR484" i="1"/>
  <c r="AF480" i="1"/>
  <c r="V479" i="1" s="1"/>
  <c r="AP436" i="1"/>
  <c r="AF421" i="1"/>
  <c r="V420" i="1" s="1"/>
  <c r="AE421" i="1"/>
  <c r="S420" i="1" s="1"/>
  <c r="Q453" i="1"/>
  <c r="AF425" i="1"/>
  <c r="V424" i="1" s="1"/>
  <c r="AQ420" i="1"/>
  <c r="AF407" i="1"/>
  <c r="V406" i="1" s="1"/>
  <c r="AR405" i="1"/>
  <c r="AR401" i="1"/>
  <c r="AP413" i="1"/>
  <c r="AE391" i="1"/>
  <c r="S390" i="1" s="1"/>
  <c r="AQ368" i="1"/>
  <c r="AP333" i="1"/>
  <c r="AP329" i="1"/>
  <c r="AF298" i="1"/>
  <c r="V297" i="1" s="1"/>
  <c r="AE298" i="1"/>
  <c r="S297" i="1" s="1"/>
  <c r="AP414" i="1"/>
  <c r="AP388" i="1"/>
  <c r="AR369" i="1"/>
  <c r="AR368" i="1"/>
  <c r="AR367" i="1"/>
  <c r="AE392" i="1"/>
  <c r="AP358" i="1"/>
  <c r="AF322" i="1"/>
  <c r="AE322" i="1"/>
  <c r="AP317" i="1"/>
  <c r="AE317" i="1" s="1"/>
  <c r="S316" i="1" s="1"/>
  <c r="AF389" i="1"/>
  <c r="V388" i="1" s="1"/>
  <c r="AE389" i="1"/>
  <c r="S388" i="1" s="1"/>
  <c r="Q374" i="1"/>
  <c r="AP340" i="1"/>
  <c r="AP286" i="1"/>
  <c r="AF276" i="1"/>
  <c r="V275" i="1" s="1"/>
  <c r="AE276" i="1"/>
  <c r="S275" i="1" s="1"/>
  <c r="Q343" i="1"/>
  <c r="AP312" i="1"/>
  <c r="AQ304" i="1"/>
  <c r="AP244" i="1"/>
  <c r="AF186" i="1"/>
  <c r="AE186" i="1"/>
  <c r="AE177" i="1"/>
  <c r="S176" i="1" s="1"/>
  <c r="AF256" i="1"/>
  <c r="AE256" i="1"/>
  <c r="AF182" i="1"/>
  <c r="V181" i="1" s="1"/>
  <c r="AE182" i="1"/>
  <c r="S181" i="1" s="1"/>
  <c r="AP320" i="1"/>
  <c r="AF320" i="1" s="1"/>
  <c r="V319" i="1" s="1"/>
  <c r="AF314" i="1"/>
  <c r="V313" i="1" s="1"/>
  <c r="AP304" i="1"/>
  <c r="AE304" i="1" s="1"/>
  <c r="S303" i="1" s="1"/>
  <c r="AP265" i="1"/>
  <c r="AF246" i="1"/>
  <c r="V245" i="1" s="1"/>
  <c r="AF242" i="1"/>
  <c r="V241" i="1" s="1"/>
  <c r="AE242" i="1"/>
  <c r="S241" i="1" s="1"/>
  <c r="AF241" i="1"/>
  <c r="AP226" i="1"/>
  <c r="AE93" i="1"/>
  <c r="S92" i="1" s="1"/>
  <c r="AP313" i="1"/>
  <c r="AE111" i="1"/>
  <c r="S110" i="1" s="1"/>
  <c r="AF111" i="1"/>
  <c r="V110" i="1" s="1"/>
  <c r="AP34" i="1"/>
  <c r="AR35" i="1"/>
  <c r="AR28" i="1"/>
  <c r="AP10" i="1"/>
  <c r="AQ165" i="1"/>
  <c r="AQ117" i="1"/>
  <c r="AP114" i="1"/>
  <c r="AP83" i="1"/>
  <c r="AR81" i="1"/>
  <c r="AQ41" i="1"/>
  <c r="AR184" i="1"/>
  <c r="AQ164" i="1"/>
  <c r="AQ132" i="1"/>
  <c r="AP126" i="1"/>
  <c r="AQ111" i="1"/>
  <c r="AR101" i="1"/>
  <c r="AR99" i="1"/>
  <c r="AR88" i="1"/>
  <c r="AF71" i="1"/>
  <c r="V70" i="1" s="1"/>
  <c r="AP58" i="1"/>
  <c r="AP57" i="1"/>
  <c r="AP45" i="1"/>
  <c r="AP23" i="1"/>
  <c r="AQ134" i="1"/>
  <c r="AQ113" i="1"/>
  <c r="AP82" i="1"/>
  <c r="AE282" i="1" l="1"/>
  <c r="S281" i="1" s="1"/>
  <c r="AE388" i="1"/>
  <c r="S387" i="1" s="1"/>
  <c r="AE414" i="1"/>
  <c r="S413" i="1" s="1"/>
  <c r="AF331" i="1"/>
  <c r="V330" i="1" s="1"/>
  <c r="Q330" i="1" s="1"/>
  <c r="AF278" i="1"/>
  <c r="V277" i="1" s="1"/>
  <c r="AF290" i="1"/>
  <c r="V289" i="1" s="1"/>
  <c r="AE224" i="1"/>
  <c r="S223" i="1" s="1"/>
  <c r="AE535" i="1"/>
  <c r="S534" i="1" s="1"/>
  <c r="AE126" i="1"/>
  <c r="S125" i="1" s="1"/>
  <c r="AE65" i="1"/>
  <c r="S64" i="1" s="1"/>
  <c r="AF378" i="1"/>
  <c r="V377" i="1" s="1"/>
  <c r="Q377" i="1" s="1"/>
  <c r="AE69" i="1"/>
  <c r="S68" i="1" s="1"/>
  <c r="Q68" i="1" s="1"/>
  <c r="Q509" i="1"/>
  <c r="AF622" i="1"/>
  <c r="V621" i="1" s="1"/>
  <c r="AE624" i="1"/>
  <c r="S623" i="1" s="1"/>
  <c r="Q623" i="1" s="1"/>
  <c r="AE333" i="1"/>
  <c r="S332" i="1" s="1"/>
  <c r="AE383" i="1"/>
  <c r="S382" i="1" s="1"/>
  <c r="AE599" i="1"/>
  <c r="S598" i="1" s="1"/>
  <c r="AE588" i="1"/>
  <c r="S587" i="1" s="1"/>
  <c r="AE613" i="1"/>
  <c r="S612" i="1" s="1"/>
  <c r="AE325" i="1"/>
  <c r="S324" i="1" s="1"/>
  <c r="AF448" i="1"/>
  <c r="V447" i="1" s="1"/>
  <c r="AF603" i="1"/>
  <c r="V602" i="1" s="1"/>
  <c r="Q602" i="1" s="1"/>
  <c r="AF280" i="1"/>
  <c r="V279" i="1" s="1"/>
  <c r="AF197" i="1"/>
  <c r="V196" i="1" s="1"/>
  <c r="AF210" i="1"/>
  <c r="V209" i="1" s="1"/>
  <c r="AF628" i="1"/>
  <c r="V627" i="1" s="1"/>
  <c r="V496" i="1"/>
  <c r="AE316" i="1"/>
  <c r="S315" i="1" s="1"/>
  <c r="AF273" i="1"/>
  <c r="V272" i="1" s="1"/>
  <c r="AF617" i="1"/>
  <c r="V616" i="1" s="1"/>
  <c r="AF272" i="1"/>
  <c r="V271" i="1" s="1"/>
  <c r="V276" i="1" s="1"/>
  <c r="AE604" i="1"/>
  <c r="S603" i="1" s="1"/>
  <c r="AF616" i="1"/>
  <c r="V615" i="1" s="1"/>
  <c r="AE157" i="1"/>
  <c r="S156" i="1" s="1"/>
  <c r="S160" i="1" s="1"/>
  <c r="AE266" i="1"/>
  <c r="S265" i="1" s="1"/>
  <c r="Q348" i="1"/>
  <c r="AF602" i="1"/>
  <c r="V601" i="1" s="1"/>
  <c r="Q39" i="1"/>
  <c r="AE297" i="1"/>
  <c r="S296" i="1" s="1"/>
  <c r="AF7" i="1"/>
  <c r="V6" i="1" s="1"/>
  <c r="AF324" i="1"/>
  <c r="V323" i="1" s="1"/>
  <c r="AE12" i="1"/>
  <c r="S11" i="1" s="1"/>
  <c r="Q11" i="1" s="1"/>
  <c r="AE289" i="1"/>
  <c r="S288" i="1" s="1"/>
  <c r="Q288" i="1" s="1"/>
  <c r="Q193" i="1"/>
  <c r="AE408" i="1"/>
  <c r="S407" i="1" s="1"/>
  <c r="AF260" i="1"/>
  <c r="V259" i="1" s="1"/>
  <c r="Q259" i="1" s="1"/>
  <c r="AE76" i="1"/>
  <c r="S75" i="1" s="1"/>
  <c r="Q75" i="1" s="1"/>
  <c r="AE625" i="1"/>
  <c r="S624" i="1" s="1"/>
  <c r="AF289" i="1"/>
  <c r="V288" i="1" s="1"/>
  <c r="AF296" i="1"/>
  <c r="V295" i="1" s="1"/>
  <c r="Q295" i="1" s="1"/>
  <c r="AF219" i="1"/>
  <c r="V218" i="1" s="1"/>
  <c r="Q218" i="1" s="1"/>
  <c r="AF142" i="1"/>
  <c r="V141" i="1" s="1"/>
  <c r="AE420" i="1"/>
  <c r="S419" i="1" s="1"/>
  <c r="AE462" i="1"/>
  <c r="S461" i="1" s="1"/>
  <c r="AF614" i="1"/>
  <c r="V613" i="1" s="1"/>
  <c r="AE549" i="1"/>
  <c r="S548" i="1" s="1"/>
  <c r="AF598" i="1"/>
  <c r="V597" i="1" s="1"/>
  <c r="AF285" i="1"/>
  <c r="V284" i="1" s="1"/>
  <c r="AF202" i="1"/>
  <c r="V201" i="1" s="1"/>
  <c r="Q201" i="1" s="1"/>
  <c r="AE423" i="1"/>
  <c r="S422" i="1" s="1"/>
  <c r="AE318" i="1"/>
  <c r="S317" i="1" s="1"/>
  <c r="Q317" i="1" s="1"/>
  <c r="AF456" i="1"/>
  <c r="V455" i="1" s="1"/>
  <c r="Q455" i="1" s="1"/>
  <c r="AE539" i="1"/>
  <c r="S538" i="1" s="1"/>
  <c r="Q538" i="1" s="1"/>
  <c r="AE48" i="1"/>
  <c r="S47" i="1" s="1"/>
  <c r="AE561" i="1"/>
  <c r="S560" i="1" s="1"/>
  <c r="AE537" i="1"/>
  <c r="S536" i="1" s="1"/>
  <c r="Q536" i="1" s="1"/>
  <c r="AF157" i="1"/>
  <c r="V156" i="1" s="1"/>
  <c r="AE153" i="1"/>
  <c r="S152" i="1" s="1"/>
  <c r="AF606" i="1"/>
  <c r="V605" i="1" s="1"/>
  <c r="AF258" i="1"/>
  <c r="V257" i="1" s="1"/>
  <c r="AF189" i="1"/>
  <c r="V188" i="1" s="1"/>
  <c r="AE7" i="1"/>
  <c r="S6" i="1" s="1"/>
  <c r="AE281" i="1"/>
  <c r="S280" i="1" s="1"/>
  <c r="Q15" i="1"/>
  <c r="AE46" i="1"/>
  <c r="S45" i="1" s="1"/>
  <c r="Q45" i="1" s="1"/>
  <c r="AF46" i="1"/>
  <c r="V45" i="1" s="1"/>
  <c r="AF34" i="1"/>
  <c r="V33" i="1" s="1"/>
  <c r="Q33" i="1" s="1"/>
  <c r="AF259" i="1"/>
  <c r="V258" i="1" s="1"/>
  <c r="Q258" i="1" s="1"/>
  <c r="AF605" i="1"/>
  <c r="V604" i="1" s="1"/>
  <c r="AF418" i="1"/>
  <c r="V417" i="1" s="1"/>
  <c r="Q417" i="1" s="1"/>
  <c r="AF334" i="1"/>
  <c r="V333" i="1" s="1"/>
  <c r="AE294" i="1"/>
  <c r="S293" i="1" s="1"/>
  <c r="AE489" i="1"/>
  <c r="S488" i="1" s="1"/>
  <c r="Q488" i="1" s="1"/>
  <c r="AF82" i="1"/>
  <c r="V81" i="1" s="1"/>
  <c r="AF316" i="1"/>
  <c r="V315" i="1" s="1"/>
  <c r="AF266" i="1"/>
  <c r="V265" i="1" s="1"/>
  <c r="AF379" i="1"/>
  <c r="V378" i="1" s="1"/>
  <c r="Q378" i="1" s="1"/>
  <c r="AE17" i="1"/>
  <c r="S16" i="1" s="1"/>
  <c r="AE622" i="1"/>
  <c r="S621" i="1" s="1"/>
  <c r="Q207" i="1"/>
  <c r="AF149" i="1"/>
  <c r="V148" i="1" s="1"/>
  <c r="V150" i="1" s="1"/>
  <c r="Q499" i="1"/>
  <c r="AF261" i="1"/>
  <c r="V260" i="1" s="1"/>
  <c r="Q117" i="1"/>
  <c r="Q510" i="1"/>
  <c r="AF604" i="1"/>
  <c r="V603" i="1" s="1"/>
  <c r="AE323" i="1"/>
  <c r="S322" i="1" s="1"/>
  <c r="Q192" i="1"/>
  <c r="AF45" i="1"/>
  <c r="V44" i="1" s="1"/>
  <c r="Q44" i="1" s="1"/>
  <c r="AF453" i="1"/>
  <c r="V452" i="1" s="1"/>
  <c r="S20" i="1"/>
  <c r="AE258" i="1"/>
  <c r="S257" i="1" s="1"/>
  <c r="AF323" i="1"/>
  <c r="V322" i="1" s="1"/>
  <c r="V327" i="1" s="1"/>
  <c r="AE261" i="1"/>
  <c r="S260" i="1" s="1"/>
  <c r="AE475" i="1"/>
  <c r="S474" i="1" s="1"/>
  <c r="Q474" i="1" s="1"/>
  <c r="AE570" i="1"/>
  <c r="S569" i="1" s="1"/>
  <c r="AF444" i="1"/>
  <c r="V443" i="1" s="1"/>
  <c r="AF432" i="1"/>
  <c r="V431" i="1" s="1"/>
  <c r="AE432" i="1"/>
  <c r="S431" i="1" s="1"/>
  <c r="AF114" i="1"/>
  <c r="V113" i="1" s="1"/>
  <c r="AE470" i="1"/>
  <c r="S469" i="1" s="1"/>
  <c r="Q469" i="1" s="1"/>
  <c r="AE29" i="1"/>
  <c r="S28" i="1" s="1"/>
  <c r="AE221" i="1"/>
  <c r="S220" i="1" s="1"/>
  <c r="Q220" i="1" s="1"/>
  <c r="AE482" i="1"/>
  <c r="S481" i="1" s="1"/>
  <c r="Q481" i="1" s="1"/>
  <c r="Q460" i="1"/>
  <c r="AE41" i="1"/>
  <c r="S40" i="1" s="1"/>
  <c r="AE628" i="1"/>
  <c r="S627" i="1" s="1"/>
  <c r="Q627" i="1" s="1"/>
  <c r="Q154" i="1"/>
  <c r="AF556" i="1"/>
  <c r="V555" i="1" s="1"/>
  <c r="AE229" i="1"/>
  <c r="S228" i="1" s="1"/>
  <c r="Q228" i="1" s="1"/>
  <c r="AE411" i="1"/>
  <c r="S410" i="1" s="1"/>
  <c r="Q410" i="1" s="1"/>
  <c r="Q583" i="1"/>
  <c r="Q22" i="1"/>
  <c r="Q26" i="1" s="1"/>
  <c r="AD27" i="1" s="1"/>
  <c r="AE154" i="1"/>
  <c r="S153" i="1" s="1"/>
  <c r="AE626" i="1"/>
  <c r="S625" i="1" s="1"/>
  <c r="Q625" i="1" s="1"/>
  <c r="AE58" i="1"/>
  <c r="S57" i="1" s="1"/>
  <c r="Q57" i="1" s="1"/>
  <c r="AF447" i="1"/>
  <c r="V446" i="1" s="1"/>
  <c r="Q446" i="1" s="1"/>
  <c r="AF416" i="1"/>
  <c r="V415" i="1" s="1"/>
  <c r="V418" i="1" s="1"/>
  <c r="AE416" i="1"/>
  <c r="S415" i="1" s="1"/>
  <c r="AE286" i="1"/>
  <c r="S285" i="1" s="1"/>
  <c r="AF329" i="1"/>
  <c r="V328" i="1" s="1"/>
  <c r="AE465" i="1"/>
  <c r="S464" i="1" s="1"/>
  <c r="Q575" i="1"/>
  <c r="AE189" i="1"/>
  <c r="S188" i="1" s="1"/>
  <c r="S190" i="1" s="1"/>
  <c r="Q508" i="1"/>
  <c r="Q537" i="1"/>
  <c r="Q584" i="1"/>
  <c r="Q492" i="1"/>
  <c r="Q394" i="1"/>
  <c r="Q456" i="1"/>
  <c r="AF565" i="1"/>
  <c r="V564" i="1" s="1"/>
  <c r="AE565" i="1"/>
  <c r="S564" i="1" s="1"/>
  <c r="S567" i="1" s="1"/>
  <c r="AE359" i="1"/>
  <c r="S358" i="1" s="1"/>
  <c r="AF359" i="1"/>
  <c r="V358" i="1" s="1"/>
  <c r="Q519" i="1"/>
  <c r="AE168" i="1"/>
  <c r="S167" i="1" s="1"/>
  <c r="S170" i="1" s="1"/>
  <c r="AE77" i="1"/>
  <c r="S76" i="1" s="1"/>
  <c r="Q518" i="1"/>
  <c r="AE300" i="1"/>
  <c r="S299" i="1" s="1"/>
  <c r="Q299" i="1" s="1"/>
  <c r="Q126" i="1"/>
  <c r="Q245" i="1"/>
  <c r="Q313" i="1"/>
  <c r="AF95" i="1"/>
  <c r="V94" i="1" s="1"/>
  <c r="AF630" i="1"/>
  <c r="V629" i="1" s="1"/>
  <c r="Q211" i="1"/>
  <c r="Q438" i="1"/>
  <c r="Q231" i="1"/>
  <c r="Q212" i="1"/>
  <c r="Q138" i="1"/>
  <c r="AE515" i="1"/>
  <c r="S514" i="1" s="1"/>
  <c r="AF515" i="1"/>
  <c r="V514" i="1" s="1"/>
  <c r="Q221" i="1"/>
  <c r="Q485" i="1"/>
  <c r="Q439" i="1"/>
  <c r="AE611" i="1"/>
  <c r="S610" i="1" s="1"/>
  <c r="AF611" i="1"/>
  <c r="V610" i="1" s="1"/>
  <c r="V611" i="1" s="1"/>
  <c r="AF317" i="1"/>
  <c r="V316" i="1" s="1"/>
  <c r="Q333" i="1"/>
  <c r="Q547" i="1"/>
  <c r="Q260" i="1"/>
  <c r="Q324" i="1"/>
  <c r="Q274" i="1"/>
  <c r="Q569" i="1"/>
  <c r="AF618" i="1"/>
  <c r="V617" i="1" s="1"/>
  <c r="AF297" i="1"/>
  <c r="V296" i="1" s="1"/>
  <c r="AF279" i="1"/>
  <c r="V278" i="1" s="1"/>
  <c r="Q278" i="1" s="1"/>
  <c r="S346" i="1"/>
  <c r="Q64" i="1"/>
  <c r="AE324" i="1"/>
  <c r="S323" i="1" s="1"/>
  <c r="Q323" i="1" s="1"/>
  <c r="AF434" i="1"/>
  <c r="V433" i="1" s="1"/>
  <c r="AE434" i="1"/>
  <c r="S433" i="1" s="1"/>
  <c r="Q598" i="1"/>
  <c r="AF429" i="1"/>
  <c r="V428" i="1" s="1"/>
  <c r="V457" i="1"/>
  <c r="Q559" i="1"/>
  <c r="AE204" i="1"/>
  <c r="S203" i="1" s="1"/>
  <c r="AF77" i="1"/>
  <c r="V76" i="1" s="1"/>
  <c r="AF11" i="1"/>
  <c r="V10" i="1" s="1"/>
  <c r="Q10" i="1" s="1"/>
  <c r="Q152" i="1"/>
  <c r="AE372" i="1"/>
  <c r="S371" i="1" s="1"/>
  <c r="AF372" i="1"/>
  <c r="V371" i="1" s="1"/>
  <c r="AE381" i="1"/>
  <c r="S380" i="1" s="1"/>
  <c r="Q380" i="1" s="1"/>
  <c r="AE386" i="1"/>
  <c r="S385" i="1" s="1"/>
  <c r="AF52" i="1"/>
  <c r="V51" i="1" s="1"/>
  <c r="AE113" i="1"/>
  <c r="S112" i="1" s="1"/>
  <c r="Q112" i="1" s="1"/>
  <c r="AF255" i="1"/>
  <c r="V254" i="1" s="1"/>
  <c r="AF567" i="1"/>
  <c r="V566" i="1" s="1"/>
  <c r="AE606" i="1"/>
  <c r="S605" i="1" s="1"/>
  <c r="AE602" i="1"/>
  <c r="S601" i="1" s="1"/>
  <c r="Q601" i="1" s="1"/>
  <c r="AF39" i="1"/>
  <c r="V38" i="1" s="1"/>
  <c r="AE183" i="1"/>
  <c r="S182" i="1" s="1"/>
  <c r="Q182" i="1" s="1"/>
  <c r="AF262" i="1"/>
  <c r="V261" i="1" s="1"/>
  <c r="AF346" i="1"/>
  <c r="V345" i="1" s="1"/>
  <c r="Q345" i="1" s="1"/>
  <c r="AF335" i="1"/>
  <c r="V334" i="1" s="1"/>
  <c r="Q334" i="1" s="1"/>
  <c r="AE365" i="1"/>
  <c r="S364" i="1" s="1"/>
  <c r="AE424" i="1"/>
  <c r="S423" i="1" s="1"/>
  <c r="S425" i="1" s="1"/>
  <c r="AF5" i="1"/>
  <c r="V4" i="1" s="1"/>
  <c r="Q4" i="1" s="1"/>
  <c r="AF431" i="1"/>
  <c r="V430" i="1" s="1"/>
  <c r="Q430" i="1" s="1"/>
  <c r="AF443" i="1"/>
  <c r="V442" i="1" s="1"/>
  <c r="Q442" i="1" s="1"/>
  <c r="Q392" i="1"/>
  <c r="Q576" i="1"/>
  <c r="AF195" i="1"/>
  <c r="V194" i="1" s="1"/>
  <c r="V195" i="1" s="1"/>
  <c r="AF235" i="1"/>
  <c r="V234" i="1" s="1"/>
  <c r="Q234" i="1" s="1"/>
  <c r="AF158" i="1"/>
  <c r="V157" i="1" s="1"/>
  <c r="Q157" i="1" s="1"/>
  <c r="Q159" i="1"/>
  <c r="AF75" i="1"/>
  <c r="V74" i="1" s="1"/>
  <c r="AE75" i="1"/>
  <c r="S74" i="1" s="1"/>
  <c r="Q498" i="1"/>
  <c r="AF396" i="1"/>
  <c r="V395" i="1" s="1"/>
  <c r="AE396" i="1"/>
  <c r="S395" i="1" s="1"/>
  <c r="Q224" i="1"/>
  <c r="AF36" i="1"/>
  <c r="V35" i="1" s="1"/>
  <c r="AE36" i="1"/>
  <c r="S35" i="1" s="1"/>
  <c r="AF351" i="1"/>
  <c r="V350" i="1" s="1"/>
  <c r="V351" i="1" s="1"/>
  <c r="AE351" i="1"/>
  <c r="S350" i="1" s="1"/>
  <c r="S351" i="1" s="1"/>
  <c r="V135" i="1"/>
  <c r="Q464" i="1"/>
  <c r="Q551" i="1"/>
  <c r="AF542" i="1"/>
  <c r="V541" i="1" s="1"/>
  <c r="V549" i="1" s="1"/>
  <c r="AF623" i="1"/>
  <c r="V622" i="1" s="1"/>
  <c r="AF257" i="1"/>
  <c r="V256" i="1" s="1"/>
  <c r="Q134" i="1"/>
  <c r="Q440" i="1"/>
  <c r="Q238" i="1"/>
  <c r="AF488" i="1"/>
  <c r="V487" i="1" s="1"/>
  <c r="AE488" i="1"/>
  <c r="S487" i="1" s="1"/>
  <c r="AF143" i="1"/>
  <c r="V142" i="1" s="1"/>
  <c r="AE143" i="1"/>
  <c r="S142" i="1" s="1"/>
  <c r="AE364" i="1"/>
  <c r="S363" i="1" s="1"/>
  <c r="AF364" i="1"/>
  <c r="V363" i="1" s="1"/>
  <c r="V365" i="1" s="1"/>
  <c r="AE162" i="1"/>
  <c r="S161" i="1" s="1"/>
  <c r="Q161" i="1" s="1"/>
  <c r="AF507" i="1"/>
  <c r="V506" i="1" s="1"/>
  <c r="AE95" i="1"/>
  <c r="S94" i="1" s="1"/>
  <c r="AF342" i="1"/>
  <c r="V341" i="1" s="1"/>
  <c r="Q217" i="1"/>
  <c r="AF615" i="1"/>
  <c r="V614" i="1" s="1"/>
  <c r="AF311" i="1"/>
  <c r="V310" i="1" s="1"/>
  <c r="AF531" i="1"/>
  <c r="V530" i="1" s="1"/>
  <c r="V533" i="1" s="1"/>
  <c r="AE280" i="1"/>
  <c r="S279" i="1" s="1"/>
  <c r="AE283" i="1"/>
  <c r="S282" i="1" s="1"/>
  <c r="Q298" i="1"/>
  <c r="AF144" i="1"/>
  <c r="V143" i="1" s="1"/>
  <c r="Q143" i="1" s="1"/>
  <c r="Q168" i="1"/>
  <c r="Q500" i="1"/>
  <c r="Q136" i="1"/>
  <c r="Q476" i="1"/>
  <c r="AE211" i="1"/>
  <c r="S210" i="1" s="1"/>
  <c r="AF211" i="1"/>
  <c r="V210" i="1" s="1"/>
  <c r="AF571" i="1"/>
  <c r="V570" i="1" s="1"/>
  <c r="V572" i="1" s="1"/>
  <c r="AE571" i="1"/>
  <c r="S570" i="1" s="1"/>
  <c r="Q494" i="1"/>
  <c r="AE410" i="1"/>
  <c r="S409" i="1" s="1"/>
  <c r="AE403" i="1"/>
  <c r="S402" i="1" s="1"/>
  <c r="Q402" i="1" s="1"/>
  <c r="Q428" i="1"/>
  <c r="Q133" i="1"/>
  <c r="V478" i="1"/>
  <c r="AE605" i="1"/>
  <c r="S604" i="1" s="1"/>
  <c r="AE630" i="1"/>
  <c r="S629" i="1" s="1"/>
  <c r="Q287" i="1"/>
  <c r="AE117" i="1"/>
  <c r="S116" i="1" s="1"/>
  <c r="Q116" i="1" s="1"/>
  <c r="AE257" i="1"/>
  <c r="S256" i="1" s="1"/>
  <c r="AE616" i="1"/>
  <c r="S615" i="1" s="1"/>
  <c r="Q615" i="1" s="1"/>
  <c r="AE464" i="1"/>
  <c r="S463" i="1" s="1"/>
  <c r="AF464" i="1"/>
  <c r="V463" i="1" s="1"/>
  <c r="AE394" i="1"/>
  <c r="S393" i="1" s="1"/>
  <c r="AF394" i="1"/>
  <c r="V393" i="1" s="1"/>
  <c r="AE138" i="1"/>
  <c r="S137" i="1" s="1"/>
  <c r="AF138" i="1"/>
  <c r="V137" i="1" s="1"/>
  <c r="V140" i="1" s="1"/>
  <c r="AF376" i="1"/>
  <c r="V375" i="1" s="1"/>
  <c r="AE376" i="1"/>
  <c r="S375" i="1" s="1"/>
  <c r="AE438" i="1"/>
  <c r="S437" i="1" s="1"/>
  <c r="AF438" i="1"/>
  <c r="V437" i="1" s="1"/>
  <c r="V445" i="1" s="1"/>
  <c r="AF198" i="1"/>
  <c r="V197" i="1" s="1"/>
  <c r="AE198" i="1"/>
  <c r="S197" i="1" s="1"/>
  <c r="AF485" i="1"/>
  <c r="V484" i="1" s="1"/>
  <c r="AE485" i="1"/>
  <c r="S484" i="1" s="1"/>
  <c r="AE512" i="1"/>
  <c r="S511" i="1" s="1"/>
  <c r="AF512" i="1"/>
  <c r="V511" i="1" s="1"/>
  <c r="Q46" i="1"/>
  <c r="Q233" i="1"/>
  <c r="Q236" i="1"/>
  <c r="AE428" i="1"/>
  <c r="S427" i="1" s="1"/>
  <c r="AF428" i="1"/>
  <c r="V427" i="1" s="1"/>
  <c r="AE627" i="1"/>
  <c r="S626" i="1" s="1"/>
  <c r="AF627" i="1"/>
  <c r="V626" i="1" s="1"/>
  <c r="AE238" i="1"/>
  <c r="S237" i="1" s="1"/>
  <c r="AF238" i="1"/>
  <c r="V237" i="1" s="1"/>
  <c r="AE152" i="1"/>
  <c r="S151" i="1" s="1"/>
  <c r="S155" i="1" s="1"/>
  <c r="AF152" i="1"/>
  <c r="V151" i="1" s="1"/>
  <c r="V155" i="1" s="1"/>
  <c r="AE83" i="1"/>
  <c r="S82" i="1" s="1"/>
  <c r="AE255" i="1"/>
  <c r="S254" i="1" s="1"/>
  <c r="AF283" i="1"/>
  <c r="V282" i="1" s="1"/>
  <c r="V425" i="1"/>
  <c r="AE106" i="1"/>
  <c r="S105" i="1" s="1"/>
  <c r="Q105" i="1" s="1"/>
  <c r="Q316" i="1"/>
  <c r="Q596" i="1"/>
  <c r="Q543" i="1"/>
  <c r="Q595" i="1"/>
  <c r="Q555" i="1"/>
  <c r="AE618" i="1"/>
  <c r="S617" i="1" s="1"/>
  <c r="Q617" i="1" s="1"/>
  <c r="Q280" i="1"/>
  <c r="Q421" i="1"/>
  <c r="Q452" i="1"/>
  <c r="Q127" i="1"/>
  <c r="Q447" i="1"/>
  <c r="AF516" i="1"/>
  <c r="V515" i="1" s="1"/>
  <c r="AE516" i="1"/>
  <c r="S515" i="1" s="1"/>
  <c r="AE466" i="1"/>
  <c r="S465" i="1" s="1"/>
  <c r="Q465" i="1" s="1"/>
  <c r="Q232" i="1"/>
  <c r="AF361" i="1"/>
  <c r="V360" i="1" s="1"/>
  <c r="V361" i="1" s="1"/>
  <c r="AE361" i="1"/>
  <c r="S360" i="1" s="1"/>
  <c r="S361" i="1" s="1"/>
  <c r="Q578" i="1"/>
  <c r="Q158" i="1"/>
  <c r="Q209" i="1"/>
  <c r="Q441" i="1"/>
  <c r="S501" i="1"/>
  <c r="AF57" i="1"/>
  <c r="V56" i="1" s="1"/>
  <c r="Q28" i="1"/>
  <c r="Q281" i="1"/>
  <c r="Q388" i="1"/>
  <c r="Q420" i="1"/>
  <c r="V527" i="1"/>
  <c r="Q149" i="1"/>
  <c r="Q219" i="1"/>
  <c r="Q329" i="1"/>
  <c r="Q531" i="1"/>
  <c r="Q267" i="1"/>
  <c r="Q6" i="1"/>
  <c r="Q520" i="1"/>
  <c r="AF518" i="1"/>
  <c r="V517" i="1" s="1"/>
  <c r="AE518" i="1"/>
  <c r="S517" i="1" s="1"/>
  <c r="AF467" i="1"/>
  <c r="V466" i="1" s="1"/>
  <c r="AE467" i="1"/>
  <c r="S466" i="1" s="1"/>
  <c r="AE236" i="1"/>
  <c r="S235" i="1" s="1"/>
  <c r="AF236" i="1"/>
  <c r="V235" i="1" s="1"/>
  <c r="AF551" i="1"/>
  <c r="V550" i="1" s="1"/>
  <c r="AE551" i="1"/>
  <c r="S550" i="1" s="1"/>
  <c r="AE214" i="1"/>
  <c r="S213" i="1" s="1"/>
  <c r="AF214" i="1"/>
  <c r="V213" i="1" s="1"/>
  <c r="AE292" i="1"/>
  <c r="S291" i="1" s="1"/>
  <c r="AF292" i="1"/>
  <c r="V291" i="1" s="1"/>
  <c r="Q568" i="1"/>
  <c r="Q475" i="1"/>
  <c r="Q443" i="1"/>
  <c r="Q541" i="1"/>
  <c r="S549" i="1"/>
  <c r="AF88" i="1"/>
  <c r="V87" i="1" s="1"/>
  <c r="AE88" i="1"/>
  <c r="S87" i="1" s="1"/>
  <c r="V114" i="1"/>
  <c r="Q92" i="1"/>
  <c r="Q141" i="1"/>
  <c r="Q241" i="1"/>
  <c r="AF369" i="1"/>
  <c r="V368" i="1" s="1"/>
  <c r="AE369" i="1"/>
  <c r="S368" i="1" s="1"/>
  <c r="Q409" i="1"/>
  <c r="Q215" i="1"/>
  <c r="AF83" i="1"/>
  <c r="V82" i="1" s="1"/>
  <c r="AF313" i="1"/>
  <c r="V312" i="1" s="1"/>
  <c r="AE313" i="1"/>
  <c r="S312" i="1" s="1"/>
  <c r="AF265" i="1"/>
  <c r="V264" i="1" s="1"/>
  <c r="AE265" i="1"/>
  <c r="S264" i="1" s="1"/>
  <c r="AF203" i="1"/>
  <c r="V202" i="1" s="1"/>
  <c r="AE203" i="1"/>
  <c r="S202" i="1" s="1"/>
  <c r="AF312" i="1"/>
  <c r="V311" i="1" s="1"/>
  <c r="AE312" i="1"/>
  <c r="S311" i="1" s="1"/>
  <c r="AF303" i="1"/>
  <c r="V302" i="1" s="1"/>
  <c r="AE303" i="1"/>
  <c r="S302" i="1" s="1"/>
  <c r="AF305" i="1"/>
  <c r="V304" i="1" s="1"/>
  <c r="AE305" i="1"/>
  <c r="S304" i="1" s="1"/>
  <c r="AF355" i="1"/>
  <c r="V354" i="1" s="1"/>
  <c r="AE355" i="1"/>
  <c r="S354" i="1" s="1"/>
  <c r="AF449" i="1"/>
  <c r="V448" i="1" s="1"/>
  <c r="AE449" i="1"/>
  <c r="S448" i="1" s="1"/>
  <c r="S450" i="1" s="1"/>
  <c r="Q477" i="1"/>
  <c r="AF481" i="1"/>
  <c r="V480" i="1" s="1"/>
  <c r="AE481" i="1"/>
  <c r="S480" i="1" s="1"/>
  <c r="AF553" i="1"/>
  <c r="V552" i="1" s="1"/>
  <c r="AE553" i="1"/>
  <c r="S552" i="1" s="1"/>
  <c r="AF589" i="1"/>
  <c r="V588" i="1" s="1"/>
  <c r="AE589" i="1"/>
  <c r="S588" i="1" s="1"/>
  <c r="Q587" i="1"/>
  <c r="AF592" i="1"/>
  <c r="V591" i="1" s="1"/>
  <c r="AE592" i="1"/>
  <c r="S591" i="1" s="1"/>
  <c r="AF116" i="1"/>
  <c r="V115" i="1" s="1"/>
  <c r="V119" i="1" s="1"/>
  <c r="AE116" i="1"/>
  <c r="S115" i="1" s="1"/>
  <c r="AF254" i="1"/>
  <c r="V253" i="1" s="1"/>
  <c r="AE254" i="1"/>
  <c r="S253" i="1" s="1"/>
  <c r="AE209" i="1"/>
  <c r="S208" i="1" s="1"/>
  <c r="AF209" i="1"/>
  <c r="V208" i="1" s="1"/>
  <c r="AF107" i="1"/>
  <c r="V106" i="1" s="1"/>
  <c r="AE107" i="1"/>
  <c r="S106" i="1" s="1"/>
  <c r="Q186" i="1"/>
  <c r="AE320" i="1"/>
  <c r="S319" i="1" s="1"/>
  <c r="Q319" i="1" s="1"/>
  <c r="AF337" i="1"/>
  <c r="V336" i="1" s="1"/>
  <c r="AE337" i="1"/>
  <c r="S336" i="1" s="1"/>
  <c r="AE329" i="1"/>
  <c r="S328" i="1" s="1"/>
  <c r="AF382" i="1"/>
  <c r="V381" i="1" s="1"/>
  <c r="V383" i="1" s="1"/>
  <c r="AE382" i="1"/>
  <c r="S381" i="1" s="1"/>
  <c r="AF400" i="1"/>
  <c r="V399" i="1" s="1"/>
  <c r="AE400" i="1"/>
  <c r="S399" i="1" s="1"/>
  <c r="AF460" i="1"/>
  <c r="V459" i="1" s="1"/>
  <c r="V462" i="1" s="1"/>
  <c r="AE460" i="1"/>
  <c r="S459" i="1" s="1"/>
  <c r="AF471" i="1"/>
  <c r="V470" i="1" s="1"/>
  <c r="AE471" i="1"/>
  <c r="S470" i="1" s="1"/>
  <c r="AE505" i="1"/>
  <c r="S504" i="1" s="1"/>
  <c r="AF505" i="1"/>
  <c r="V504" i="1" s="1"/>
  <c r="S43" i="1"/>
  <c r="V55" i="1"/>
  <c r="AF41" i="1"/>
  <c r="V40" i="1" s="1"/>
  <c r="AE311" i="1"/>
  <c r="S310" i="1" s="1"/>
  <c r="Q310" i="1" s="1"/>
  <c r="AF304" i="1"/>
  <c r="V303" i="1" s="1"/>
  <c r="Q303" i="1" s="1"/>
  <c r="Q347" i="1"/>
  <c r="S8" i="1"/>
  <c r="AF333" i="1"/>
  <c r="V332" i="1" s="1"/>
  <c r="Q332" i="1" s="1"/>
  <c r="V540" i="1"/>
  <c r="V586" i="1"/>
  <c r="AF621" i="1"/>
  <c r="V620" i="1" s="1"/>
  <c r="AF332" i="1"/>
  <c r="V331" i="1" s="1"/>
  <c r="AE614" i="1"/>
  <c r="S613" i="1" s="1"/>
  <c r="V129" i="1"/>
  <c r="AE262" i="1"/>
  <c r="S261" i="1" s="1"/>
  <c r="Q261" i="1" s="1"/>
  <c r="Q284" i="1"/>
  <c r="AF613" i="1"/>
  <c r="V612" i="1" s="1"/>
  <c r="Q270" i="1"/>
  <c r="AE507" i="1"/>
  <c r="S506" i="1" s="1"/>
  <c r="AF99" i="1"/>
  <c r="V98" i="1" s="1"/>
  <c r="AE99" i="1"/>
  <c r="S98" i="1" s="1"/>
  <c r="AF81" i="1"/>
  <c r="V80" i="1" s="1"/>
  <c r="AE81" i="1"/>
  <c r="S80" i="1" s="1"/>
  <c r="Q110" i="1"/>
  <c r="Q387" i="1"/>
  <c r="Q293" i="1"/>
  <c r="Q385" i="1"/>
  <c r="Q424" i="1"/>
  <c r="Q479" i="1"/>
  <c r="AF484" i="1"/>
  <c r="V483" i="1" s="1"/>
  <c r="AE484" i="1"/>
  <c r="S483" i="1" s="1"/>
  <c r="AE473" i="1"/>
  <c r="S472" i="1" s="1"/>
  <c r="AF473" i="1"/>
  <c r="V472" i="1" s="1"/>
  <c r="Q535" i="1"/>
  <c r="Q539" i="1"/>
  <c r="Q81" i="1"/>
  <c r="AE59" i="1"/>
  <c r="S58" i="1" s="1"/>
  <c r="AF59" i="1"/>
  <c r="V58" i="1" s="1"/>
  <c r="AE114" i="1"/>
  <c r="S113" i="1" s="1"/>
  <c r="AF123" i="1"/>
  <c r="V122" i="1" s="1"/>
  <c r="AE123" i="1"/>
  <c r="S122" i="1" s="1"/>
  <c r="S124" i="1" s="1"/>
  <c r="Q111" i="1"/>
  <c r="AF205" i="1"/>
  <c r="V204" i="1" s="1"/>
  <c r="AE205" i="1"/>
  <c r="S204" i="1" s="1"/>
  <c r="Q277" i="1"/>
  <c r="AF340" i="1"/>
  <c r="V339" i="1" s="1"/>
  <c r="AE340" i="1"/>
  <c r="S339" i="1" s="1"/>
  <c r="Q397" i="1"/>
  <c r="AF413" i="1"/>
  <c r="V412" i="1" s="1"/>
  <c r="AE413" i="1"/>
  <c r="S412" i="1" s="1"/>
  <c r="AF483" i="1"/>
  <c r="V482" i="1" s="1"/>
  <c r="AE483" i="1"/>
  <c r="S482" i="1" s="1"/>
  <c r="AF504" i="1"/>
  <c r="V503" i="1" s="1"/>
  <c r="AE504" i="1"/>
  <c r="S503" i="1" s="1"/>
  <c r="Q544" i="1"/>
  <c r="V600" i="1"/>
  <c r="AF563" i="1"/>
  <c r="V562" i="1" s="1"/>
  <c r="V563" i="1" s="1"/>
  <c r="AE563" i="1"/>
  <c r="S562" i="1" s="1"/>
  <c r="Q548" i="1"/>
  <c r="AF575" i="1"/>
  <c r="V574" i="1" s="1"/>
  <c r="AE575" i="1"/>
  <c r="S574" i="1" s="1"/>
  <c r="AE10" i="1"/>
  <c r="S9" i="1" s="1"/>
  <c r="AF10" i="1"/>
  <c r="V9" i="1" s="1"/>
  <c r="V67" i="1"/>
  <c r="AF87" i="1"/>
  <c r="V86" i="1" s="1"/>
  <c r="AE87" i="1"/>
  <c r="S86" i="1" s="1"/>
  <c r="AE70" i="1"/>
  <c r="S69" i="1" s="1"/>
  <c r="AF70" i="1"/>
  <c r="V69" i="1" s="1"/>
  <c r="Q166" i="1"/>
  <c r="AF230" i="1"/>
  <c r="V229" i="1" s="1"/>
  <c r="AE230" i="1"/>
  <c r="S229" i="1" s="1"/>
  <c r="AF245" i="1"/>
  <c r="V244" i="1" s="1"/>
  <c r="AE245" i="1"/>
  <c r="S244" i="1" s="1"/>
  <c r="AF250" i="1"/>
  <c r="V249" i="1" s="1"/>
  <c r="AE250" i="1"/>
  <c r="S249" i="1" s="1"/>
  <c r="AF341" i="1"/>
  <c r="V340" i="1" s="1"/>
  <c r="AE341" i="1"/>
  <c r="S340" i="1" s="1"/>
  <c r="AF339" i="1"/>
  <c r="V338" i="1" s="1"/>
  <c r="AE339" i="1"/>
  <c r="S338" i="1" s="1"/>
  <c r="AF402" i="1"/>
  <c r="V401" i="1" s="1"/>
  <c r="AE402" i="1"/>
  <c r="S401" i="1" s="1"/>
  <c r="Q449" i="1"/>
  <c r="AF632" i="1"/>
  <c r="V631" i="1" s="1"/>
  <c r="AE632" i="1"/>
  <c r="S631" i="1" s="1"/>
  <c r="Q529" i="1"/>
  <c r="Q545" i="1"/>
  <c r="Q585" i="1"/>
  <c r="Q597" i="1"/>
  <c r="Q592" i="1"/>
  <c r="AF631" i="1"/>
  <c r="V630" i="1" s="1"/>
  <c r="AE631" i="1"/>
  <c r="S630" i="1" s="1"/>
  <c r="Q83" i="1"/>
  <c r="AE52" i="1"/>
  <c r="S51" i="1" s="1"/>
  <c r="Q51" i="1" s="1"/>
  <c r="Q147" i="1"/>
  <c r="Q172" i="1"/>
  <c r="AE342" i="1"/>
  <c r="S341" i="1" s="1"/>
  <c r="Q341" i="1" s="1"/>
  <c r="Q120" i="1"/>
  <c r="AE310" i="1"/>
  <c r="S309" i="1" s="1"/>
  <c r="S195" i="1"/>
  <c r="Q191" i="1"/>
  <c r="Q223" i="1"/>
  <c r="Q266" i="1"/>
  <c r="Q422" i="1"/>
  <c r="Q320" i="1"/>
  <c r="Q364" i="1"/>
  <c r="AF390" i="1"/>
  <c r="V389" i="1" s="1"/>
  <c r="AE390" i="1"/>
  <c r="S389" i="1" s="1"/>
  <c r="Q434" i="1"/>
  <c r="Q407" i="1"/>
  <c r="Q507" i="1"/>
  <c r="Q524" i="1"/>
  <c r="Q187" i="1"/>
  <c r="S533" i="1"/>
  <c r="Q558" i="1"/>
  <c r="Q560" i="1"/>
  <c r="Q5" i="1"/>
  <c r="Q435" i="1"/>
  <c r="Q554" i="1"/>
  <c r="Q561" i="1"/>
  <c r="AE617" i="1"/>
  <c r="S616" i="1" s="1"/>
  <c r="Q616" i="1" s="1"/>
  <c r="AE57" i="1"/>
  <c r="S56" i="1" s="1"/>
  <c r="Q63" i="1"/>
  <c r="AF101" i="1"/>
  <c r="V100" i="1" s="1"/>
  <c r="AE101" i="1"/>
  <c r="S100" i="1" s="1"/>
  <c r="AF35" i="1"/>
  <c r="V34" i="1" s="1"/>
  <c r="V37" i="1" s="1"/>
  <c r="AE35" i="1"/>
  <c r="S34" i="1" s="1"/>
  <c r="Q181" i="1"/>
  <c r="AF367" i="1"/>
  <c r="V366" i="1" s="1"/>
  <c r="AE367" i="1"/>
  <c r="S366" i="1" s="1"/>
  <c r="AF405" i="1"/>
  <c r="V404" i="1" s="1"/>
  <c r="AE405" i="1"/>
  <c r="S404" i="1" s="1"/>
  <c r="Q458" i="1"/>
  <c r="AF503" i="1"/>
  <c r="V502" i="1" s="1"/>
  <c r="AE503" i="1"/>
  <c r="S502" i="1" s="1"/>
  <c r="AE291" i="1"/>
  <c r="S290" i="1" s="1"/>
  <c r="AF291" i="1"/>
  <c r="V290" i="1" s="1"/>
  <c r="AF226" i="1"/>
  <c r="V225" i="1" s="1"/>
  <c r="AE226" i="1"/>
  <c r="S225" i="1" s="1"/>
  <c r="AF199" i="1"/>
  <c r="V198" i="1" s="1"/>
  <c r="AE199" i="1"/>
  <c r="S198" i="1" s="1"/>
  <c r="AF244" i="1"/>
  <c r="V243" i="1" s="1"/>
  <c r="AE244" i="1"/>
  <c r="S243" i="1" s="1"/>
  <c r="AF319" i="1"/>
  <c r="V318" i="1" s="1"/>
  <c r="V321" i="1" s="1"/>
  <c r="AE319" i="1"/>
  <c r="S318" i="1" s="1"/>
  <c r="S321" i="1" s="1"/>
  <c r="AF286" i="1"/>
  <c r="V285" i="1" s="1"/>
  <c r="AF353" i="1"/>
  <c r="V352" i="1" s="1"/>
  <c r="AE353" i="1"/>
  <c r="S352" i="1" s="1"/>
  <c r="Q594" i="1"/>
  <c r="S600" i="1"/>
  <c r="AE633" i="1"/>
  <c r="S632" i="1" s="1"/>
  <c r="Q632" i="1" s="1"/>
  <c r="AF590" i="1"/>
  <c r="V589" i="1" s="1"/>
  <c r="AE590" i="1"/>
  <c r="S589" i="1" s="1"/>
  <c r="S67" i="1"/>
  <c r="Q62" i="1"/>
  <c r="AF89" i="1"/>
  <c r="V88" i="1" s="1"/>
  <c r="AE89" i="1"/>
  <c r="S88" i="1" s="1"/>
  <c r="S150" i="1"/>
  <c r="AF227" i="1"/>
  <c r="V226" i="1" s="1"/>
  <c r="AE227" i="1"/>
  <c r="S226" i="1" s="1"/>
  <c r="AF165" i="1"/>
  <c r="V164" i="1" s="1"/>
  <c r="AE165" i="1"/>
  <c r="S164" i="1" s="1"/>
  <c r="AF163" i="1"/>
  <c r="V162" i="1" s="1"/>
  <c r="AE163" i="1"/>
  <c r="S162" i="1" s="1"/>
  <c r="AF94" i="1"/>
  <c r="V93" i="1" s="1"/>
  <c r="AE94" i="1"/>
  <c r="S93" i="1" s="1"/>
  <c r="V170" i="1"/>
  <c r="AF251" i="1"/>
  <c r="V250" i="1" s="1"/>
  <c r="AE251" i="1"/>
  <c r="S250" i="1" s="1"/>
  <c r="AE287" i="1"/>
  <c r="S286" i="1" s="1"/>
  <c r="AF287" i="1"/>
  <c r="V286" i="1" s="1"/>
  <c r="AF338" i="1"/>
  <c r="V337" i="1" s="1"/>
  <c r="AE338" i="1"/>
  <c r="S337" i="1" s="1"/>
  <c r="AE433" i="1"/>
  <c r="S432" i="1" s="1"/>
  <c r="AF433" i="1"/>
  <c r="V432" i="1" s="1"/>
  <c r="AF404" i="1"/>
  <c r="V403" i="1" s="1"/>
  <c r="AE404" i="1"/>
  <c r="S403" i="1" s="1"/>
  <c r="Q451" i="1"/>
  <c r="S457" i="1"/>
  <c r="AF469" i="1"/>
  <c r="V468" i="1" s="1"/>
  <c r="AE469" i="1"/>
  <c r="S468" i="1" s="1"/>
  <c r="AF574" i="1"/>
  <c r="V573" i="1" s="1"/>
  <c r="AE574" i="1"/>
  <c r="S573" i="1" s="1"/>
  <c r="V124" i="1"/>
  <c r="AE306" i="1"/>
  <c r="S305" i="1" s="1"/>
  <c r="Q305" i="1" s="1"/>
  <c r="AE274" i="1"/>
  <c r="S273" i="1" s="1"/>
  <c r="Q273" i="1" s="1"/>
  <c r="S327" i="1"/>
  <c r="AE615" i="1"/>
  <c r="S614" i="1" s="1"/>
  <c r="AE273" i="1"/>
  <c r="S272" i="1" s="1"/>
  <c r="Q272" i="1" s="1"/>
  <c r="S527" i="1"/>
  <c r="AE272" i="1"/>
  <c r="S271" i="1" s="1"/>
  <c r="Q357" i="1"/>
  <c r="Q609" i="1"/>
  <c r="S175" i="1"/>
  <c r="Q171" i="1"/>
  <c r="Q581" i="1"/>
  <c r="Q599" i="1"/>
  <c r="Q622" i="1"/>
  <c r="Q70" i="1"/>
  <c r="AF184" i="1"/>
  <c r="V183" i="1" s="1"/>
  <c r="V185" i="1" s="1"/>
  <c r="AE184" i="1"/>
  <c r="S183" i="1" s="1"/>
  <c r="AF28" i="1"/>
  <c r="V27" i="1" s="1"/>
  <c r="AE28" i="1"/>
  <c r="S27" i="1" s="1"/>
  <c r="Q176" i="1"/>
  <c r="Q275" i="1"/>
  <c r="AF368" i="1"/>
  <c r="V367" i="1" s="1"/>
  <c r="AE368" i="1"/>
  <c r="S367" i="1" s="1"/>
  <c r="Q413" i="1"/>
  <c r="Q297" i="1"/>
  <c r="Q390" i="1"/>
  <c r="Q382" i="1"/>
  <c r="AF401" i="1"/>
  <c r="V400" i="1" s="1"/>
  <c r="AE401" i="1"/>
  <c r="S400" i="1" s="1"/>
  <c r="Q406" i="1"/>
  <c r="Q419" i="1"/>
  <c r="Q461" i="1"/>
  <c r="Q471" i="1"/>
  <c r="Q491" i="1"/>
  <c r="S496" i="1"/>
  <c r="Q526" i="1"/>
  <c r="Q247" i="1"/>
  <c r="Q196" i="1"/>
  <c r="AF201" i="1"/>
  <c r="V200" i="1" s="1"/>
  <c r="AE201" i="1"/>
  <c r="S200" i="1" s="1"/>
  <c r="AF302" i="1"/>
  <c r="V301" i="1" s="1"/>
  <c r="AE302" i="1"/>
  <c r="S301" i="1" s="1"/>
  <c r="Q384" i="1"/>
  <c r="Q296" i="1"/>
  <c r="Q344" i="1"/>
  <c r="AF387" i="1"/>
  <c r="V386" i="1" s="1"/>
  <c r="AE387" i="1"/>
  <c r="S386" i="1" s="1"/>
  <c r="AF354" i="1"/>
  <c r="V353" i="1" s="1"/>
  <c r="AE354" i="1"/>
  <c r="S353" i="1" s="1"/>
  <c r="Q493" i="1"/>
  <c r="Q542" i="1"/>
  <c r="Q546" i="1"/>
  <c r="Q582" i="1"/>
  <c r="AF557" i="1"/>
  <c r="V556" i="1" s="1"/>
  <c r="V557" i="1" s="1"/>
  <c r="AE557" i="1"/>
  <c r="S556" i="1" s="1"/>
  <c r="Q571" i="1"/>
  <c r="V73" i="1"/>
  <c r="AF100" i="1"/>
  <c r="V99" i="1" s="1"/>
  <c r="AE100" i="1"/>
  <c r="S99" i="1" s="1"/>
  <c r="S135" i="1"/>
  <c r="AF164" i="1"/>
  <c r="V163" i="1" s="1"/>
  <c r="AE164" i="1"/>
  <c r="S163" i="1" s="1"/>
  <c r="AF243" i="1"/>
  <c r="V242" i="1" s="1"/>
  <c r="AE243" i="1"/>
  <c r="S242" i="1" s="1"/>
  <c r="AF30" i="1"/>
  <c r="V29" i="1" s="1"/>
  <c r="AE30" i="1"/>
  <c r="S29" i="1" s="1"/>
  <c r="Q206" i="1"/>
  <c r="AF105" i="1"/>
  <c r="V104" i="1" s="1"/>
  <c r="AE105" i="1"/>
  <c r="S104" i="1" s="1"/>
  <c r="Q315" i="1"/>
  <c r="Q178" i="1"/>
  <c r="V190" i="1"/>
  <c r="AF264" i="1"/>
  <c r="V263" i="1" s="1"/>
  <c r="AE264" i="1"/>
  <c r="S263" i="1" s="1"/>
  <c r="AF217" i="1"/>
  <c r="V216" i="1" s="1"/>
  <c r="AE217" i="1"/>
  <c r="S216" i="1" s="1"/>
  <c r="AE371" i="1"/>
  <c r="S370" i="1" s="1"/>
  <c r="AF371" i="1"/>
  <c r="V370" i="1" s="1"/>
  <c r="Q289" i="1"/>
  <c r="AF406" i="1"/>
  <c r="V405" i="1" s="1"/>
  <c r="AE406" i="1"/>
  <c r="S405" i="1" s="1"/>
  <c r="AE427" i="1"/>
  <c r="S426" i="1" s="1"/>
  <c r="AF427" i="1"/>
  <c r="V426" i="1" s="1"/>
  <c r="V429" i="1" s="1"/>
  <c r="Q603" i="1"/>
  <c r="Q605" i="1"/>
  <c r="AF591" i="1"/>
  <c r="V590" i="1" s="1"/>
  <c r="AE591" i="1"/>
  <c r="S590" i="1" s="1"/>
  <c r="Q619" i="1"/>
  <c r="AE178" i="1"/>
  <c r="S177" i="1" s="1"/>
  <c r="AF178" i="1"/>
  <c r="V177" i="1" s="1"/>
  <c r="V180" i="1" s="1"/>
  <c r="Q131" i="1"/>
  <c r="Q135" i="1" s="1"/>
  <c r="AD136" i="1" s="1"/>
  <c r="Q50" i="1"/>
  <c r="Q52" i="1"/>
  <c r="Q121" i="1"/>
  <c r="Q239" i="1"/>
  <c r="Q199" i="1"/>
  <c r="Q203" i="1"/>
  <c r="Q227" i="1"/>
  <c r="Q268" i="1"/>
  <c r="Q294" i="1"/>
  <c r="Q349" i="1"/>
  <c r="AF412" i="1"/>
  <c r="V411" i="1" s="1"/>
  <c r="AE412" i="1"/>
  <c r="S411" i="1" s="1"/>
  <c r="Q423" i="1"/>
  <c r="Q525" i="1"/>
  <c r="Q16" i="1"/>
  <c r="Q257" i="1"/>
  <c r="Q534" i="1"/>
  <c r="S586" i="1"/>
  <c r="Q580" i="1"/>
  <c r="Q47" i="1"/>
  <c r="Q523" i="1"/>
  <c r="Q624" i="1"/>
  <c r="S129" i="1"/>
  <c r="Q125" i="1"/>
  <c r="Q153" i="1"/>
  <c r="Q355" i="1"/>
  <c r="Q621" i="1"/>
  <c r="V175" i="1"/>
  <c r="Q325" i="1"/>
  <c r="Q265" i="1" l="1"/>
  <c r="Q20" i="1"/>
  <c r="AD21" i="1" s="1"/>
  <c r="V240" i="1"/>
  <c r="S365" i="1"/>
  <c r="Q271" i="1"/>
  <c r="S49" i="1"/>
  <c r="V49" i="1"/>
  <c r="V97" i="1"/>
  <c r="S553" i="1"/>
  <c r="Q148" i="1"/>
  <c r="Q279" i="1"/>
  <c r="S300" i="1"/>
  <c r="V300" i="1"/>
  <c r="Q483" i="1"/>
  <c r="Q604" i="1"/>
  <c r="V160" i="1"/>
  <c r="Q322" i="1"/>
  <c r="V222" i="1"/>
  <c r="Q188" i="1"/>
  <c r="Q190" i="1" s="1"/>
  <c r="AD191" i="1" s="1"/>
  <c r="V373" i="1"/>
  <c r="Q113" i="1"/>
  <c r="Q156" i="1"/>
  <c r="Q160" i="1" s="1"/>
  <c r="AD161" i="1" s="1"/>
  <c r="S478" i="1"/>
  <c r="V283" i="1"/>
  <c r="S628" i="1"/>
  <c r="V379" i="1"/>
  <c r="S398" i="1"/>
  <c r="Q629" i="1"/>
  <c r="Q167" i="1"/>
  <c r="Q170" i="1" s="1"/>
  <c r="AD171" i="1" s="1"/>
  <c r="Q129" i="1"/>
  <c r="AD130" i="1" s="1"/>
  <c r="S540" i="1"/>
  <c r="V579" i="1"/>
  <c r="Q285" i="1"/>
  <c r="S563" i="1"/>
  <c r="Q613" i="1"/>
  <c r="Q40" i="1"/>
  <c r="S462" i="1"/>
  <c r="S611" i="1"/>
  <c r="Q94" i="1"/>
  <c r="V567" i="1"/>
  <c r="Q358" i="1"/>
  <c r="Q76" i="1"/>
  <c r="Q570" i="1"/>
  <c r="Q572" i="1" s="1"/>
  <c r="AD573" i="1" s="1"/>
  <c r="AD572" i="1" s="1"/>
  <c r="Q142" i="1"/>
  <c r="Q145" i="1" s="1"/>
  <c r="AD146" i="1" s="1"/>
  <c r="Q35" i="1"/>
  <c r="V43" i="1"/>
  <c r="Q564" i="1"/>
  <c r="Q38" i="1"/>
  <c r="Q43" i="1" s="1"/>
  <c r="AD44" i="1" s="1"/>
  <c r="V450" i="1"/>
  <c r="Q194" i="1"/>
  <c r="Q610" i="1"/>
  <c r="Q611" i="1" s="1"/>
  <c r="AD612" i="1" s="1"/>
  <c r="AD611" i="1" s="1"/>
  <c r="V109" i="1"/>
  <c r="V436" i="1"/>
  <c r="Q195" i="1"/>
  <c r="AD196" i="1" s="1"/>
  <c r="Q533" i="1"/>
  <c r="AD534" i="1" s="1"/>
  <c r="AD533" i="1" s="1"/>
  <c r="Q463" i="1"/>
  <c r="Q530" i="1"/>
  <c r="S418" i="1"/>
  <c r="Q415" i="1"/>
  <c r="Q418" i="1" s="1"/>
  <c r="AD419" i="1" s="1"/>
  <c r="AD418" i="1" s="1"/>
  <c r="Q431" i="1"/>
  <c r="V61" i="1"/>
  <c r="S391" i="1"/>
  <c r="S436" i="1"/>
  <c r="V85" i="1"/>
  <c r="V335" i="1"/>
  <c r="Q197" i="1"/>
  <c r="Q175" i="1"/>
  <c r="AD176" i="1" s="1"/>
  <c r="Q82" i="1"/>
  <c r="Q291" i="1"/>
  <c r="Q282" i="1"/>
  <c r="V513" i="1"/>
  <c r="Q256" i="1"/>
  <c r="Q262" i="1" s="1"/>
  <c r="AD263" i="1" s="1"/>
  <c r="AD262" i="1" s="1"/>
  <c r="Q514" i="1"/>
  <c r="V633" i="1"/>
  <c r="Q340" i="1"/>
  <c r="Q244" i="1"/>
  <c r="V145" i="1"/>
  <c r="V79" i="1"/>
  <c r="Q254" i="1"/>
  <c r="Q517" i="1"/>
  <c r="Q487" i="1"/>
  <c r="Q433" i="1"/>
  <c r="V521" i="1"/>
  <c r="Q501" i="1"/>
  <c r="AD502" i="1" s="1"/>
  <c r="AD501" i="1" s="1"/>
  <c r="S633" i="1"/>
  <c r="V346" i="1"/>
  <c r="Q540" i="1"/>
  <c r="AD541" i="1" s="1"/>
  <c r="Q411" i="1"/>
  <c r="S572" i="1"/>
  <c r="S262" i="1"/>
  <c r="Q614" i="1"/>
  <c r="V505" i="1"/>
  <c r="Q100" i="1"/>
  <c r="S283" i="1"/>
  <c r="Q58" i="1"/>
  <c r="V628" i="1"/>
  <c r="Q504" i="1"/>
  <c r="S383" i="1"/>
  <c r="V553" i="1"/>
  <c r="Q478" i="1"/>
  <c r="AD479" i="1" s="1"/>
  <c r="AD478" i="1" s="1"/>
  <c r="S145" i="1"/>
  <c r="Q566" i="1"/>
  <c r="Q74" i="1"/>
  <c r="S79" i="1"/>
  <c r="V165" i="1"/>
  <c r="Q208" i="1"/>
  <c r="V214" i="1"/>
  <c r="V398" i="1"/>
  <c r="V262" i="1"/>
  <c r="V414" i="1"/>
  <c r="V269" i="1"/>
  <c r="S214" i="1"/>
  <c r="V248" i="1"/>
  <c r="Q162" i="1"/>
  <c r="Q226" i="1"/>
  <c r="V593" i="1"/>
  <c r="S205" i="1"/>
  <c r="V8" i="1"/>
  <c r="Q401" i="1"/>
  <c r="V230" i="1"/>
  <c r="V14" i="1"/>
  <c r="V489" i="1"/>
  <c r="V618" i="1"/>
  <c r="Q304" i="1"/>
  <c r="Q311" i="1"/>
  <c r="Q264" i="1"/>
  <c r="Q237" i="1"/>
  <c r="Q427" i="1"/>
  <c r="Q210" i="1"/>
  <c r="Q363" i="1"/>
  <c r="Q365" i="1" s="1"/>
  <c r="AD366" i="1" s="1"/>
  <c r="Q350" i="1"/>
  <c r="Q351" i="1" s="1"/>
  <c r="AD352" i="1" s="1"/>
  <c r="Q395" i="1"/>
  <c r="Q371" i="1"/>
  <c r="Q586" i="1"/>
  <c r="AD587" i="1" s="1"/>
  <c r="AD586" i="1" s="1"/>
  <c r="V391" i="1"/>
  <c r="Q213" i="1"/>
  <c r="Q235" i="1"/>
  <c r="Q151" i="1"/>
  <c r="Q626" i="1"/>
  <c r="Q375" i="1"/>
  <c r="Q379" i="1" s="1"/>
  <c r="AD380" i="1" s="1"/>
  <c r="S379" i="1"/>
  <c r="S445" i="1"/>
  <c r="Q437" i="1"/>
  <c r="Q445" i="1" s="1"/>
  <c r="AD446" i="1" s="1"/>
  <c r="AD445" i="1" s="1"/>
  <c r="Q137" i="1"/>
  <c r="Q140" i="1" s="1"/>
  <c r="AD141" i="1" s="1"/>
  <c r="S140" i="1"/>
  <c r="Q155" i="1"/>
  <c r="AD156" i="1" s="1"/>
  <c r="Q67" i="1"/>
  <c r="AD68" i="1" s="1"/>
  <c r="Q290" i="1"/>
  <c r="S467" i="1"/>
  <c r="Q527" i="1"/>
  <c r="AD528" i="1" s="1"/>
  <c r="AD527" i="1" s="1"/>
  <c r="S55" i="1"/>
  <c r="Q590" i="1"/>
  <c r="Q405" i="1"/>
  <c r="Q242" i="1"/>
  <c r="Q353" i="1"/>
  <c r="Q346" i="1"/>
  <c r="AD347" i="1" s="1"/>
  <c r="Q367" i="1"/>
  <c r="V473" i="1"/>
  <c r="Q337" i="1"/>
  <c r="Q250" i="1"/>
  <c r="Q164" i="1"/>
  <c r="Q243" i="1"/>
  <c r="Q225" i="1"/>
  <c r="Q470" i="1"/>
  <c r="V314" i="1"/>
  <c r="Q550" i="1"/>
  <c r="Q511" i="1"/>
  <c r="Q393" i="1"/>
  <c r="S240" i="1"/>
  <c r="Q99" i="1"/>
  <c r="V308" i="1"/>
  <c r="Q183" i="1"/>
  <c r="Q185" i="1" s="1"/>
  <c r="AD186" i="1" s="1"/>
  <c r="Q88" i="1"/>
  <c r="Q589" i="1"/>
  <c r="Q318" i="1"/>
  <c r="Q321" i="1" s="1"/>
  <c r="AD322" i="1" s="1"/>
  <c r="AD321" i="1" s="1"/>
  <c r="Q404" i="1"/>
  <c r="Q34" i="1"/>
  <c r="Q37" i="1" s="1"/>
  <c r="AD38" i="1" s="1"/>
  <c r="Q389" i="1"/>
  <c r="Q150" i="1"/>
  <c r="AD151" i="1" s="1"/>
  <c r="Q630" i="1"/>
  <c r="Q482" i="1"/>
  <c r="Q122" i="1"/>
  <c r="Q466" i="1"/>
  <c r="Q360" i="1"/>
  <c r="Q361" i="1" s="1"/>
  <c r="AD362" i="1" s="1"/>
  <c r="Q515" i="1"/>
  <c r="S521" i="1"/>
  <c r="Q484" i="1"/>
  <c r="V467" i="1"/>
  <c r="Q55" i="1"/>
  <c r="AD56" i="1" s="1"/>
  <c r="Q177" i="1"/>
  <c r="Q180" i="1" s="1"/>
  <c r="AD181" i="1" s="1"/>
  <c r="S373" i="1"/>
  <c r="Q370" i="1"/>
  <c r="S32" i="1"/>
  <c r="Q27" i="1"/>
  <c r="Q457" i="1"/>
  <c r="AD458" i="1" s="1"/>
  <c r="AD457" i="1" s="1"/>
  <c r="Q432" i="1"/>
  <c r="Q436" i="1" s="1"/>
  <c r="AD437" i="1" s="1"/>
  <c r="AD436" i="1" s="1"/>
  <c r="Q600" i="1"/>
  <c r="AD601" i="1" s="1"/>
  <c r="AD600" i="1" s="1"/>
  <c r="S369" i="1"/>
  <c r="Q366" i="1"/>
  <c r="V255" i="1"/>
  <c r="Q69" i="1"/>
  <c r="Q73" i="1" s="1"/>
  <c r="AD74" i="1" s="1"/>
  <c r="S73" i="1"/>
  <c r="Q300" i="1"/>
  <c r="AD301" i="1" s="1"/>
  <c r="AD300" i="1" s="1"/>
  <c r="Q8" i="1"/>
  <c r="AD9" i="1" s="1"/>
  <c r="V342" i="1"/>
  <c r="Q253" i="1"/>
  <c r="Q591" i="1"/>
  <c r="Q588" i="1"/>
  <c r="Q480" i="1"/>
  <c r="Q448" i="1"/>
  <c r="Q450" i="1" s="1"/>
  <c r="AD451" i="1" s="1"/>
  <c r="AD450" i="1" s="1"/>
  <c r="Q87" i="1"/>
  <c r="Q620" i="1"/>
  <c r="Q628" i="1" s="1"/>
  <c r="AD629" i="1" s="1"/>
  <c r="AD628" i="1" s="1"/>
  <c r="Q216" i="1"/>
  <c r="Q222" i="1" s="1"/>
  <c r="AD223" i="1" s="1"/>
  <c r="Q104" i="1"/>
  <c r="S109" i="1"/>
  <c r="Q29" i="1"/>
  <c r="Q163" i="1"/>
  <c r="Q556" i="1"/>
  <c r="Q557" i="1" s="1"/>
  <c r="AD558" i="1" s="1"/>
  <c r="AD557" i="1" s="1"/>
  <c r="Q386" i="1"/>
  <c r="Q200" i="1"/>
  <c r="Q496" i="1"/>
  <c r="AD497" i="1" s="1"/>
  <c r="AD496" i="1" s="1"/>
  <c r="Q400" i="1"/>
  <c r="S180" i="1"/>
  <c r="V32" i="1"/>
  <c r="Q327" i="1"/>
  <c r="AD328" i="1" s="1"/>
  <c r="AD327" i="1" s="1"/>
  <c r="S473" i="1"/>
  <c r="Q468" i="1"/>
  <c r="Q403" i="1"/>
  <c r="Q286" i="1"/>
  <c r="Q93" i="1"/>
  <c r="S356" i="1"/>
  <c r="Q352" i="1"/>
  <c r="Q198" i="1"/>
  <c r="V369" i="1"/>
  <c r="S185" i="1"/>
  <c r="S61" i="1"/>
  <c r="Q56" i="1"/>
  <c r="S557" i="1"/>
  <c r="S114" i="1"/>
  <c r="S103" i="1"/>
  <c r="Q98" i="1"/>
  <c r="Q276" i="1"/>
  <c r="AD277" i="1" s="1"/>
  <c r="AD276" i="1" s="1"/>
  <c r="S408" i="1"/>
  <c r="Q399" i="1"/>
  <c r="S335" i="1"/>
  <c r="Q328" i="1"/>
  <c r="S248" i="1"/>
  <c r="Q331" i="1"/>
  <c r="S429" i="1"/>
  <c r="Q426" i="1"/>
  <c r="S579" i="1"/>
  <c r="Q573" i="1"/>
  <c r="V356" i="1"/>
  <c r="V205" i="1"/>
  <c r="S230" i="1"/>
  <c r="S314" i="1"/>
  <c r="Q309" i="1"/>
  <c r="Q631" i="1"/>
  <c r="S91" i="1"/>
  <c r="Q86" i="1"/>
  <c r="S14" i="1"/>
  <c r="Q9" i="1"/>
  <c r="Q14" i="1" s="1"/>
  <c r="AD15" i="1" s="1"/>
  <c r="Q339" i="1"/>
  <c r="Q204" i="1"/>
  <c r="Q472" i="1"/>
  <c r="S489" i="1"/>
  <c r="Q114" i="1"/>
  <c r="AD115" i="1" s="1"/>
  <c r="V103" i="1"/>
  <c r="S276" i="1"/>
  <c r="V292" i="1"/>
  <c r="V408" i="1"/>
  <c r="Q106" i="1"/>
  <c r="Q49" i="1"/>
  <c r="AD50" i="1" s="1"/>
  <c r="S119" i="1"/>
  <c r="Q115" i="1"/>
  <c r="Q119" i="1" s="1"/>
  <c r="AD120" i="1" s="1"/>
  <c r="Q552" i="1"/>
  <c r="Q354" i="1"/>
  <c r="S414" i="1"/>
  <c r="S97" i="1"/>
  <c r="S37" i="1"/>
  <c r="Q549" i="1"/>
  <c r="AD550" i="1" s="1"/>
  <c r="AD549" i="1" s="1"/>
  <c r="S292" i="1"/>
  <c r="S618" i="1"/>
  <c r="S269" i="1"/>
  <c r="Q263" i="1"/>
  <c r="Q301" i="1"/>
  <c r="S308" i="1"/>
  <c r="Q425" i="1"/>
  <c r="AD426" i="1" s="1"/>
  <c r="AD425" i="1" s="1"/>
  <c r="S505" i="1"/>
  <c r="Q502" i="1"/>
  <c r="S165" i="1"/>
  <c r="Q124" i="1"/>
  <c r="AD125" i="1" s="1"/>
  <c r="Q338" i="1"/>
  <c r="S255" i="1"/>
  <c r="Q249" i="1"/>
  <c r="Q229" i="1"/>
  <c r="V91" i="1"/>
  <c r="Q574" i="1"/>
  <c r="Q562" i="1"/>
  <c r="Q563" i="1" s="1"/>
  <c r="AD564" i="1" s="1"/>
  <c r="AD563" i="1" s="1"/>
  <c r="Q503" i="1"/>
  <c r="Q412" i="1"/>
  <c r="S85" i="1"/>
  <c r="Q80" i="1"/>
  <c r="Q85" i="1" s="1"/>
  <c r="AD86" i="1" s="1"/>
  <c r="S513" i="1"/>
  <c r="Q506" i="1"/>
  <c r="Q459" i="1"/>
  <c r="Q462" i="1" s="1"/>
  <c r="AD463" i="1" s="1"/>
  <c r="AD462" i="1" s="1"/>
  <c r="Q381" i="1"/>
  <c r="Q383" i="1" s="1"/>
  <c r="AD384" i="1" s="1"/>
  <c r="S342" i="1"/>
  <c r="Q336" i="1"/>
  <c r="S593" i="1"/>
  <c r="Q302" i="1"/>
  <c r="Q202" i="1"/>
  <c r="Q312" i="1"/>
  <c r="S222" i="1"/>
  <c r="Q368" i="1"/>
  <c r="Q612" i="1"/>
  <c r="Q467" i="1" l="1"/>
  <c r="AD468" i="1" s="1"/>
  <c r="AD467" i="1" s="1"/>
  <c r="Q513" i="1"/>
  <c r="AD514" i="1" s="1"/>
  <c r="AD513" i="1" s="1"/>
  <c r="Q248" i="1"/>
  <c r="AD249" i="1" s="1"/>
  <c r="AD248" i="1" s="1"/>
  <c r="Q283" i="1"/>
  <c r="AD284" i="1" s="1"/>
  <c r="AD283" i="1" s="1"/>
  <c r="Q230" i="1"/>
  <c r="AD231" i="1" s="1"/>
  <c r="AD230" i="1" s="1"/>
  <c r="Q240" i="1"/>
  <c r="AD241" i="1" s="1"/>
  <c r="AD240" i="1" s="1"/>
  <c r="Q567" i="1"/>
  <c r="AD568" i="1" s="1"/>
  <c r="AD567" i="1" s="1"/>
  <c r="Q269" i="1"/>
  <c r="AD270" i="1" s="1"/>
  <c r="AD269" i="1" s="1"/>
  <c r="Q97" i="1"/>
  <c r="AD98" i="1" s="1"/>
  <c r="Q79" i="1"/>
  <c r="AD80" i="1" s="1"/>
  <c r="Q633" i="1"/>
  <c r="AD634" i="1" s="1"/>
  <c r="AD633" i="1" s="1"/>
  <c r="Q61" i="1"/>
  <c r="AD62" i="1" s="1"/>
  <c r="Q292" i="1"/>
  <c r="AD293" i="1" s="1"/>
  <c r="AD292" i="1" s="1"/>
  <c r="Q521" i="1"/>
  <c r="AD522" i="1" s="1"/>
  <c r="AD521" i="1" s="1"/>
  <c r="Q103" i="1"/>
  <c r="AD104" i="1" s="1"/>
  <c r="Q489" i="1"/>
  <c r="AD490" i="1" s="1"/>
  <c r="AD489" i="1" s="1"/>
  <c r="Q214" i="1"/>
  <c r="AD215" i="1" s="1"/>
  <c r="Q618" i="1"/>
  <c r="AD619" i="1" s="1"/>
  <c r="AD618" i="1" s="1"/>
  <c r="Q429" i="1"/>
  <c r="Q593" i="1"/>
  <c r="AD594" i="1" s="1"/>
  <c r="AD593" i="1" s="1"/>
  <c r="Q373" i="1"/>
  <c r="AD374" i="1" s="1"/>
  <c r="Q398" i="1"/>
  <c r="AD399" i="1" s="1"/>
  <c r="AD398" i="1" s="1"/>
  <c r="Q165" i="1"/>
  <c r="AD166" i="1" s="1"/>
  <c r="Q255" i="1"/>
  <c r="AD256" i="1" s="1"/>
  <c r="AD255" i="1" s="1"/>
  <c r="Q414" i="1"/>
  <c r="AD415" i="1" s="1"/>
  <c r="AD414" i="1" s="1"/>
  <c r="Q553" i="1"/>
  <c r="AD554" i="1" s="1"/>
  <c r="AD553" i="1" s="1"/>
  <c r="Q391" i="1"/>
  <c r="AD392" i="1" s="1"/>
  <c r="AD391" i="1" s="1"/>
  <c r="Q408" i="1"/>
  <c r="AD409" i="1" s="1"/>
  <c r="AD408" i="1" s="1"/>
  <c r="Q342" i="1"/>
  <c r="AD343" i="1" s="1"/>
  <c r="AD342" i="1" s="1"/>
  <c r="Q91" i="1"/>
  <c r="AD92" i="1" s="1"/>
  <c r="Q205" i="1"/>
  <c r="AD206" i="1" s="1"/>
  <c r="Q109" i="1"/>
  <c r="AD110" i="1" s="1"/>
  <c r="Q32" i="1"/>
  <c r="AD33" i="1" s="1"/>
  <c r="Q356" i="1"/>
  <c r="AD357" i="1" s="1"/>
  <c r="Q505" i="1"/>
  <c r="AD506" i="1" s="1"/>
  <c r="AD505" i="1" s="1"/>
  <c r="Q579" i="1"/>
  <c r="AD580" i="1" s="1"/>
  <c r="AD576" i="1" s="1"/>
  <c r="Q335" i="1"/>
  <c r="AD336" i="1" s="1"/>
  <c r="AD335" i="1" s="1"/>
  <c r="Q473" i="1"/>
  <c r="AD474" i="1" s="1"/>
  <c r="AD473" i="1" s="1"/>
  <c r="Q308" i="1"/>
  <c r="AD309" i="1" s="1"/>
  <c r="AD308" i="1" s="1"/>
  <c r="Q314" i="1"/>
  <c r="AD315" i="1" s="1"/>
  <c r="AD314" i="1" s="1"/>
  <c r="Q369" i="1"/>
  <c r="AD370" i="1" s="1"/>
</calcChain>
</file>

<file path=xl/sharedStrings.xml><?xml version="1.0" encoding="utf-8"?>
<sst xmlns="http://schemas.openxmlformats.org/spreadsheetml/2006/main" count="1118" uniqueCount="243">
  <si>
    <t>Nr. crt.</t>
  </si>
  <si>
    <t>Denumirea postului</t>
  </si>
  <si>
    <t>Numele şi prenumele</t>
  </si>
  <si>
    <t>Funcția didactică</t>
  </si>
  <si>
    <t>Spec. și titlul didactic</t>
  </si>
  <si>
    <t>Vechime in invata- mantul superior</t>
  </si>
  <si>
    <t>Titular sau suplini- tor</t>
  </si>
  <si>
    <t>Salariul tarifar brut + spor vechime</t>
  </si>
  <si>
    <t>Disciplina</t>
  </si>
  <si>
    <t>Facultatea sau secția specializare</t>
  </si>
  <si>
    <t>Anii de studiu Seria / nr. gr.</t>
  </si>
  <si>
    <t>Anii de studiu, seria, nr. grupe</t>
  </si>
  <si>
    <t>Nr.</t>
  </si>
  <si>
    <t>Alte activitati</t>
  </si>
  <si>
    <t>Alte activități</t>
  </si>
  <si>
    <t>Total (med. săpt.)</t>
  </si>
  <si>
    <t>Grupe</t>
  </si>
  <si>
    <t>Subgr</t>
  </si>
  <si>
    <t>curs</t>
  </si>
  <si>
    <t>seminarii, lucrari practice, proiecte</t>
  </si>
  <si>
    <t>Total ore curs / conv.</t>
  </si>
  <si>
    <t>Sem.     I</t>
  </si>
  <si>
    <t>Sem.   II</t>
  </si>
  <si>
    <t>Total ore</t>
  </si>
  <si>
    <t>Sem.   I</t>
  </si>
  <si>
    <t>prof</t>
  </si>
  <si>
    <t>conf</t>
  </si>
  <si>
    <t>lect</t>
  </si>
  <si>
    <t>CoefCurs</t>
  </si>
  <si>
    <t>CoefLab</t>
  </si>
  <si>
    <t>iacd</t>
  </si>
  <si>
    <t>IS</t>
  </si>
  <si>
    <t>SC</t>
  </si>
  <si>
    <t>bioinf</t>
  </si>
  <si>
    <t>aidc</t>
  </si>
  <si>
    <t>bdata</t>
  </si>
  <si>
    <t>e</t>
  </si>
  <si>
    <t>i</t>
  </si>
  <si>
    <t>ia</t>
  </si>
  <si>
    <t>MasterR0</t>
  </si>
  <si>
    <t>MasterEN</t>
  </si>
  <si>
    <t>LicentaRo</t>
  </si>
  <si>
    <t>Profesor</t>
  </si>
  <si>
    <t>Petcu Dana</t>
  </si>
  <si>
    <t>Prof.</t>
  </si>
  <si>
    <t>Inf. Dr.</t>
  </si>
  <si>
    <t>1/</t>
  </si>
  <si>
    <t>3 Lucr.dis.</t>
  </si>
  <si>
    <t>1+2/</t>
  </si>
  <si>
    <t>1.88 Lucr.contr</t>
  </si>
  <si>
    <t>2 Examene</t>
  </si>
  <si>
    <t>1 Admitere</t>
  </si>
  <si>
    <t xml:space="preserve">T O T A L:    </t>
  </si>
  <si>
    <t>Zaharie Daniela</t>
  </si>
  <si>
    <t>Inf. Dr</t>
  </si>
  <si>
    <t>tit.</t>
  </si>
  <si>
    <t>1/4g+0</t>
  </si>
  <si>
    <t>1 Lucr.lic.</t>
  </si>
  <si>
    <t>2 Lucr.dis.</t>
  </si>
  <si>
    <t>2/</t>
  </si>
  <si>
    <t>1.76 Lucr.contr</t>
  </si>
  <si>
    <t>Istrate Gabriel</t>
  </si>
  <si>
    <t>1/2sgr</t>
  </si>
  <si>
    <t>1/1gr</t>
  </si>
  <si>
    <t>1.75 Lucr.contr</t>
  </si>
  <si>
    <t>Vacant</t>
  </si>
  <si>
    <t>2 Lucr.lic.</t>
  </si>
  <si>
    <t>Scos la concurs</t>
  </si>
  <si>
    <t>3/2gr</t>
  </si>
  <si>
    <t>2 Lucr.contr</t>
  </si>
  <si>
    <t>2/2gr</t>
  </si>
  <si>
    <t>Conf.</t>
  </si>
  <si>
    <t>Drăgan Mircea</t>
  </si>
  <si>
    <t>1/3gr</t>
  </si>
  <si>
    <t>1/0+2g2s</t>
  </si>
  <si>
    <t>Indrum, evaluare</t>
  </si>
  <si>
    <t>Florin</t>
  </si>
  <si>
    <t>1/0+2g4s</t>
  </si>
  <si>
    <t>Catedra</t>
  </si>
  <si>
    <t>1 Lucr.dis.</t>
  </si>
  <si>
    <t>2/1sgr</t>
  </si>
  <si>
    <t>2.25 Examene</t>
  </si>
  <si>
    <t>Mîndruță Cristina</t>
  </si>
  <si>
    <t>Ing.Dr.</t>
  </si>
  <si>
    <t>2/0+3s</t>
  </si>
  <si>
    <t>1.25 Examene</t>
  </si>
  <si>
    <t>Fortiș Teodor</t>
  </si>
  <si>
    <t>tit</t>
  </si>
  <si>
    <t>Cercetare</t>
  </si>
  <si>
    <t>1.5 Examene</t>
  </si>
  <si>
    <t>Kaslik Eva</t>
  </si>
  <si>
    <t>Mat.Dr.</t>
  </si>
  <si>
    <t>1.88 Lucr.dis.</t>
  </si>
  <si>
    <t>Marin Mircea</t>
  </si>
  <si>
    <t>Inf.Dr.</t>
  </si>
  <si>
    <t>1/1sg</t>
  </si>
  <si>
    <t>2/1s+0</t>
  </si>
  <si>
    <t>1.45 Lucr.dis.</t>
  </si>
  <si>
    <t>2/2sg</t>
  </si>
  <si>
    <t>3/4s+0</t>
  </si>
  <si>
    <t>Onchiș -Moacă</t>
  </si>
  <si>
    <t>1/1s+0</t>
  </si>
  <si>
    <t>Darian</t>
  </si>
  <si>
    <t>1/2s+0</t>
  </si>
  <si>
    <t>2/1gr</t>
  </si>
  <si>
    <t>1.63 Lucr.contr</t>
  </si>
  <si>
    <t xml:space="preserve">Conf. </t>
  </si>
  <si>
    <t>Crăciun Vasile</t>
  </si>
  <si>
    <t>1/2g2s+0</t>
  </si>
  <si>
    <t>Adrian</t>
  </si>
  <si>
    <t>1.45 Lucr.lic.</t>
  </si>
  <si>
    <t>Frîncu Marc</t>
  </si>
  <si>
    <t>Eduard</t>
  </si>
  <si>
    <t>1/0+1s</t>
  </si>
  <si>
    <t>1.76 Examene</t>
  </si>
  <si>
    <t>Pop Daniel</t>
  </si>
  <si>
    <t>1.25 Lucr.lic.</t>
  </si>
  <si>
    <t>3/1sgr</t>
  </si>
  <si>
    <t>Bonchiș Cosmin</t>
  </si>
  <si>
    <t>1/1sgr</t>
  </si>
  <si>
    <t>1.13 Lucr.contr</t>
  </si>
  <si>
    <t>Micota Flavia</t>
  </si>
  <si>
    <t>Elena</t>
  </si>
  <si>
    <t>Pungilă Ciprian</t>
  </si>
  <si>
    <t>Petrișor</t>
  </si>
  <si>
    <t>1 Lucr.contr</t>
  </si>
  <si>
    <t>Erașcu Mădălina</t>
  </si>
  <si>
    <t>1/2gr</t>
  </si>
  <si>
    <t>Lector</t>
  </si>
  <si>
    <t xml:space="preserve">Popovici </t>
  </si>
  <si>
    <t>1/0+2s</t>
  </si>
  <si>
    <t>Adriana Florica</t>
  </si>
  <si>
    <t>1.5 Lucr.contr</t>
  </si>
  <si>
    <t>1 Examene</t>
  </si>
  <si>
    <t>Mihalaș Stelian</t>
  </si>
  <si>
    <t>2/0+4s</t>
  </si>
  <si>
    <t>0.45 Lucr.dis.</t>
  </si>
  <si>
    <t>3/2sgr</t>
  </si>
  <si>
    <t>3/1s+0</t>
  </si>
  <si>
    <t>Chiș Mihai</t>
  </si>
  <si>
    <t xml:space="preserve">Mat.Dr. </t>
  </si>
  <si>
    <t>1/4gr</t>
  </si>
  <si>
    <t>1/1g+0</t>
  </si>
  <si>
    <t>1/2g3s+0</t>
  </si>
  <si>
    <t xml:space="preserve">Popa Andreescu </t>
  </si>
  <si>
    <t>3/3sgr</t>
  </si>
  <si>
    <t>2/4s+0</t>
  </si>
  <si>
    <t>Horia Emil</t>
  </si>
  <si>
    <t>3/0+4s</t>
  </si>
  <si>
    <t>2 Admitere</t>
  </si>
  <si>
    <t>1.25 Lucr.contr.</t>
  </si>
  <si>
    <t>Tănasie Adriana</t>
  </si>
  <si>
    <t>I2</t>
  </si>
  <si>
    <t>2/2sgr</t>
  </si>
  <si>
    <t>3/0+1s</t>
  </si>
  <si>
    <t>Loredana</t>
  </si>
  <si>
    <t>1/2g+0</t>
  </si>
  <si>
    <t>3/</t>
  </si>
  <si>
    <t>Gaianu Mihail</t>
  </si>
  <si>
    <t>3/4sgr</t>
  </si>
  <si>
    <t>1/0+4s</t>
  </si>
  <si>
    <t>Neagul Marian</t>
  </si>
  <si>
    <t xml:space="preserve">Drămnesc </t>
  </si>
  <si>
    <t>2/4sgr</t>
  </si>
  <si>
    <t>Isabela</t>
  </si>
  <si>
    <t>1.32 Lucr.contr</t>
  </si>
  <si>
    <t>Mureșan</t>
  </si>
  <si>
    <t>Mat.Dr</t>
  </si>
  <si>
    <t>Raluca</t>
  </si>
  <si>
    <t>IA1</t>
  </si>
  <si>
    <t>0.45 Lucr.lic.</t>
  </si>
  <si>
    <t>Iuhasz Gabriel</t>
  </si>
  <si>
    <t>1.88 Lucr.contr.</t>
  </si>
  <si>
    <t>1/0+3s</t>
  </si>
  <si>
    <t>Mafteiu-Scai Liviu</t>
  </si>
  <si>
    <t>Octavian</t>
  </si>
  <si>
    <t>2 Lucr.contr.</t>
  </si>
  <si>
    <t>1.69 Examene</t>
  </si>
  <si>
    <t>Sancira Monica</t>
  </si>
  <si>
    <t>IA3</t>
  </si>
  <si>
    <t>1.63 Lucr.contr.</t>
  </si>
  <si>
    <t>Cira Cristian</t>
  </si>
  <si>
    <t>3/0+3s</t>
  </si>
  <si>
    <t>Drăgan Ioan</t>
  </si>
  <si>
    <t>Dumitru</t>
  </si>
  <si>
    <t>1.2 Lucr.contr.</t>
  </si>
  <si>
    <t>1/4sgr</t>
  </si>
  <si>
    <t>1/3sgr</t>
  </si>
  <si>
    <t>2/2s+0</t>
  </si>
  <si>
    <t>3/0+2s</t>
  </si>
  <si>
    <t>2/3sgr</t>
  </si>
  <si>
    <t>SC1+IS1</t>
  </si>
  <si>
    <t xml:space="preserve">Vacant </t>
  </si>
  <si>
    <t>Asistent</t>
  </si>
  <si>
    <t>Ștefănigă Sebastian</t>
  </si>
  <si>
    <t>Asist</t>
  </si>
  <si>
    <t>Drd.</t>
  </si>
  <si>
    <t>Aurelian</t>
  </si>
  <si>
    <t>1.5 Lucr.contr.</t>
  </si>
  <si>
    <t>Selea Teodora</t>
  </si>
  <si>
    <t>Asist.</t>
  </si>
  <si>
    <t>1/5sgr</t>
  </si>
  <si>
    <t>Spătaru Florin</t>
  </si>
  <si>
    <t>Fortiș Alexandra</t>
  </si>
  <si>
    <t>Dr.</t>
  </si>
  <si>
    <t>Emilia</t>
  </si>
  <si>
    <t>1/6gr</t>
  </si>
  <si>
    <t>Dogaru Roxana</t>
  </si>
  <si>
    <t>2/6sgr</t>
  </si>
  <si>
    <t>Reja Mario</t>
  </si>
  <si>
    <t>Ivașcu Todor</t>
  </si>
  <si>
    <t>2/5sgr</t>
  </si>
  <si>
    <t>Coroban</t>
  </si>
  <si>
    <t>Laurențiu</t>
  </si>
  <si>
    <t>1/5gr</t>
  </si>
  <si>
    <t>2/10sgr</t>
  </si>
  <si>
    <t>2/8sgr</t>
  </si>
  <si>
    <t>3/8sgr</t>
  </si>
  <si>
    <t>3/7sgr</t>
  </si>
  <si>
    <t>0 Examene</t>
  </si>
  <si>
    <t>3/5gr</t>
  </si>
  <si>
    <t>3/3/sgr</t>
  </si>
  <si>
    <t>3/3gr</t>
  </si>
  <si>
    <t>1/6sgr</t>
  </si>
  <si>
    <t>2/7sgr</t>
  </si>
  <si>
    <t>3/5sgr</t>
  </si>
  <si>
    <t>1/8sgr</t>
  </si>
  <si>
    <t>IS2</t>
  </si>
  <si>
    <t>2/5gr</t>
  </si>
  <si>
    <t>IS1</t>
  </si>
  <si>
    <t>3/1gr</t>
  </si>
  <si>
    <t>IACD2</t>
  </si>
  <si>
    <t>1/10sgr</t>
  </si>
  <si>
    <t>0.5 Examene</t>
  </si>
  <si>
    <t>2/4gr</t>
  </si>
  <si>
    <t>2/10gr</t>
  </si>
  <si>
    <t>3/6sgr</t>
  </si>
  <si>
    <t>AIDC1</t>
  </si>
  <si>
    <t>BDATA1</t>
  </si>
  <si>
    <t>Asistent de cercetare</t>
  </si>
  <si>
    <t>Cărunta Alina</t>
  </si>
  <si>
    <t>40 ore activitate de cercetare</t>
  </si>
  <si>
    <t>Kristian Miok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</si>
</sst>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6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5"/>
      <color theme="1"/>
      <name val="Arial"/>
      <family val="2"/>
    </font>
    <font>
      <sz val="6"/>
      <color rgb="FFFF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2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8" fillId="0" borderId="0" xfId="0" applyFont="1" applyAlignment="1">
      <alignment horizontal="center" vertical="center" wrapText="1"/>
    </xf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6" xfId="0" applyFont="1" applyBorder="1"/>
    <xf numFmtId="2" fontId="8" fillId="3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" fillId="5" borderId="2" xfId="0" applyFont="1" applyFill="1" applyBorder="1"/>
    <xf numFmtId="0" fontId="1" fillId="5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2" fillId="0" borderId="2" xfId="0" applyFont="1" applyBorder="1"/>
    <xf numFmtId="0" fontId="2" fillId="5" borderId="2" xfId="0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2" borderId="2" xfId="0" applyNumberFormat="1" applyFont="1" applyFill="1" applyBorder="1"/>
    <xf numFmtId="2" fontId="2" fillId="3" borderId="2" xfId="0" applyNumberFormat="1" applyFont="1" applyFill="1" applyBorder="1"/>
    <xf numFmtId="2" fontId="2" fillId="4" borderId="2" xfId="0" applyNumberFormat="1" applyFont="1" applyFill="1" applyBorder="1"/>
    <xf numFmtId="2" fontId="2" fillId="4" borderId="2" xfId="0" applyNumberFormat="1" applyFont="1" applyFill="1" applyBorder="1" applyAlignment="1">
      <alignment wrapText="1"/>
    </xf>
    <xf numFmtId="2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7" fillId="0" borderId="2" xfId="0" applyFont="1" applyBorder="1"/>
    <xf numFmtId="0" fontId="2" fillId="5" borderId="2" xfId="0" applyFont="1" applyFill="1" applyBorder="1" applyAlignment="1">
      <alignment horizontal="left"/>
    </xf>
    <xf numFmtId="0" fontId="8" fillId="0" borderId="2" xfId="0" applyFont="1" applyBorder="1"/>
    <xf numFmtId="49" fontId="2" fillId="0" borderId="2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2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left"/>
    </xf>
    <xf numFmtId="0" fontId="2" fillId="4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 applyAlignment="1">
      <alignment wrapText="1"/>
    </xf>
    <xf numFmtId="0" fontId="1" fillId="0" borderId="2" xfId="0" applyFont="1" applyBorder="1"/>
    <xf numFmtId="0" fontId="11" fillId="0" borderId="0" xfId="0" applyFont="1"/>
    <xf numFmtId="2" fontId="1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3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3" borderId="2" xfId="0" applyNumberFormat="1" applyFon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wrapText="1"/>
    </xf>
    <xf numFmtId="0" fontId="2" fillId="0" borderId="16" xfId="0" applyFont="1" applyBorder="1"/>
    <xf numFmtId="2" fontId="2" fillId="0" borderId="2" xfId="0" applyNumberFormat="1" applyFont="1" applyBorder="1" applyAlignment="1">
      <alignment horizontal="right"/>
    </xf>
    <xf numFmtId="0" fontId="7" fillId="0" borderId="3" xfId="0" applyFont="1" applyBorder="1"/>
    <xf numFmtId="2" fontId="2" fillId="0" borderId="17" xfId="0" applyNumberFormat="1" applyFont="1" applyBorder="1"/>
    <xf numFmtId="2" fontId="3" fillId="0" borderId="17" xfId="0" applyNumberFormat="1" applyFont="1" applyBorder="1"/>
    <xf numFmtId="2" fontId="2" fillId="0" borderId="16" xfId="0" applyNumberFormat="1" applyFont="1" applyBorder="1"/>
    <xf numFmtId="0" fontId="12" fillId="0" borderId="0" xfId="0" applyFont="1"/>
    <xf numFmtId="0" fontId="2" fillId="5" borderId="1" xfId="0" applyFont="1" applyFill="1" applyBorder="1" applyAlignment="1">
      <alignment horizontal="right"/>
    </xf>
    <xf numFmtId="0" fontId="2" fillId="5" borderId="16" xfId="0" applyFont="1" applyFill="1" applyBorder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13" fillId="0" borderId="2" xfId="0" applyFont="1" applyBorder="1"/>
    <xf numFmtId="0" fontId="2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2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/>
    <xf numFmtId="0" fontId="7" fillId="3" borderId="2" xfId="0" applyFont="1" applyFill="1" applyBorder="1"/>
    <xf numFmtId="0" fontId="0" fillId="3" borderId="0" xfId="0" applyFill="1"/>
    <xf numFmtId="0" fontId="1" fillId="5" borderId="16" xfId="0" applyFont="1" applyFill="1" applyBorder="1" applyAlignment="1">
      <alignment horizontal="right"/>
    </xf>
    <xf numFmtId="0" fontId="1" fillId="0" borderId="16" xfId="0" applyFont="1" applyBorder="1" applyAlignment="1">
      <alignment horizontal="right"/>
    </xf>
    <xf numFmtId="2" fontId="1" fillId="0" borderId="16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7" xfId="0" applyFont="1" applyBorder="1"/>
    <xf numFmtId="0" fontId="2" fillId="0" borderId="1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right"/>
    </xf>
    <xf numFmtId="0" fontId="1" fillId="0" borderId="17" xfId="0" applyFont="1" applyBorder="1" applyAlignment="1">
      <alignment horizontal="left"/>
    </xf>
    <xf numFmtId="0" fontId="3" fillId="0" borderId="9" xfId="0" applyFont="1" applyBorder="1"/>
    <xf numFmtId="0" fontId="1" fillId="5" borderId="5" xfId="0" applyFont="1" applyFill="1" applyBorder="1" applyAlignment="1">
      <alignment horizontal="right"/>
    </xf>
    <xf numFmtId="2" fontId="7" fillId="0" borderId="17" xfId="0" applyNumberFormat="1" applyFont="1" applyBorder="1"/>
    <xf numFmtId="0" fontId="2" fillId="0" borderId="17" xfId="0" applyFont="1" applyBorder="1" applyAlignment="1">
      <alignment horizontal="right"/>
    </xf>
    <xf numFmtId="2" fontId="2" fillId="0" borderId="17" xfId="0" applyNumberFormat="1" applyFont="1" applyBorder="1" applyAlignment="1">
      <alignment horizontal="center"/>
    </xf>
    <xf numFmtId="2" fontId="2" fillId="3" borderId="17" xfId="0" applyNumberFormat="1" applyFont="1" applyFill="1" applyBorder="1"/>
    <xf numFmtId="2" fontId="2" fillId="4" borderId="17" xfId="0" applyNumberFormat="1" applyFont="1" applyFill="1" applyBorder="1"/>
    <xf numFmtId="2" fontId="2" fillId="4" borderId="17" xfId="0" applyNumberFormat="1" applyFont="1" applyFill="1" applyBorder="1" applyAlignment="1">
      <alignment wrapText="1"/>
    </xf>
    <xf numFmtId="2" fontId="1" fillId="0" borderId="17" xfId="0" applyNumberFormat="1" applyFont="1" applyBorder="1"/>
    <xf numFmtId="0" fontId="7" fillId="0" borderId="17" xfId="0" applyFont="1" applyBorder="1"/>
    <xf numFmtId="0" fontId="2" fillId="0" borderId="5" xfId="0" applyFont="1" applyBorder="1"/>
    <xf numFmtId="2" fontId="2" fillId="0" borderId="16" xfId="0" applyNumberFormat="1" applyFont="1" applyBorder="1" applyAlignment="1">
      <alignment horizontal="center"/>
    </xf>
    <xf numFmtId="2" fontId="2" fillId="3" borderId="16" xfId="0" applyNumberFormat="1" applyFont="1" applyFill="1" applyBorder="1"/>
    <xf numFmtId="2" fontId="2" fillId="4" borderId="16" xfId="0" applyNumberFormat="1" applyFont="1" applyFill="1" applyBorder="1"/>
    <xf numFmtId="2" fontId="2" fillId="4" borderId="16" xfId="0" applyNumberFormat="1" applyFont="1" applyFill="1" applyBorder="1" applyAlignment="1">
      <alignment wrapText="1"/>
    </xf>
    <xf numFmtId="0" fontId="3" fillId="0" borderId="3" xfId="0" applyFont="1" applyBorder="1"/>
    <xf numFmtId="2" fontId="2" fillId="0" borderId="5" xfId="0" applyNumberFormat="1" applyFont="1" applyBorder="1"/>
    <xf numFmtId="2" fontId="1" fillId="0" borderId="5" xfId="0" applyNumberFormat="1" applyFont="1" applyBorder="1"/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2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/>
    <xf numFmtId="2" fontId="2" fillId="3" borderId="8" xfId="0" applyNumberFormat="1" applyFont="1" applyFill="1" applyBorder="1"/>
    <xf numFmtId="2" fontId="2" fillId="4" borderId="8" xfId="0" applyNumberFormat="1" applyFont="1" applyFill="1" applyBorder="1"/>
    <xf numFmtId="2" fontId="2" fillId="4" borderId="8" xfId="0" applyNumberFormat="1" applyFont="1" applyFill="1" applyBorder="1" applyAlignment="1">
      <alignment wrapText="1"/>
    </xf>
    <xf numFmtId="2" fontId="2" fillId="2" borderId="1" xfId="0" applyNumberFormat="1" applyFont="1" applyFill="1" applyBorder="1"/>
    <xf numFmtId="0" fontId="2" fillId="5" borderId="16" xfId="0" applyFont="1" applyFill="1" applyBorder="1"/>
    <xf numFmtId="0" fontId="2" fillId="0" borderId="13" xfId="0" applyFont="1" applyBorder="1"/>
    <xf numFmtId="2" fontId="2" fillId="2" borderId="17" xfId="0" applyNumberFormat="1" applyFont="1" applyFill="1" applyBorder="1"/>
    <xf numFmtId="2" fontId="2" fillId="2" borderId="16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1" fillId="5" borderId="17" xfId="0" applyFont="1" applyFill="1" applyBorder="1"/>
    <xf numFmtId="0" fontId="1" fillId="5" borderId="17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7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/>
    <xf numFmtId="0" fontId="2" fillId="0" borderId="3" xfId="0" applyFont="1" applyBorder="1"/>
    <xf numFmtId="0" fontId="2" fillId="0" borderId="5" xfId="0" applyFont="1" applyBorder="1" applyAlignment="1">
      <alignment horizontal="right"/>
    </xf>
    <xf numFmtId="0" fontId="1" fillId="0" borderId="1" xfId="0" applyFont="1" applyBorder="1"/>
    <xf numFmtId="0" fontId="1" fillId="0" borderId="17" xfId="0" applyFont="1" applyBorder="1"/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left"/>
    </xf>
    <xf numFmtId="0" fontId="2" fillId="0" borderId="18" xfId="0" applyFont="1" applyBorder="1"/>
    <xf numFmtId="0" fontId="1" fillId="5" borderId="17" xfId="0" applyFont="1" applyFill="1" applyBorder="1" applyAlignment="1">
      <alignment horizontal="right"/>
    </xf>
    <xf numFmtId="0" fontId="1" fillId="5" borderId="16" xfId="0" applyFont="1" applyFill="1" applyBorder="1"/>
    <xf numFmtId="0" fontId="1" fillId="5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5" borderId="16" xfId="0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1" xfId="0" applyFont="1" applyBorder="1"/>
    <xf numFmtId="0" fontId="2" fillId="0" borderId="17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18" xfId="0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2" fontId="1" fillId="0" borderId="1" xfId="0" applyNumberFormat="1" applyFont="1" applyBorder="1"/>
    <xf numFmtId="0" fontId="7" fillId="0" borderId="1" xfId="0" applyFont="1" applyBorder="1"/>
    <xf numFmtId="0" fontId="1" fillId="0" borderId="9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2" fillId="0" borderId="18" xfId="0" applyFont="1" applyBorder="1" applyAlignment="1">
      <alignment horizontal="right" vertical="center"/>
    </xf>
    <xf numFmtId="0" fontId="2" fillId="5" borderId="18" xfId="0" applyFont="1" applyFill="1" applyBorder="1"/>
    <xf numFmtId="2" fontId="2" fillId="0" borderId="18" xfId="0" applyNumberFormat="1" applyFont="1" applyBorder="1" applyAlignment="1">
      <alignment horizontal="center"/>
    </xf>
    <xf numFmtId="2" fontId="2" fillId="0" borderId="18" xfId="0" applyNumberFormat="1" applyFont="1" applyBorder="1"/>
    <xf numFmtId="2" fontId="2" fillId="3" borderId="18" xfId="0" applyNumberFormat="1" applyFont="1" applyFill="1" applyBorder="1"/>
    <xf numFmtId="2" fontId="2" fillId="4" borderId="18" xfId="0" applyNumberFormat="1" applyFont="1" applyFill="1" applyBorder="1"/>
    <xf numFmtId="2" fontId="2" fillId="4" borderId="18" xfId="0" applyNumberFormat="1" applyFont="1" applyFill="1" applyBorder="1" applyAlignment="1">
      <alignment wrapText="1"/>
    </xf>
    <xf numFmtId="2" fontId="1" fillId="0" borderId="18" xfId="0" applyNumberFormat="1" applyFont="1" applyBorder="1"/>
    <xf numFmtId="0" fontId="7" fillId="0" borderId="18" xfId="0" applyFont="1" applyBorder="1"/>
    <xf numFmtId="0" fontId="2" fillId="0" borderId="17" xfId="0" applyFont="1" applyBorder="1" applyAlignment="1">
      <alignment horizontal="right" vertical="center"/>
    </xf>
    <xf numFmtId="2" fontId="1" fillId="0" borderId="16" xfId="0" applyNumberFormat="1" applyFont="1" applyBorder="1"/>
    <xf numFmtId="0" fontId="7" fillId="0" borderId="16" xfId="0" applyFont="1" applyBorder="1"/>
    <xf numFmtId="2" fontId="2" fillId="4" borderId="3" xfId="0" applyNumberFormat="1" applyFont="1" applyFill="1" applyBorder="1"/>
    <xf numFmtId="2" fontId="2" fillId="3" borderId="5" xfId="0" applyNumberFormat="1" applyFont="1" applyFill="1" applyBorder="1"/>
    <xf numFmtId="0" fontId="2" fillId="0" borderId="18" xfId="0" applyFont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7" fillId="0" borderId="13" xfId="0" applyFont="1" applyBorder="1"/>
    <xf numFmtId="0" fontId="1" fillId="0" borderId="11" xfId="0" applyFont="1" applyBorder="1" applyAlignment="1">
      <alignment horizontal="right"/>
    </xf>
    <xf numFmtId="2" fontId="1" fillId="0" borderId="3" xfId="0" applyNumberFormat="1" applyFont="1" applyBorder="1" applyAlignment="1">
      <alignment horizontal="center"/>
    </xf>
    <xf numFmtId="2" fontId="1" fillId="0" borderId="8" xfId="0" applyNumberFormat="1" applyFont="1" applyBorder="1"/>
    <xf numFmtId="0" fontId="7" fillId="0" borderId="8" xfId="0" applyFont="1" applyBorder="1"/>
    <xf numFmtId="0" fontId="7" fillId="0" borderId="19" xfId="0" applyFont="1" applyBorder="1"/>
    <xf numFmtId="0" fontId="3" fillId="0" borderId="20" xfId="0" applyFont="1" applyBorder="1"/>
    <xf numFmtId="0" fontId="2" fillId="0" borderId="21" xfId="0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7" fillId="0" borderId="9" xfId="0" applyFont="1" applyBorder="1"/>
    <xf numFmtId="0" fontId="14" fillId="0" borderId="0" xfId="0" applyFont="1"/>
    <xf numFmtId="0" fontId="3" fillId="0" borderId="18" xfId="0" applyFont="1" applyBorder="1"/>
    <xf numFmtId="0" fontId="1" fillId="5" borderId="8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1" fillId="0" borderId="8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1" xfId="0" applyNumberFormat="1" applyFont="1" applyBorder="1"/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  <xf numFmtId="0" fontId="2" fillId="4" borderId="17" xfId="0" applyFont="1" applyFill="1" applyBorder="1" applyAlignment="1">
      <alignment wrapText="1"/>
    </xf>
    <xf numFmtId="2" fontId="2" fillId="0" borderId="17" xfId="0" applyNumberFormat="1" applyFont="1" applyBorder="1" applyAlignment="1">
      <alignment horizontal="center" vertical="center" wrapText="1"/>
    </xf>
    <xf numFmtId="0" fontId="2" fillId="2" borderId="17" xfId="0" applyFont="1" applyFill="1" applyBorder="1"/>
    <xf numFmtId="0" fontId="2" fillId="3" borderId="17" xfId="0" applyFont="1" applyFill="1" applyBorder="1"/>
    <xf numFmtId="0" fontId="2" fillId="4" borderId="17" xfId="0" applyFont="1" applyFill="1" applyBorder="1"/>
    <xf numFmtId="2" fontId="2" fillId="0" borderId="17" xfId="0" applyNumberFormat="1" applyFont="1" applyBorder="1" applyAlignment="1">
      <alignment horizontal="right"/>
    </xf>
    <xf numFmtId="0" fontId="13" fillId="0" borderId="0" xfId="0" applyFont="1"/>
    <xf numFmtId="0" fontId="3" fillId="2" borderId="0" xfId="0" applyFont="1" applyFill="1"/>
    <xf numFmtId="2" fontId="3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16" xfId="0" applyFont="1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1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2" fontId="8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8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8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5" borderId="13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0" fontId="3" fillId="0" borderId="17" xfId="0" applyFont="1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3" fillId="0" borderId="0" xfId="0" applyFont="1"/>
    <xf numFmtId="0" fontId="3" fillId="0" borderId="12" xfId="0" applyFont="1" applyBorder="1"/>
    <xf numFmtId="0" fontId="1" fillId="0" borderId="17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dy\Desktop\excel\excel.xlsx" TargetMode="External"/><Relationship Id="rId1" Type="http://schemas.openxmlformats.org/officeDocument/2006/relationships/externalLinkPath" Target="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State_2018-2019\State-v15_25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ale"/>
      <sheetName val="Formatii"/>
      <sheetName val="Recap"/>
      <sheetName val="State_2021"/>
      <sheetName val="NecesarSali"/>
      <sheetName val="AcoperireSem2"/>
      <sheetName val="AcoperireSem1"/>
      <sheetName val="RaportDecan"/>
    </sheetNames>
    <sheetDataSet>
      <sheetData sheetId="0"/>
      <sheetData sheetId="1"/>
      <sheetData sheetId="2">
        <row r="11">
          <cell r="B11" t="str">
            <v>Algoritmi și structuri de date I</v>
          </cell>
          <cell r="C11" t="str">
            <v>I1</v>
          </cell>
        </row>
        <row r="12">
          <cell r="B12" t="str">
            <v>Algoritmi și structuri de date I</v>
          </cell>
          <cell r="C12" t="str">
            <v>IA1</v>
          </cell>
        </row>
        <row r="13">
          <cell r="B13" t="str">
            <v xml:space="preserve">Programare I </v>
          </cell>
          <cell r="C13" t="str">
            <v>I1</v>
          </cell>
        </row>
        <row r="14">
          <cell r="B14" t="str">
            <v xml:space="preserve">Programare I </v>
          </cell>
          <cell r="C14" t="str">
            <v>IA1</v>
          </cell>
        </row>
        <row r="15">
          <cell r="B15" t="str">
            <v>Logică computațională</v>
          </cell>
          <cell r="C15" t="str">
            <v>I1</v>
          </cell>
        </row>
        <row r="16">
          <cell r="B16" t="str">
            <v>Logică computațională</v>
          </cell>
          <cell r="C16" t="str">
            <v>IA1</v>
          </cell>
        </row>
        <row r="17">
          <cell r="B17" t="str">
            <v>Fundamente de matematică</v>
          </cell>
          <cell r="C17" t="str">
            <v>I1</v>
          </cell>
        </row>
        <row r="18">
          <cell r="B18" t="str">
            <v>Fundamente de matematică</v>
          </cell>
          <cell r="C18" t="str">
            <v>IA1</v>
          </cell>
        </row>
        <row r="19">
          <cell r="B19" t="str">
            <v>Calcul diferential si integral</v>
          </cell>
          <cell r="C19" t="str">
            <v>I1</v>
          </cell>
        </row>
        <row r="20">
          <cell r="B20" t="str">
            <v>Calcul diferential si integral</v>
          </cell>
          <cell r="C20" t="str">
            <v>IA1</v>
          </cell>
        </row>
        <row r="21">
          <cell r="B21" t="str">
            <v>Algoritmi și structuri de date II</v>
          </cell>
          <cell r="C21" t="str">
            <v>I1</v>
          </cell>
        </row>
        <row r="22">
          <cell r="B22" t="str">
            <v>Algoritmi și structuri de date II</v>
          </cell>
          <cell r="C22" t="str">
            <v>IA1</v>
          </cell>
        </row>
        <row r="23">
          <cell r="B23" t="str">
            <v>Arhitectura calculatoarelor</v>
          </cell>
          <cell r="C23" t="str">
            <v>I1</v>
          </cell>
        </row>
        <row r="24">
          <cell r="B24" t="str">
            <v>Arhitectura calculatoarelor</v>
          </cell>
          <cell r="C24" t="str">
            <v>IA1</v>
          </cell>
        </row>
        <row r="25">
          <cell r="B25" t="str">
            <v>Programare II</v>
          </cell>
          <cell r="C25" t="str">
            <v>I1</v>
          </cell>
        </row>
        <row r="26">
          <cell r="B26" t="str">
            <v>Programare II</v>
          </cell>
          <cell r="C26" t="str">
            <v>IA1</v>
          </cell>
        </row>
        <row r="27">
          <cell r="B27" t="str">
            <v>Limbaje formale şi teoria automatelor</v>
          </cell>
          <cell r="C27" t="str">
            <v>I1</v>
          </cell>
        </row>
        <row r="28">
          <cell r="B28" t="str">
            <v>Limbaje formale şi teoria automatelor</v>
          </cell>
          <cell r="C28" t="str">
            <v>IA1</v>
          </cell>
        </row>
        <row r="29">
          <cell r="B29" t="str">
            <v>Elemente de Web Design  (CO)</v>
          </cell>
          <cell r="C29" t="str">
            <v>I1+IA1</v>
          </cell>
        </row>
        <row r="30">
          <cell r="B30" t="str">
            <v>Elemente de Web Design  (CO)</v>
          </cell>
          <cell r="C30" t="str">
            <v>I1</v>
          </cell>
        </row>
        <row r="31">
          <cell r="B31" t="str">
            <v>Elemente de Web Design  (CO)</v>
          </cell>
          <cell r="C31" t="str">
            <v>IA1</v>
          </cell>
        </row>
        <row r="32">
          <cell r="B32" t="str">
            <v>Proiect de programare</v>
          </cell>
          <cell r="C32" t="str">
            <v>I1</v>
          </cell>
        </row>
        <row r="33">
          <cell r="B33" t="str">
            <v>Proiect de programare</v>
          </cell>
          <cell r="C33" t="str">
            <v>IA1</v>
          </cell>
        </row>
        <row r="34">
          <cell r="B34" t="str">
            <v>Metode si practici in informatica (CO)</v>
          </cell>
          <cell r="C34" t="str">
            <v>I1+IA1</v>
          </cell>
        </row>
        <row r="35">
          <cell r="B35" t="str">
            <v>Metode si practici in informatica  (CO)</v>
          </cell>
          <cell r="C35" t="str">
            <v>I1</v>
          </cell>
        </row>
        <row r="36">
          <cell r="B36" t="str">
            <v>Metode si practici in informatica  (CO)</v>
          </cell>
          <cell r="C36" t="str">
            <v>IA1</v>
          </cell>
        </row>
        <row r="37">
          <cell r="B37" t="str">
            <v>Programare vizuală (CO)</v>
          </cell>
          <cell r="C37" t="str">
            <v>IA1</v>
          </cell>
        </row>
        <row r="38">
          <cell r="B38" t="str">
            <v>Voluntariat (CF)</v>
          </cell>
          <cell r="C38" t="str">
            <v>I1+IA1</v>
          </cell>
        </row>
        <row r="39">
          <cell r="B39" t="str">
            <v>Stagiu IT (CF)</v>
          </cell>
        </row>
        <row r="40">
          <cell r="B40" t="str">
            <v>Teoria grafurilor si combinatorica</v>
          </cell>
          <cell r="C40" t="str">
            <v>I2</v>
          </cell>
        </row>
        <row r="41">
          <cell r="B41" t="str">
            <v>Teoria grafurilor si combinatorica</v>
          </cell>
          <cell r="C41" t="str">
            <v>IA2</v>
          </cell>
        </row>
        <row r="42">
          <cell r="B42" t="str">
            <v>Sisteme de operare I</v>
          </cell>
          <cell r="C42" t="str">
            <v>I2</v>
          </cell>
        </row>
        <row r="43">
          <cell r="B43" t="str">
            <v>Sisteme de operare I</v>
          </cell>
          <cell r="C43" t="str">
            <v>IA2</v>
          </cell>
        </row>
        <row r="44">
          <cell r="B44" t="str">
            <v>Baze de date</v>
          </cell>
          <cell r="C44" t="str">
            <v>I2</v>
          </cell>
        </row>
        <row r="45">
          <cell r="B45" t="str">
            <v>Baze de date</v>
          </cell>
          <cell r="C45" t="str">
            <v>IA2</v>
          </cell>
        </row>
        <row r="46">
          <cell r="B46" t="str">
            <v xml:space="preserve">Programare III </v>
          </cell>
          <cell r="C46" t="str">
            <v>I2</v>
          </cell>
        </row>
        <row r="47">
          <cell r="B47" t="str">
            <v>Programare  III</v>
          </cell>
          <cell r="C47" t="str">
            <v>IA2</v>
          </cell>
        </row>
        <row r="48">
          <cell r="B48" t="str">
            <v>Structuri de date avansate (CO)</v>
          </cell>
          <cell r="C48" t="str">
            <v>I2+IA2</v>
          </cell>
        </row>
        <row r="49">
          <cell r="B49" t="str">
            <v>Structuri de date avansate (CO)</v>
          </cell>
          <cell r="C49" t="str">
            <v>I2</v>
          </cell>
        </row>
        <row r="50">
          <cell r="B50" t="str">
            <v>Structuri de date avansate (CO)</v>
          </cell>
          <cell r="C50" t="str">
            <v>IA2</v>
          </cell>
        </row>
        <row r="51">
          <cell r="B51" t="str">
            <v>Metode formale in dezvoltarea apl.inf.(CO)</v>
          </cell>
          <cell r="C51" t="str">
            <v>I2</v>
          </cell>
        </row>
        <row r="52">
          <cell r="B52" t="str">
            <v>Aplicații ale teoriei automatelor (CO)</v>
          </cell>
          <cell r="C52" t="str">
            <v>I2</v>
          </cell>
        </row>
        <row r="53">
          <cell r="B53" t="str">
            <v>Tehnici de compilare (CO)</v>
          </cell>
          <cell r="C53" t="str">
            <v>IA2</v>
          </cell>
        </row>
        <row r="54">
          <cell r="B54" t="str">
            <v>Proiect individual</v>
          </cell>
          <cell r="C54" t="str">
            <v>I2</v>
          </cell>
        </row>
        <row r="55">
          <cell r="B55" t="str">
            <v>Proiect individual</v>
          </cell>
          <cell r="C55" t="str">
            <v>IA2</v>
          </cell>
        </row>
        <row r="56">
          <cell r="B56" t="str">
            <v>Probabilităţi şi statistică</v>
          </cell>
          <cell r="C56" t="str">
            <v>I2</v>
          </cell>
        </row>
        <row r="57">
          <cell r="B57" t="str">
            <v>Probabilităţi şi statistică</v>
          </cell>
          <cell r="C57" t="str">
            <v>IA2</v>
          </cell>
        </row>
        <row r="58">
          <cell r="B58" t="str">
            <v>Reţele de calculatoare</v>
          </cell>
          <cell r="C58" t="str">
            <v>I2</v>
          </cell>
        </row>
        <row r="59">
          <cell r="B59" t="str">
            <v>Reţele de  calculatoare</v>
          </cell>
          <cell r="C59" t="str">
            <v>IA2</v>
          </cell>
        </row>
        <row r="60">
          <cell r="B60" t="str">
            <v>Administrarea bazelor de date (CO)</v>
          </cell>
          <cell r="C60" t="str">
            <v>I2</v>
          </cell>
        </row>
        <row r="61">
          <cell r="B61" t="str">
            <v>Baze  de  date  II (CO)</v>
          </cell>
          <cell r="C61" t="str">
            <v>IA2</v>
          </cell>
        </row>
        <row r="62">
          <cell r="B62" t="str">
            <v>Inginerie software</v>
          </cell>
          <cell r="C62" t="str">
            <v>I2</v>
          </cell>
        </row>
        <row r="63">
          <cell r="B63" t="str">
            <v>Inginerie software</v>
          </cell>
          <cell r="C63" t="str">
            <v>IA2</v>
          </cell>
        </row>
        <row r="64">
          <cell r="B64" t="str">
            <v>Sisteme de operare II (CO)</v>
          </cell>
          <cell r="C64" t="str">
            <v>I2+IA2</v>
          </cell>
        </row>
        <row r="65">
          <cell r="C65" t="str">
            <v>I2</v>
          </cell>
        </row>
        <row r="66">
          <cell r="B66" t="str">
            <v>Sisteme de operare II (CO)</v>
          </cell>
          <cell r="C66" t="str">
            <v>IA2</v>
          </cell>
        </row>
        <row r="67">
          <cell r="B67" t="str">
            <v>Programare pe dispozitive mobile  (CO)</v>
          </cell>
          <cell r="C67" t="str">
            <v>I2</v>
          </cell>
        </row>
        <row r="69">
          <cell r="B69" t="str">
            <v>Programare logică și funcțională</v>
          </cell>
          <cell r="C69" t="str">
            <v>I2</v>
          </cell>
        </row>
        <row r="70">
          <cell r="B70" t="str">
            <v>Programare logică și funcțională</v>
          </cell>
          <cell r="C70" t="str">
            <v>IA2</v>
          </cell>
        </row>
        <row r="71">
          <cell r="B71" t="str">
            <v>Stagiu de practică II</v>
          </cell>
          <cell r="C71" t="str">
            <v>I2+IA2</v>
          </cell>
        </row>
        <row r="72">
          <cell r="B72" t="str">
            <v>Proiect colectiv</v>
          </cell>
          <cell r="C72" t="str">
            <v>I2</v>
          </cell>
        </row>
        <row r="73">
          <cell r="B73" t="str">
            <v>Proiect colectiv</v>
          </cell>
          <cell r="C73" t="str">
            <v>IA2</v>
          </cell>
        </row>
        <row r="75">
          <cell r="B75" t="str">
            <v>Geometrie computationala (CO)</v>
          </cell>
          <cell r="C75" t="str">
            <v>I2</v>
          </cell>
        </row>
        <row r="78">
          <cell r="B78" t="str">
            <v>Introducere în robotică (CO)</v>
          </cell>
          <cell r="C78" t="str">
            <v>IA2</v>
          </cell>
        </row>
        <row r="79">
          <cell r="B79" t="str">
            <v>Voluntariat (CF)</v>
          </cell>
          <cell r="C79" t="str">
            <v>I2+IA2</v>
          </cell>
        </row>
        <row r="81">
          <cell r="B81" t="str">
            <v>Inteligenţă artificială</v>
          </cell>
          <cell r="C81" t="str">
            <v>I3</v>
          </cell>
        </row>
        <row r="82">
          <cell r="B82" t="str">
            <v>Inteligenţă artificială</v>
          </cell>
        </row>
        <row r="85">
          <cell r="B85" t="str">
            <v>Tehnologii Web</v>
          </cell>
          <cell r="C85" t="str">
            <v>I3</v>
          </cell>
        </row>
        <row r="86">
          <cell r="B86" t="str">
            <v>Tehnologii Web</v>
          </cell>
          <cell r="C86" t="str">
            <v>IA3</v>
          </cell>
        </row>
        <row r="87">
          <cell r="B87" t="str">
            <v>Tehnologii Web</v>
          </cell>
          <cell r="C87" t="str">
            <v>I3</v>
          </cell>
        </row>
        <row r="89">
          <cell r="B89" t="str">
            <v xml:space="preserve">Ecuații diferențiale </v>
          </cell>
          <cell r="C89" t="str">
            <v>I3+IA3</v>
          </cell>
        </row>
        <row r="91">
          <cell r="B91" t="str">
            <v xml:space="preserve">Ecuații diferențiale </v>
          </cell>
          <cell r="C91" t="str">
            <v>I3</v>
          </cell>
        </row>
        <row r="94">
          <cell r="B94" t="str">
            <v>Medii de proiectare și programare (CO)</v>
          </cell>
          <cell r="C94" t="str">
            <v>I3+IA3</v>
          </cell>
        </row>
        <row r="95">
          <cell r="B95" t="str">
            <v>Medii de proiectare și programare (CO)</v>
          </cell>
          <cell r="C95" t="str">
            <v>I3</v>
          </cell>
        </row>
        <row r="96">
          <cell r="B96" t="str">
            <v>Medii de proiectare și programare (CO)</v>
          </cell>
          <cell r="C96" t="str">
            <v>IA3</v>
          </cell>
        </row>
        <row r="97">
          <cell r="B97" t="str">
            <v>Managementul proiectelor informatice (CO)</v>
          </cell>
          <cell r="C97" t="str">
            <v>I3+IA3</v>
          </cell>
        </row>
        <row r="98">
          <cell r="B98" t="str">
            <v>Managementul proiectelor informatice (CO)</v>
          </cell>
          <cell r="C98" t="str">
            <v>I3</v>
          </cell>
        </row>
        <row r="99">
          <cell r="B99" t="str">
            <v>Managementul proiectelor informatice (CO)</v>
          </cell>
          <cell r="C99" t="str">
            <v>IA3</v>
          </cell>
        </row>
        <row r="102">
          <cell r="B102" t="str">
            <v>Metodologia realizării lucrării de licenţă</v>
          </cell>
          <cell r="C102" t="str">
            <v>I3</v>
          </cell>
        </row>
        <row r="103">
          <cell r="B103" t="str">
            <v>Prelucrarea imaginilor (CO)</v>
          </cell>
          <cell r="C103" t="str">
            <v>I3</v>
          </cell>
        </row>
        <row r="104">
          <cell r="B104" t="str">
            <v>Vedere artificială pentru vehicole  (CO)</v>
          </cell>
          <cell r="C104" t="str">
            <v>IA3</v>
          </cell>
        </row>
        <row r="105">
          <cell r="B105" t="str">
            <v>Elaborarea lucrării de licenţă</v>
          </cell>
          <cell r="C105" t="str">
            <v>I3</v>
          </cell>
        </row>
        <row r="106">
          <cell r="B106" t="str">
            <v>Grafică și interfețe utilizator</v>
          </cell>
          <cell r="C106" t="str">
            <v>I3</v>
          </cell>
        </row>
        <row r="107">
          <cell r="B107" t="str">
            <v>Grafică și interfețe utilizator</v>
          </cell>
          <cell r="C107" t="str">
            <v>IA3</v>
          </cell>
        </row>
        <row r="108">
          <cell r="B108" t="str">
            <v>Grafică și interfețe utilizator</v>
          </cell>
          <cell r="C108" t="str">
            <v>I3</v>
          </cell>
        </row>
        <row r="110">
          <cell r="B110" t="str">
            <v>Metode numerice</v>
          </cell>
          <cell r="C110" t="str">
            <v>I3+IA3</v>
          </cell>
        </row>
        <row r="111">
          <cell r="B111" t="str">
            <v>Metode numerice</v>
          </cell>
          <cell r="C111" t="str">
            <v>I3</v>
          </cell>
        </row>
        <row r="112">
          <cell r="B112" t="str">
            <v>Metode numerice (CO)</v>
          </cell>
          <cell r="C112" t="str">
            <v>IA3</v>
          </cell>
        </row>
        <row r="113">
          <cell r="B113" t="str">
            <v>Metodologia realizării lucrării de licenţă</v>
          </cell>
          <cell r="C113" t="str">
            <v>IA3</v>
          </cell>
        </row>
        <row r="114">
          <cell r="B114" t="str">
            <v>Programare concurentă și distribuită</v>
          </cell>
          <cell r="C114" t="str">
            <v>I3+IA3</v>
          </cell>
        </row>
        <row r="115">
          <cell r="B115" t="str">
            <v>Programare concurentă  și distribuită</v>
          </cell>
          <cell r="C115" t="str">
            <v>IA3</v>
          </cell>
        </row>
        <row r="116">
          <cell r="B116" t="str">
            <v>Programare concurentă  și distribuită(CO)</v>
          </cell>
          <cell r="C116" t="str">
            <v>I3</v>
          </cell>
        </row>
        <row r="117">
          <cell r="B117" t="str">
            <v>Administrarea reţelelor (CO)</v>
          </cell>
          <cell r="C117" t="str">
            <v>I3</v>
          </cell>
        </row>
        <row r="119">
          <cell r="B119" t="str">
            <v>Sisteme inteligente (CO)</v>
          </cell>
          <cell r="C119" t="str">
            <v>I3</v>
          </cell>
        </row>
        <row r="121">
          <cell r="B121" t="str">
            <v>Modelare economică (CO)</v>
          </cell>
          <cell r="C121" t="str">
            <v>I3</v>
          </cell>
          <cell r="D121">
            <v>3</v>
          </cell>
        </row>
        <row r="123">
          <cell r="B123" t="str">
            <v>Dezvoltarea de aplicații pe platforma .NET(CO)</v>
          </cell>
          <cell r="C123" t="str">
            <v>I3</v>
          </cell>
        </row>
        <row r="124">
          <cell r="B124" t="str">
            <v>Sabloane de proiectare</v>
          </cell>
          <cell r="C124" t="str">
            <v>IA3+I3</v>
          </cell>
        </row>
        <row r="125">
          <cell r="B125" t="str">
            <v>Sabloane de proiectare</v>
          </cell>
          <cell r="C125" t="str">
            <v>IA3</v>
          </cell>
        </row>
        <row r="126">
          <cell r="B126" t="str">
            <v>Sabloane de proiectare (CO)</v>
          </cell>
          <cell r="C126" t="str">
            <v>I3</v>
          </cell>
        </row>
        <row r="127">
          <cell r="B127" t="str">
            <v>Programarea sistemelor in timp real (CO)</v>
          </cell>
          <cell r="C127" t="str">
            <v>IA3</v>
          </cell>
        </row>
        <row r="129">
          <cell r="B129" t="str">
            <v>Testarea sistemelor software (CO)</v>
          </cell>
          <cell r="C129" t="str">
            <v>IA3+I3</v>
          </cell>
        </row>
        <row r="130">
          <cell r="B130" t="str">
            <v>Testarea sistemelor software  (CO)</v>
          </cell>
          <cell r="C130" t="str">
            <v>IA3</v>
          </cell>
        </row>
        <row r="131">
          <cell r="B131" t="str">
            <v>Testarea sistemelor software  (CO)</v>
          </cell>
          <cell r="C131" t="str">
            <v>I3</v>
          </cell>
        </row>
        <row r="132">
          <cell r="B132" t="str">
            <v>Programare Web (CO)</v>
          </cell>
          <cell r="C132" t="str">
            <v>IA3</v>
          </cell>
        </row>
        <row r="133">
          <cell r="B133" t="str">
            <v>Programare  Web (CO)</v>
          </cell>
          <cell r="C133" t="str">
            <v>IA3</v>
          </cell>
        </row>
        <row r="134">
          <cell r="B134" t="str">
            <v>Prelucrarea  imaginilor  (CO)</v>
          </cell>
          <cell r="C134" t="str">
            <v>I3</v>
          </cell>
        </row>
        <row r="135">
          <cell r="C135" t="str">
            <v>IA3</v>
          </cell>
        </row>
        <row r="136">
          <cell r="B136" t="str">
            <v>Securitate și criptografie (CO)</v>
          </cell>
          <cell r="C136" t="str">
            <v>I3+IA3</v>
          </cell>
        </row>
        <row r="137">
          <cell r="B137" t="str">
            <v>Securitate și criptografie (CO)</v>
          </cell>
          <cell r="C137" t="str">
            <v>IA3</v>
          </cell>
        </row>
        <row r="138">
          <cell r="B138" t="str">
            <v>Securitate și criptografie (CO)</v>
          </cell>
          <cell r="C138" t="str">
            <v>I3</v>
          </cell>
        </row>
        <row r="139">
          <cell r="B139" t="str">
            <v>Elaborarea lucrării de licenţă</v>
          </cell>
          <cell r="C139" t="str">
            <v>IA3</v>
          </cell>
        </row>
        <row r="140">
          <cell r="B140" t="str">
            <v>Cloud Computing și IoT (CO)</v>
          </cell>
          <cell r="C140" t="str">
            <v>I3+IA3</v>
          </cell>
        </row>
        <row r="141">
          <cell r="B141" t="str">
            <v>Cloud Computing și IoT (CO)</v>
          </cell>
          <cell r="C141" t="str">
            <v>I3</v>
          </cell>
        </row>
        <row r="142">
          <cell r="B142" t="str">
            <v>Cloud Computing și IoT (CO)</v>
          </cell>
          <cell r="C142" t="str">
            <v>IA3</v>
          </cell>
        </row>
        <row r="143">
          <cell r="B143" t="str">
            <v>Programarea jocurilor pe calculator și realitate virtuală (CO)</v>
          </cell>
          <cell r="C143" t="str">
            <v>IA3</v>
          </cell>
        </row>
        <row r="145">
          <cell r="B145" t="str">
            <v>Introducere în neurotehnologii</v>
          </cell>
          <cell r="C145" t="str">
            <v>IA3</v>
          </cell>
        </row>
        <row r="146">
          <cell r="B146" t="str">
            <v>Voluntariat (CF)</v>
          </cell>
          <cell r="C146" t="str">
            <v>I3+IA3</v>
          </cell>
        </row>
        <row r="148">
          <cell r="B148" t="str">
            <v>Algorithms and Data Structures I</v>
          </cell>
          <cell r="C148" t="str">
            <v>E1</v>
          </cell>
        </row>
        <row r="149">
          <cell r="B149" t="str">
            <v xml:space="preserve">Programming I </v>
          </cell>
          <cell r="C149" t="str">
            <v>E1</v>
          </cell>
        </row>
        <row r="150">
          <cell r="B150" t="str">
            <v>Logic for computer science</v>
          </cell>
          <cell r="C150" t="str">
            <v>E1</v>
          </cell>
        </row>
        <row r="151">
          <cell r="B151" t="str">
            <v>Fundamentals of Mathematics</v>
          </cell>
          <cell r="C151" t="str">
            <v>E1</v>
          </cell>
        </row>
        <row r="152">
          <cell r="B152" t="str">
            <v>Calculus</v>
          </cell>
          <cell r="C152" t="str">
            <v>E1</v>
          </cell>
        </row>
        <row r="153">
          <cell r="B153" t="str">
            <v>Programming Project</v>
          </cell>
          <cell r="C153" t="str">
            <v>E1</v>
          </cell>
        </row>
        <row r="154">
          <cell r="B154" t="str">
            <v>Algorithms and Data Structures II</v>
          </cell>
          <cell r="C154" t="str">
            <v>E1</v>
          </cell>
        </row>
        <row r="155">
          <cell r="B155" t="str">
            <v>Computer  architecture</v>
          </cell>
          <cell r="C155" t="str">
            <v>E1</v>
          </cell>
        </row>
        <row r="156">
          <cell r="B156" t="str">
            <v xml:space="preserve">Programming II </v>
          </cell>
          <cell r="C156" t="str">
            <v>E1</v>
          </cell>
        </row>
        <row r="157">
          <cell r="B157" t="str">
            <v>Formal language and automata theory</v>
          </cell>
          <cell r="C157" t="str">
            <v>E1</v>
          </cell>
        </row>
        <row r="158">
          <cell r="B158" t="str">
            <v>Web Design (CO)</v>
          </cell>
          <cell r="C158" t="str">
            <v>E1</v>
          </cell>
        </row>
        <row r="159">
          <cell r="B159" t="str">
            <v>Methods and practices in informatics (CO)</v>
          </cell>
          <cell r="C159" t="str">
            <v>E1</v>
          </cell>
        </row>
        <row r="160">
          <cell r="B160" t="str">
            <v>Volunteering (CF)</v>
          </cell>
          <cell r="C160" t="str">
            <v>E1</v>
          </cell>
        </row>
        <row r="164">
          <cell r="B164" t="str">
            <v>Graph theory and combinatorics</v>
          </cell>
          <cell r="C164" t="str">
            <v>E2</v>
          </cell>
        </row>
        <row r="165">
          <cell r="B165" t="str">
            <v>Operating systems I</v>
          </cell>
          <cell r="C165" t="str">
            <v>E2</v>
          </cell>
        </row>
        <row r="166">
          <cell r="B166" t="str">
            <v>Databases</v>
          </cell>
          <cell r="C166" t="str">
            <v>E2</v>
          </cell>
        </row>
        <row r="167">
          <cell r="B167" t="str">
            <v>Programming III</v>
          </cell>
          <cell r="C167" t="str">
            <v>E2</v>
          </cell>
        </row>
        <row r="168">
          <cell r="B168" t="str">
            <v>Probabilities and statistics</v>
          </cell>
          <cell r="C168" t="str">
            <v>E2</v>
          </cell>
        </row>
        <row r="169">
          <cell r="B169" t="str">
            <v>Computer networks</v>
          </cell>
          <cell r="C169" t="str">
            <v>E2</v>
          </cell>
        </row>
        <row r="170">
          <cell r="B170" t="str">
            <v>Operating systems II (CO)</v>
          </cell>
          <cell r="C170" t="str">
            <v>E2</v>
          </cell>
        </row>
        <row r="171">
          <cell r="B171" t="str">
            <v>Databases Administration (CO)</v>
          </cell>
          <cell r="C171" t="str">
            <v>E2</v>
          </cell>
        </row>
        <row r="172">
          <cell r="B172" t="str">
            <v>Software engineering</v>
          </cell>
          <cell r="C172" t="str">
            <v>E2</v>
          </cell>
        </row>
        <row r="173">
          <cell r="B173" t="str">
            <v>Logic and Functional Programming</v>
          </cell>
          <cell r="C173" t="str">
            <v>E2</v>
          </cell>
        </row>
        <row r="174">
          <cell r="B174" t="str">
            <v>Advanced data structures (CO)</v>
          </cell>
          <cell r="C174" t="str">
            <v>E2</v>
          </cell>
        </row>
        <row r="175">
          <cell r="B175" t="str">
            <v>Formal Methods in Soft.Development (CO)</v>
          </cell>
          <cell r="C175" t="str">
            <v>E2</v>
          </cell>
        </row>
        <row r="176">
          <cell r="B176" t="str">
            <v>Individual  project</v>
          </cell>
          <cell r="C176" t="str">
            <v>E2</v>
          </cell>
        </row>
        <row r="177">
          <cell r="B177" t="str">
            <v>Team project</v>
          </cell>
          <cell r="C177" t="str">
            <v>E2</v>
          </cell>
        </row>
        <row r="178">
          <cell r="B178" t="str">
            <v>Programming for mobile devices (CO)</v>
          </cell>
          <cell r="C178" t="str">
            <v>E2</v>
          </cell>
        </row>
        <row r="180">
          <cell r="B180" t="str">
            <v>Volunteering (CF)</v>
          </cell>
          <cell r="C180" t="str">
            <v>E2</v>
          </cell>
        </row>
        <row r="182">
          <cell r="B182" t="str">
            <v>Practice stage (4 weeks x6h/day)</v>
          </cell>
          <cell r="C182" t="str">
            <v>E2</v>
          </cell>
        </row>
        <row r="183">
          <cell r="B183" t="str">
            <v>Artificial inteligence</v>
          </cell>
          <cell r="C183" t="str">
            <v>E3</v>
          </cell>
        </row>
        <row r="184">
          <cell r="B184" t="str">
            <v>Web technologies</v>
          </cell>
          <cell r="C184" t="str">
            <v>E3</v>
          </cell>
        </row>
        <row r="185">
          <cell r="B185" t="str">
            <v>Numerical methods</v>
          </cell>
          <cell r="C185" t="str">
            <v>E3</v>
          </cell>
        </row>
        <row r="186">
          <cell r="B186" t="str">
            <v>Design Patterns (CO)</v>
          </cell>
          <cell r="C186" t="str">
            <v>E3</v>
          </cell>
        </row>
        <row r="187">
          <cell r="B187" t="str">
            <v>Methodology for Writing the BSc Thesis</v>
          </cell>
          <cell r="C187" t="str">
            <v>E3</v>
          </cell>
        </row>
        <row r="188">
          <cell r="B188" t="str">
            <v>Intelligent systems (CO)</v>
          </cell>
          <cell r="C188" t="str">
            <v>E3</v>
          </cell>
        </row>
        <row r="189">
          <cell r="B189" t="str">
            <v>Security and criptography (CO)</v>
          </cell>
          <cell r="C189" t="str">
            <v>E3</v>
          </cell>
        </row>
        <row r="190">
          <cell r="B190" t="str">
            <v>Graphics and user interfaces</v>
          </cell>
          <cell r="C190" t="str">
            <v>E3</v>
          </cell>
        </row>
        <row r="191">
          <cell r="B191" t="str">
            <v>Differential equations</v>
          </cell>
          <cell r="C191" t="str">
            <v>E3</v>
          </cell>
        </row>
        <row r="192">
          <cell r="B192" t="str">
            <v>Management Information Systems (CO)</v>
          </cell>
          <cell r="C192" t="str">
            <v>E3</v>
          </cell>
        </row>
        <row r="193">
          <cell r="B193" t="str">
            <v>Network administration (CO)</v>
          </cell>
          <cell r="C193" t="str">
            <v>E3</v>
          </cell>
        </row>
        <row r="194">
          <cell r="B194" t="str">
            <v>Distributed and Concurrent program.(CO)</v>
          </cell>
          <cell r="C194" t="str">
            <v>E3</v>
          </cell>
        </row>
        <row r="196">
          <cell r="B196" t="str">
            <v>Information theory (CO)</v>
          </cell>
          <cell r="C196" t="str">
            <v>E3</v>
          </cell>
        </row>
        <row r="197">
          <cell r="B197" t="str">
            <v>BSc Thesis Preparation</v>
          </cell>
          <cell r="C197" t="str">
            <v>E3</v>
          </cell>
        </row>
        <row r="198">
          <cell r="B198" t="str">
            <v>Advanced Python Programming (CO)</v>
          </cell>
          <cell r="C198" t="str">
            <v>E3</v>
          </cell>
        </row>
        <row r="199">
          <cell r="B199" t="str">
            <v>Cloud Computing and IoT (CO)</v>
          </cell>
          <cell r="C199" t="str">
            <v>E3</v>
          </cell>
        </row>
        <row r="200">
          <cell r="B200" t="str">
            <v>Applications Development using .NET (CO)</v>
          </cell>
          <cell r="C200" t="str">
            <v>E3</v>
          </cell>
        </row>
        <row r="201">
          <cell r="B201" t="str">
            <v>Volunteering (CF)</v>
          </cell>
          <cell r="C201" t="str">
            <v>E3</v>
          </cell>
        </row>
        <row r="203">
          <cell r="B203" t="str">
            <v>Distributed systems</v>
          </cell>
          <cell r="C203" t="str">
            <v>AIDC1+BDATA1</v>
          </cell>
        </row>
        <row r="204">
          <cell r="B204" t="str">
            <v>Advanced logics and functional programming</v>
          </cell>
          <cell r="C204" t="str">
            <v>AIDC1+BDATA1</v>
          </cell>
        </row>
        <row r="205">
          <cell r="B205" t="str">
            <v>Data Analysis using R</v>
          </cell>
          <cell r="C205" t="str">
            <v>AIDC1+BDATA1</v>
          </cell>
        </row>
        <row r="206">
          <cell r="B206" t="str">
            <v>Architectures for Parallel Computing</v>
          </cell>
          <cell r="C206" t="str">
            <v>AIDC1</v>
          </cell>
        </row>
        <row r="207">
          <cell r="B207" t="str">
            <v>Operational research and optimization</v>
          </cell>
          <cell r="C207" t="str">
            <v>AIDC1+BDATA1</v>
          </cell>
        </row>
        <row r="208">
          <cell r="B208" t="str">
            <v>Ethics and Academic Integrity</v>
          </cell>
          <cell r="C208" t="str">
            <v>AIDC1+BDATA1</v>
          </cell>
        </row>
        <row r="209">
          <cell r="B209" t="str">
            <v>Parallel computing</v>
          </cell>
          <cell r="C209" t="str">
            <v>AIDC1+BDATA1</v>
          </cell>
        </row>
        <row r="210">
          <cell r="B210" t="str">
            <v xml:space="preserve">Term Rewriting </v>
          </cell>
          <cell r="C210" t="str">
            <v>AIDC1</v>
          </cell>
        </row>
        <row r="211">
          <cell r="B211" t="str">
            <v>Multi-agent systems</v>
          </cell>
          <cell r="C211" t="str">
            <v>AIDC1</v>
          </cell>
        </row>
        <row r="212">
          <cell r="B212" t="str">
            <v>Network security models and architectures(CO)</v>
          </cell>
          <cell r="C212" t="str">
            <v>AIDC1</v>
          </cell>
        </row>
        <row r="213">
          <cell r="B213" t="str">
            <v>Automated theorem proving</v>
          </cell>
          <cell r="C213" t="str">
            <v>AIDC1</v>
          </cell>
        </row>
        <row r="214">
          <cell r="B214" t="str">
            <v>Data mining (CO)</v>
          </cell>
          <cell r="C214" t="str">
            <v>AIDC1+BDATA1</v>
          </cell>
        </row>
        <row r="215">
          <cell r="B215" t="str">
            <v xml:space="preserve">Machine Learning </v>
          </cell>
          <cell r="C215" t="str">
            <v>AIDC2+BDATA2</v>
          </cell>
        </row>
        <row r="216">
          <cell r="B216" t="str">
            <v>Modelling and Verifying Alg. in Coq(CO)</v>
          </cell>
          <cell r="C216" t="str">
            <v>AIDC1</v>
          </cell>
        </row>
        <row r="217">
          <cell r="B217" t="str">
            <v>Techniques for Scientific Work</v>
          </cell>
          <cell r="C217" t="str">
            <v>AIDC2</v>
          </cell>
        </row>
        <row r="218">
          <cell r="B218" t="str">
            <v>Distributed methods and tech.based XML(CO)</v>
          </cell>
          <cell r="C218" t="str">
            <v>AIDC2+BDATA1</v>
          </cell>
        </row>
        <row r="219">
          <cell r="B219" t="str">
            <v>Special Topics in Artificial Intelligence (CO)</v>
          </cell>
          <cell r="C219" t="str">
            <v>AIDC2+BDATA2</v>
          </cell>
        </row>
        <row r="220">
          <cell r="B220" t="str">
            <v>Resource Manag.in Distrib.and Parallel Syst.</v>
          </cell>
          <cell r="C220" t="str">
            <v>AIDC2</v>
          </cell>
        </row>
        <row r="221">
          <cell r="B221" t="str">
            <v xml:space="preserve">Metaheuristic Algorithms </v>
          </cell>
          <cell r="C221" t="str">
            <v>AIDC2+BDATA2</v>
          </cell>
        </row>
        <row r="222">
          <cell r="B222" t="str">
            <v>Research practice I</v>
          </cell>
          <cell r="C222" t="str">
            <v>AIDC2</v>
          </cell>
        </row>
        <row r="223">
          <cell r="B223" t="str">
            <v>Research practice II</v>
          </cell>
          <cell r="C223" t="str">
            <v>AIDC2</v>
          </cell>
        </row>
        <row r="224">
          <cell r="B224" t="str">
            <v>Thesis preparation</v>
          </cell>
          <cell r="C224" t="str">
            <v>AIDC2+BDATA2</v>
          </cell>
        </row>
        <row r="225">
          <cell r="B225" t="str">
            <v>Scientific seminar</v>
          </cell>
          <cell r="C225" t="str">
            <v>AIDC2+BDATA2</v>
          </cell>
        </row>
        <row r="226">
          <cell r="B226" t="str">
            <v>Sisteme distribuite</v>
          </cell>
          <cell r="C226" t="str">
            <v>IS1+SC1+BIOINF2</v>
          </cell>
        </row>
        <row r="227">
          <cell r="B227" t="str">
            <v>Programare logică și funcțioală avansată</v>
          </cell>
          <cell r="C227" t="str">
            <v>IS1</v>
          </cell>
        </row>
        <row r="228">
          <cell r="B228" t="str">
            <v>Cercetări operaționale și optimizare</v>
          </cell>
          <cell r="C228" t="str">
            <v>IS1</v>
          </cell>
        </row>
        <row r="229">
          <cell r="B229" t="str">
            <v>Analiza datelor utilizand R</v>
          </cell>
          <cell r="C229" t="str">
            <v>IS1</v>
          </cell>
        </row>
        <row r="230">
          <cell r="B230" t="str">
            <v>Arhitecturi dedicate pentru calcul paralel</v>
          </cell>
          <cell r="C230" t="str">
            <v>IS1</v>
          </cell>
        </row>
        <row r="231">
          <cell r="B231" t="str">
            <v>Etică şi integritate academică</v>
          </cell>
          <cell r="C231" t="str">
            <v>IS1+SC1+BIOINF1</v>
          </cell>
        </row>
        <row r="232">
          <cell r="B232" t="str">
            <v>Calcul paralel</v>
          </cell>
          <cell r="C232" t="str">
            <v>IS1</v>
          </cell>
        </row>
        <row r="233">
          <cell r="B233" t="str">
            <v>Sisteme multi-agent</v>
          </cell>
          <cell r="C233" t="str">
            <v>IS1+SC1</v>
          </cell>
        </row>
        <row r="234">
          <cell r="B234" t="str">
            <v>Arhitecturi si modele de sec. in retele(CO)</v>
          </cell>
          <cell r="C234" t="str">
            <v>IS1+SC1</v>
          </cell>
        </row>
        <row r="235">
          <cell r="B235" t="str">
            <v>Extragerea cunostintelor din date (CO)</v>
          </cell>
          <cell r="C235" t="str">
            <v>IS1+SC1+BIOINF1</v>
          </cell>
        </row>
        <row r="236">
          <cell r="B236" t="str">
            <v>Biostatistică şi bioinformatică (CO)</v>
          </cell>
          <cell r="C236" t="str">
            <v>IS1</v>
          </cell>
        </row>
        <row r="238">
          <cell r="B238" t="str">
            <v>Algoritmi metaeuristici (CO)</v>
          </cell>
          <cell r="C238" t="str">
            <v>IACD2+IS2</v>
          </cell>
        </row>
        <row r="239">
          <cell r="B239" t="str">
            <v>Învățare automată</v>
          </cell>
          <cell r="C239" t="str">
            <v>IACD2+IS2+BIOINF2+SC2</v>
          </cell>
        </row>
        <row r="241">
          <cell r="B241" t="str">
            <v xml:space="preserve">Tehnici de baza in activitatea stiintifica </v>
          </cell>
        </row>
        <row r="242">
          <cell r="B242" t="str">
            <v>Metode distribuite si teh.bazate pe XML</v>
          </cell>
          <cell r="C242" t="str">
            <v>IACD2+IS2+SC2</v>
          </cell>
        </row>
        <row r="244">
          <cell r="B244" t="str">
            <v>Computer Vision (CO)</v>
          </cell>
          <cell r="C244" t="str">
            <v>IACD2</v>
          </cell>
        </row>
        <row r="245">
          <cell r="B245" t="str">
            <v>Practica de cercetare I</v>
          </cell>
          <cell r="C245" t="str">
            <v>IACD2</v>
          </cell>
        </row>
        <row r="246">
          <cell r="B246" t="str">
            <v>Practica  de cercetare II</v>
          </cell>
          <cell r="C246" t="str">
            <v>IACD2</v>
          </cell>
        </row>
        <row r="247">
          <cell r="B247" t="str">
            <v>Practica  de  elab. a lucrarii de disertatie</v>
          </cell>
          <cell r="C247" t="str">
            <v>IACD2+IS2</v>
          </cell>
        </row>
        <row r="248">
          <cell r="B248" t="str">
            <v xml:space="preserve">Seminar stiintific </v>
          </cell>
          <cell r="C248" t="str">
            <v>IACD2+IS2+SC2+BIOINF2</v>
          </cell>
        </row>
        <row r="249">
          <cell r="B249" t="str">
            <v>Analiza și proiectarea sistemelor software</v>
          </cell>
          <cell r="C249" t="str">
            <v>IS1</v>
          </cell>
        </row>
        <row r="250">
          <cell r="B250" t="str">
            <v xml:space="preserve">Procese si management in inginerie software </v>
          </cell>
          <cell r="C250" t="str">
            <v>IS1</v>
          </cell>
        </row>
        <row r="251">
          <cell r="B251" t="str">
            <v>Inginerie software orientata pe Cloud</v>
          </cell>
          <cell r="C251" t="str">
            <v>IS1</v>
          </cell>
        </row>
        <row r="252">
          <cell r="B252" t="str">
            <v>Calitatea și fiabilitatea sistemelor software</v>
          </cell>
          <cell r="C252" t="str">
            <v>IS1+SC1</v>
          </cell>
        </row>
        <row r="253">
          <cell r="B253" t="str">
            <v>Arhitecturi pentru sisteme software</v>
          </cell>
          <cell r="C253" t="str">
            <v>IS2</v>
          </cell>
        </row>
        <row r="254">
          <cell r="B254" t="str">
            <v>Proiectarea interfețelor om-mașină</v>
          </cell>
          <cell r="C254" t="str">
            <v>IS2</v>
          </cell>
        </row>
        <row r="255">
          <cell r="B255" t="str">
            <v>Practica de specialitate I</v>
          </cell>
          <cell r="C255" t="str">
            <v>IS2</v>
          </cell>
        </row>
        <row r="256">
          <cell r="B256" t="str">
            <v>Practica de specialitate II</v>
          </cell>
          <cell r="C256" t="str">
            <v>IS2</v>
          </cell>
        </row>
        <row r="259">
          <cell r="B259" t="str">
            <v>Big Data Applications</v>
          </cell>
          <cell r="C259" t="str">
            <v>BDATA2</v>
          </cell>
        </row>
        <row r="260">
          <cell r="B260" t="str">
            <v>Data Science Industry Project</v>
          </cell>
          <cell r="C260" t="str">
            <v>BDATA2</v>
          </cell>
        </row>
        <row r="261">
          <cell r="B261" t="str">
            <v>Computer vision (CO)</v>
          </cell>
          <cell r="C261" t="str">
            <v>BDATA2+AIDC1</v>
          </cell>
        </row>
        <row r="262">
          <cell r="B262" t="str">
            <v>Statistical Methods for Clinical Studies (CO)</v>
          </cell>
          <cell r="C262" t="str">
            <v>BDATA2</v>
          </cell>
        </row>
        <row r="263">
          <cell r="B263" t="str">
            <v>Text Mining (CO)</v>
          </cell>
          <cell r="C263" t="str">
            <v>BDATA2</v>
          </cell>
        </row>
        <row r="264">
          <cell r="B264" t="str">
            <v>Research and Professional Practice</v>
          </cell>
          <cell r="C264" t="str">
            <v>BDATA2</v>
          </cell>
        </row>
        <row r="267">
          <cell r="B267" t="str">
            <v xml:space="preserve">Probabilistic Models for Data Science </v>
          </cell>
          <cell r="C267" t="str">
            <v>BDATA1</v>
          </cell>
        </row>
        <row r="269">
          <cell r="B269" t="str">
            <v>Fuzzy Modelling for Data Science(CO)</v>
          </cell>
          <cell r="C269" t="str">
            <v>BDATA1</v>
          </cell>
        </row>
        <row r="270">
          <cell r="B270" t="str">
            <v>Data Warehouses</v>
          </cell>
          <cell r="C270" t="str">
            <v>BDATA1</v>
          </cell>
        </row>
        <row r="271">
          <cell r="B271" t="str">
            <v>Big Data Technologies</v>
          </cell>
          <cell r="C271" t="str">
            <v>BDATA1</v>
          </cell>
        </row>
        <row r="272">
          <cell r="B272" t="str">
            <v>Internship</v>
          </cell>
          <cell r="C272" t="str">
            <v>BDATA1</v>
          </cell>
        </row>
        <row r="274">
          <cell r="B274" t="str">
            <v>Dynamical Systems in Machine Learning (CO)</v>
          </cell>
          <cell r="C274" t="str">
            <v>BDATA1+AIDC1</v>
          </cell>
        </row>
        <row r="275">
          <cell r="B275" t="str">
            <v>Biostatistics and Medical Data Analysis (CO)</v>
          </cell>
          <cell r="C275" t="str">
            <v>BDATA1</v>
          </cell>
        </row>
        <row r="277">
          <cell r="B277" t="str">
            <v>Elemente de Web Design</v>
          </cell>
          <cell r="C277" t="str">
            <v>DCT</v>
          </cell>
        </row>
        <row r="278">
          <cell r="B278" t="str">
            <v>Introduction in Blockchain</v>
          </cell>
          <cell r="C278" t="str">
            <v>DCT_E</v>
          </cell>
        </row>
        <row r="279">
          <cell r="B279" t="str">
            <v>Modele computaționale in biologie</v>
          </cell>
          <cell r="C279" t="str">
            <v>BIOINF1</v>
          </cell>
        </row>
        <row r="280">
          <cell r="B280" t="str">
            <v>Biostatistica si programare in R</v>
          </cell>
          <cell r="C280" t="str">
            <v>BIOINF1</v>
          </cell>
        </row>
        <row r="281">
          <cell r="B281" t="str">
            <v>Baze de date utilizate in bioinformatica</v>
          </cell>
          <cell r="C281" t="str">
            <v>BIOINF1</v>
          </cell>
        </row>
        <row r="282">
          <cell r="C282" t="str">
            <v>BIOINF1</v>
          </cell>
        </row>
        <row r="283">
          <cell r="B283" t="str">
            <v>Fundamente de chimie anorganica si org.(CO)</v>
          </cell>
          <cell r="C283" t="str">
            <v>BIOINF1</v>
          </cell>
        </row>
        <row r="284">
          <cell r="B284" t="str">
            <v>Algoritmi si structuri de date in bioinf. (CO)</v>
          </cell>
          <cell r="C284" t="str">
            <v>BIOINF1</v>
          </cell>
        </row>
        <row r="285">
          <cell r="B285" t="str">
            <v>Fundamente de genetică (CO)</v>
          </cell>
        </row>
        <row r="286">
          <cell r="B286" t="str">
            <v>Instrumente soft.pentru bioinformatica (CO)</v>
          </cell>
          <cell r="C286" t="str">
            <v>BIOINF1</v>
          </cell>
        </row>
        <row r="287">
          <cell r="B287" t="str">
            <v>Metode in biologia moleculara</v>
          </cell>
          <cell r="C287" t="str">
            <v>BIOINF1</v>
          </cell>
        </row>
        <row r="288">
          <cell r="B288" t="str">
            <v>Algoritmi de analiza a secv.si semnalelor biol</v>
          </cell>
          <cell r="C288" t="str">
            <v>BIOINF1</v>
          </cell>
        </row>
        <row r="289">
          <cell r="B289" t="str">
            <v>Practica de specialitate</v>
          </cell>
          <cell r="C289" t="str">
            <v>BIOINF1</v>
          </cell>
        </row>
        <row r="291">
          <cell r="B291" t="str">
            <v>Metode statistice in epidemiologie</v>
          </cell>
          <cell r="C291" t="str">
            <v>BIOINF1</v>
          </cell>
        </row>
        <row r="292">
          <cell r="B292" t="str">
            <v>Studii de asociere (CO)</v>
          </cell>
          <cell r="C292" t="str">
            <v>BIOINF1</v>
          </cell>
        </row>
        <row r="293">
          <cell r="B293" t="str">
            <v>Prelucrarea volumelor mari de date</v>
          </cell>
          <cell r="C293" t="str">
            <v>BIOINF1+SC1+IS1</v>
          </cell>
        </row>
        <row r="294">
          <cell r="B294" t="str">
            <v>Securitatea datelor şi elemente de bioetică</v>
          </cell>
          <cell r="C294" t="str">
            <v>BIOINF2</v>
          </cell>
        </row>
        <row r="295">
          <cell r="B295" t="str">
            <v>Sisteme distribuite</v>
          </cell>
          <cell r="C295" t="str">
            <v>BIOINF2</v>
          </cell>
        </row>
        <row r="296">
          <cell r="B296" t="str">
            <v>Chemoinformatica (CO)</v>
          </cell>
          <cell r="C296" t="str">
            <v>BIOINF2</v>
          </cell>
        </row>
        <row r="298">
          <cell r="B298" t="str">
            <v>Simularea dinamicii moleculare (CO)</v>
          </cell>
          <cell r="C298" t="str">
            <v>BIOINF2</v>
          </cell>
        </row>
        <row r="299">
          <cell r="B299" t="str">
            <v>Aplicaţii OMICS (CO)</v>
          </cell>
          <cell r="C299" t="str">
            <v>BIOINF2</v>
          </cell>
        </row>
        <row r="300">
          <cell r="B300" t="str">
            <v>Bioinformatica structurală a proteinelor (CO)</v>
          </cell>
          <cell r="C300" t="str">
            <v>BIOINF2</v>
          </cell>
        </row>
        <row r="301">
          <cell r="B301" t="str">
            <v>Comunicarea rezultatelor cercetării</v>
          </cell>
          <cell r="C301" t="str">
            <v>BIOINF2</v>
          </cell>
        </row>
        <row r="302">
          <cell r="B302" t="str">
            <v>Practica de cercetare</v>
          </cell>
          <cell r="C302" t="str">
            <v>BIOINF2</v>
          </cell>
        </row>
        <row r="303">
          <cell r="B303" t="str">
            <v>Elaborarea lucrării de disertatie</v>
          </cell>
          <cell r="C303" t="str">
            <v>BIOINF2</v>
          </cell>
        </row>
        <row r="305">
          <cell r="B305" t="str">
            <v>Criptografie și securitatea informației</v>
          </cell>
          <cell r="C305" t="str">
            <v>SC1</v>
          </cell>
        </row>
        <row r="306">
          <cell r="B306" t="str">
            <v>Introducere în securitatea cibernetică</v>
          </cell>
          <cell r="C306" t="str">
            <v>SC1</v>
          </cell>
        </row>
        <row r="307">
          <cell r="B307" t="str">
            <v>Securitatea aplicatiilor distribuite (CO)</v>
          </cell>
        </row>
        <row r="308">
          <cell r="B308" t="str">
            <v>Metodologia cercetării (CO)</v>
          </cell>
          <cell r="C308" t="str">
            <v>SC1</v>
          </cell>
        </row>
        <row r="309">
          <cell r="B309" t="str">
            <v>Dezvoltarea de aplicații robuste</v>
          </cell>
          <cell r="C309" t="str">
            <v>SC1</v>
          </cell>
        </row>
        <row r="310">
          <cell r="B310" t="str">
            <v>Tehnici de analiză și investigare în crim.cib.</v>
          </cell>
          <cell r="C310" t="str">
            <v>SC1</v>
          </cell>
        </row>
        <row r="312">
          <cell r="B312" t="str">
            <v>Dreptul comunicațiilor și al noilor teh.</v>
          </cell>
          <cell r="C312" t="str">
            <v>SC1</v>
          </cell>
        </row>
        <row r="313">
          <cell r="B313" t="str">
            <v>Verificare formală</v>
          </cell>
          <cell r="C313" t="str">
            <v>SC2</v>
          </cell>
        </row>
        <row r="314">
          <cell r="B314" t="str">
            <v>Virusologie informatică</v>
          </cell>
          <cell r="C314" t="str">
            <v>SC2</v>
          </cell>
        </row>
        <row r="315">
          <cell r="B315" t="str">
            <v>Standarde și protocoale de securitate</v>
          </cell>
          <cell r="C315" t="str">
            <v>SC2</v>
          </cell>
        </row>
        <row r="316">
          <cell r="B316" t="str">
            <v>Practica de specialitate</v>
          </cell>
          <cell r="C316" t="str">
            <v>SC2</v>
          </cell>
        </row>
        <row r="317">
          <cell r="B317" t="str">
            <v>Securizarea şi partajarea datelor de interes(CO)</v>
          </cell>
          <cell r="C317" t="str">
            <v>SC2</v>
          </cell>
        </row>
        <row r="318">
          <cell r="B318" t="str">
            <v>Criminalitatea informatică (CO)</v>
          </cell>
          <cell r="C318" t="str">
            <v>SC2</v>
          </cell>
        </row>
        <row r="319">
          <cell r="B319" t="str">
            <v>Practica de cercetare și profesională</v>
          </cell>
          <cell r="C319" t="str">
            <v>SC2</v>
          </cell>
        </row>
        <row r="320">
          <cell r="B320" t="str">
            <v>Elaborarea lucrării de disertație</v>
          </cell>
          <cell r="C320" t="str">
            <v>SC2</v>
          </cell>
        </row>
        <row r="322">
          <cell r="B322" t="str">
            <v>Consiliere profesională și orientare în carieră</v>
          </cell>
          <cell r="C322" t="str">
            <v>I1</v>
          </cell>
        </row>
        <row r="323">
          <cell r="B323" t="str">
            <v>Consiliere profesională și orientare în carieră</v>
          </cell>
          <cell r="C323" t="str">
            <v>IA1</v>
          </cell>
        </row>
        <row r="325">
          <cell r="B325" t="str">
            <v>Alg.Synthesis and Math.Theory Exploration-CO</v>
          </cell>
          <cell r="C325" t="str">
            <v>IACD2+AIDC2</v>
          </cell>
        </row>
        <row r="326">
          <cell r="B326" t="str">
            <v>Informatică</v>
          </cell>
          <cell r="C326" t="str">
            <v>Kineto</v>
          </cell>
        </row>
        <row r="327">
          <cell r="B327" t="str">
            <v>Informatică (facultativ)</v>
          </cell>
          <cell r="C327" t="str">
            <v>Ed.Fizică</v>
          </cell>
        </row>
        <row r="328">
          <cell r="B328" t="str">
            <v>Etică integritate și scriere academică</v>
          </cell>
          <cell r="C328" t="str">
            <v>I1</v>
          </cell>
        </row>
        <row r="329">
          <cell r="B329" t="str">
            <v>Etică integritate și scriere academică</v>
          </cell>
          <cell r="C329" t="str">
            <v>IA1</v>
          </cell>
        </row>
        <row r="330">
          <cell r="B330" t="str">
            <v>Ethics Integrity and Academic Writing</v>
          </cell>
          <cell r="C330" t="str">
            <v>E1</v>
          </cell>
        </row>
        <row r="331">
          <cell r="B331" t="str">
            <v>Introducere în blockchain (CO)</v>
          </cell>
          <cell r="C331" t="str">
            <v>I3</v>
          </cell>
        </row>
        <row r="332">
          <cell r="B332" t="str">
            <v>Introduction to Blockchain</v>
          </cell>
          <cell r="C332" t="str">
            <v>E3</v>
          </cell>
        </row>
        <row r="334">
          <cell r="B334" t="str">
            <v>Voluntariat (CF)</v>
          </cell>
          <cell r="C334" t="str">
            <v>IS1+SC1+BIOINF1</v>
          </cell>
        </row>
        <row r="335">
          <cell r="B335" t="str">
            <v>Voluntariat (CF)</v>
          </cell>
          <cell r="C335" t="str">
            <v>IS2+SC2+BIOINF2+IACD2</v>
          </cell>
        </row>
        <row r="336">
          <cell r="B336" t="str">
            <v>Volunteering (CF)</v>
          </cell>
          <cell r="C336" t="str">
            <v>AIDC1+BDATA1</v>
          </cell>
        </row>
        <row r="337">
          <cell r="B337" t="str">
            <v>Volunteering (CF)</v>
          </cell>
          <cell r="C337" t="str">
            <v>AIDC2+BDATA2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i"/>
      <sheetName val="Recap"/>
      <sheetName val="State"/>
      <sheetName val="Acoperire_sem1"/>
      <sheetName val="Acoperire_sem2"/>
    </sheetNames>
    <sheetDataSet>
      <sheetData sheetId="0" refreshError="1"/>
      <sheetData sheetId="1" refreshError="1">
        <row r="18">
          <cell r="M18">
            <v>2</v>
          </cell>
          <cell r="N18"/>
          <cell r="S18"/>
          <cell r="T18"/>
        </row>
        <row r="24">
          <cell r="M24">
            <v>2</v>
          </cell>
          <cell r="N24"/>
          <cell r="S24"/>
          <cell r="T24"/>
        </row>
        <row r="25">
          <cell r="M25"/>
          <cell r="N25"/>
          <cell r="S25"/>
          <cell r="T25">
            <v>2</v>
          </cell>
        </row>
        <row r="27">
          <cell r="R27">
            <v>2</v>
          </cell>
        </row>
        <row r="38">
          <cell r="M38"/>
          <cell r="N38">
            <v>1</v>
          </cell>
          <cell r="S38"/>
          <cell r="T38"/>
        </row>
        <row r="41">
          <cell r="M41"/>
          <cell r="N41">
            <v>2</v>
          </cell>
          <cell r="S41"/>
          <cell r="T41"/>
        </row>
        <row r="64">
          <cell r="M64"/>
          <cell r="N64"/>
          <cell r="S64"/>
          <cell r="T64">
            <v>2</v>
          </cell>
        </row>
        <row r="65">
          <cell r="N65"/>
          <cell r="T65"/>
        </row>
        <row r="71">
          <cell r="M71"/>
          <cell r="S71"/>
        </row>
        <row r="82">
          <cell r="L82">
            <v>2</v>
          </cell>
        </row>
        <row r="84">
          <cell r="M84"/>
          <cell r="N84">
            <v>2</v>
          </cell>
          <cell r="S84"/>
          <cell r="T84"/>
        </row>
        <row r="92">
          <cell r="M92"/>
          <cell r="N92">
            <v>2</v>
          </cell>
          <cell r="S92"/>
          <cell r="T92"/>
        </row>
        <row r="94">
          <cell r="M94"/>
          <cell r="S94"/>
        </row>
        <row r="96">
          <cell r="M96"/>
          <cell r="N96">
            <v>1</v>
          </cell>
          <cell r="S96"/>
          <cell r="T96"/>
        </row>
        <row r="119">
          <cell r="M119"/>
          <cell r="N119"/>
          <cell r="S119"/>
          <cell r="T119">
            <v>1</v>
          </cell>
        </row>
        <row r="153">
          <cell r="M153">
            <v>2</v>
          </cell>
          <cell r="N153"/>
          <cell r="S153"/>
          <cell r="T153"/>
        </row>
        <row r="184">
          <cell r="N184"/>
          <cell r="T184">
            <v>2</v>
          </cell>
        </row>
        <row r="188">
          <cell r="M188"/>
          <cell r="S188"/>
        </row>
        <row r="191">
          <cell r="M191"/>
          <cell r="S191"/>
        </row>
        <row r="192">
          <cell r="M192"/>
          <cell r="S192"/>
        </row>
        <row r="195">
          <cell r="M195"/>
          <cell r="S195"/>
        </row>
        <row r="197">
          <cell r="M197"/>
          <cell r="S197"/>
        </row>
        <row r="203">
          <cell r="M203"/>
          <cell r="S203"/>
        </row>
        <row r="375">
          <cell r="N375"/>
          <cell r="T375"/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43D6-3397-4086-B0CC-7D7C5F2C15BB}">
  <sheetPr codeName="Sheet10">
    <pageSetUpPr fitToPage="1"/>
  </sheetPr>
  <dimension ref="A1:AR2021"/>
  <sheetViews>
    <sheetView tabSelected="1" view="pageLayout" topLeftCell="A63" zoomScale="130" zoomScaleNormal="100" zoomScalePageLayoutView="130" workbookViewId="0">
      <selection activeCell="L100" sqref="L100"/>
    </sheetView>
  </sheetViews>
  <sheetFormatPr defaultColWidth="14.44140625" defaultRowHeight="15" customHeight="1" x14ac:dyDescent="0.25"/>
  <cols>
    <col min="1" max="1" width="1.33203125" customWidth="1"/>
    <col min="2" max="2" width="3.6640625" style="2" customWidth="1"/>
    <col min="3" max="3" width="8.33203125" style="2" customWidth="1"/>
    <col min="4" max="4" width="17.33203125" style="2" customWidth="1"/>
    <col min="5" max="5" width="7.6640625" style="2" customWidth="1"/>
    <col min="6" max="6" width="5.44140625" style="2" customWidth="1"/>
    <col min="7" max="7" width="4.44140625" style="2" hidden="1" customWidth="1"/>
    <col min="8" max="8" width="3.33203125" style="2" hidden="1" customWidth="1"/>
    <col min="9" max="9" width="4.6640625" style="2" hidden="1" customWidth="1"/>
    <col min="10" max="10" width="4.77734375" style="2" hidden="1" customWidth="1"/>
    <col min="11" max="11" width="34.77734375" style="2" customWidth="1"/>
    <col min="12" max="12" width="16" style="2" customWidth="1"/>
    <col min="13" max="13" width="5.44140625" style="2" customWidth="1"/>
    <col min="14" max="14" width="5.44140625" style="2" hidden="1" customWidth="1"/>
    <col min="15" max="15" width="9.109375" style="2" hidden="1" customWidth="1"/>
    <col min="16" max="16" width="7.33203125" style="2" hidden="1" customWidth="1"/>
    <col min="17" max="17" width="6.109375" style="2" customWidth="1"/>
    <col min="18" max="18" width="5.109375" style="2" customWidth="1"/>
    <col min="19" max="19" width="5.44140625" style="216" customWidth="1"/>
    <col min="20" max="20" width="5" style="77" customWidth="1"/>
    <col min="21" max="21" width="5.109375" style="78" customWidth="1"/>
    <col min="22" max="22" width="5.44140625" style="216" customWidth="1"/>
    <col min="23" max="23" width="5.77734375" style="77" customWidth="1"/>
    <col min="24" max="24" width="6.109375" style="78" customWidth="1"/>
    <col min="25" max="25" width="4.109375" style="2" hidden="1" customWidth="1"/>
    <col min="26" max="26" width="10.6640625" style="2" hidden="1" customWidth="1"/>
    <col min="27" max="27" width="3.77734375" style="2" hidden="1" customWidth="1"/>
    <col min="28" max="28" width="5" style="2" hidden="1" customWidth="1"/>
    <col min="29" max="29" width="4.6640625" style="2" hidden="1" customWidth="1"/>
    <col min="30" max="30" width="19" style="217" customWidth="1"/>
    <col min="31" max="31" width="3.33203125" style="2" customWidth="1"/>
    <col min="32" max="32" width="5.109375" style="2" bestFit="1" customWidth="1"/>
    <col min="33" max="33" width="1.6640625" customWidth="1"/>
    <col min="34" max="34" width="2.109375" customWidth="1"/>
    <col min="35" max="35" width="3.33203125" customWidth="1"/>
    <col min="36" max="36" width="3" style="3" bestFit="1" customWidth="1"/>
    <col min="37" max="37" width="7.44140625" customWidth="1"/>
    <col min="38" max="38" width="6.44140625" customWidth="1"/>
    <col min="39" max="39" width="6.6640625" customWidth="1"/>
    <col min="40" max="40" width="5.33203125" customWidth="1"/>
    <col min="41" max="41" width="6.44140625" customWidth="1"/>
    <col min="42" max="42" width="11.6640625" customWidth="1"/>
    <col min="43" max="43" width="16.77734375" customWidth="1"/>
    <col min="44" max="44" width="21.33203125" customWidth="1"/>
  </cols>
  <sheetData>
    <row r="1" spans="2:44" ht="15.75" customHeight="1" x14ac:dyDescent="0.25">
      <c r="B1" s="218" t="s">
        <v>0</v>
      </c>
      <c r="C1" s="221" t="s">
        <v>1</v>
      </c>
      <c r="D1" s="222" t="s">
        <v>2</v>
      </c>
      <c r="E1" s="222" t="s">
        <v>3</v>
      </c>
      <c r="F1" s="221" t="s">
        <v>4</v>
      </c>
      <c r="G1" s="222" t="s">
        <v>5</v>
      </c>
      <c r="H1" s="222" t="s">
        <v>6</v>
      </c>
      <c r="I1" s="222" t="s">
        <v>7</v>
      </c>
      <c r="J1" s="6"/>
      <c r="K1" s="222" t="s">
        <v>8</v>
      </c>
      <c r="L1" s="222" t="s">
        <v>9</v>
      </c>
      <c r="M1" s="221" t="s">
        <v>10</v>
      </c>
      <c r="N1" s="222" t="s">
        <v>11</v>
      </c>
      <c r="O1" s="6" t="s">
        <v>12</v>
      </c>
      <c r="P1" s="6" t="s">
        <v>12</v>
      </c>
      <c r="Q1" s="223" t="s">
        <v>15</v>
      </c>
      <c r="R1" s="235"/>
      <c r="S1" s="236"/>
      <c r="T1" s="236"/>
      <c r="U1" s="236"/>
      <c r="V1" s="236"/>
      <c r="W1" s="236"/>
      <c r="X1" s="237"/>
      <c r="Y1" s="226" t="s">
        <v>13</v>
      </c>
      <c r="Z1" s="227"/>
      <c r="AA1" s="9"/>
      <c r="AB1" s="9"/>
      <c r="AC1" s="9"/>
      <c r="AD1" s="223" t="s">
        <v>14</v>
      </c>
      <c r="AE1" s="10"/>
    </row>
    <row r="2" spans="2:44" ht="0.75" customHeight="1" x14ac:dyDescent="0.25">
      <c r="B2" s="219"/>
      <c r="C2" s="219"/>
      <c r="D2" s="219"/>
      <c r="E2" s="219"/>
      <c r="F2" s="219"/>
      <c r="G2" s="219"/>
      <c r="H2" s="219"/>
      <c r="I2" s="219"/>
      <c r="J2" s="6"/>
      <c r="K2" s="219"/>
      <c r="L2" s="219"/>
      <c r="M2" s="219"/>
      <c r="N2" s="219"/>
      <c r="O2" s="6"/>
      <c r="P2" s="6"/>
      <c r="Q2" s="219"/>
      <c r="R2" s="238" t="s">
        <v>18</v>
      </c>
      <c r="S2" s="239"/>
      <c r="T2" s="239"/>
      <c r="U2" s="240"/>
      <c r="V2" s="238" t="s">
        <v>19</v>
      </c>
      <c r="W2" s="239"/>
      <c r="X2" s="240"/>
      <c r="Y2" s="228"/>
      <c r="Z2" s="229"/>
      <c r="AA2" s="4"/>
      <c r="AB2" s="4"/>
      <c r="AC2" s="4"/>
      <c r="AD2" s="224"/>
    </row>
    <row r="3" spans="2:44" ht="27" customHeight="1" x14ac:dyDescent="0.25">
      <c r="B3" s="219"/>
      <c r="C3" s="219"/>
      <c r="D3" s="219"/>
      <c r="E3" s="219"/>
      <c r="F3" s="219"/>
      <c r="G3" s="219"/>
      <c r="H3" s="219"/>
      <c r="I3" s="219"/>
      <c r="J3" s="6"/>
      <c r="K3" s="219"/>
      <c r="L3" s="219"/>
      <c r="M3" s="219"/>
      <c r="N3" s="219"/>
      <c r="O3" s="6" t="s">
        <v>16</v>
      </c>
      <c r="P3" s="6" t="s">
        <v>17</v>
      </c>
      <c r="Q3" s="220"/>
      <c r="R3" s="241" t="s">
        <v>20</v>
      </c>
      <c r="S3" s="234"/>
      <c r="T3" s="15" t="s">
        <v>21</v>
      </c>
      <c r="U3" s="16" t="s">
        <v>22</v>
      </c>
      <c r="V3" s="17" t="s">
        <v>23</v>
      </c>
      <c r="W3" s="18" t="s">
        <v>24</v>
      </c>
      <c r="X3" s="16" t="s">
        <v>22</v>
      </c>
      <c r="Y3" s="228"/>
      <c r="Z3" s="229"/>
      <c r="AA3" s="4"/>
      <c r="AB3" s="4"/>
      <c r="AC3" s="4"/>
      <c r="AD3" s="224"/>
    </row>
    <row r="4" spans="2:44" ht="30" customHeight="1" x14ac:dyDescent="0.25">
      <c r="B4" s="220"/>
      <c r="C4" s="220"/>
      <c r="D4" s="220"/>
      <c r="E4" s="220"/>
      <c r="F4" s="220"/>
      <c r="G4" s="220"/>
      <c r="H4" s="220"/>
      <c r="I4" s="220"/>
      <c r="J4" s="6"/>
      <c r="K4" s="220"/>
      <c r="L4" s="220"/>
      <c r="M4" s="220"/>
      <c r="N4" s="220"/>
      <c r="O4" s="6"/>
      <c r="P4" s="6"/>
      <c r="Q4" s="27">
        <f>S4+V4</f>
        <v>2.5</v>
      </c>
      <c r="R4" s="28">
        <f>(T4+U4)/2</f>
        <v>1</v>
      </c>
      <c r="S4" s="29">
        <f>TRUNC(R4*AE5,2)</f>
        <v>2.5</v>
      </c>
      <c r="T4" s="30">
        <v>0</v>
      </c>
      <c r="U4" s="31">
        <v>2</v>
      </c>
      <c r="V4" s="29">
        <f>TRUNC((W4+X4)/2*AF5,2)</f>
        <v>0</v>
      </c>
      <c r="W4" s="30">
        <v>0</v>
      </c>
      <c r="X4" s="32">
        <v>0</v>
      </c>
      <c r="Y4" s="230"/>
      <c r="Z4" s="231"/>
      <c r="AA4" s="4" t="s">
        <v>25</v>
      </c>
      <c r="AB4" s="4" t="s">
        <v>26</v>
      </c>
      <c r="AC4" s="4" t="s">
        <v>27</v>
      </c>
      <c r="AD4" s="225"/>
      <c r="AE4" s="2" t="s">
        <v>28</v>
      </c>
      <c r="AF4" s="4" t="s">
        <v>29</v>
      </c>
      <c r="AG4" s="4" t="s">
        <v>30</v>
      </c>
      <c r="AH4" s="4" t="s">
        <v>31</v>
      </c>
      <c r="AI4" s="4" t="s">
        <v>32</v>
      </c>
      <c r="AJ4" s="19" t="s">
        <v>33</v>
      </c>
      <c r="AK4" s="4" t="s">
        <v>34</v>
      </c>
      <c r="AL4" s="4" t="s">
        <v>35</v>
      </c>
      <c r="AM4" s="4" t="s">
        <v>36</v>
      </c>
      <c r="AN4" s="4" t="s">
        <v>37</v>
      </c>
      <c r="AO4" s="4" t="s">
        <v>38</v>
      </c>
      <c r="AP4" s="4" t="s">
        <v>39</v>
      </c>
      <c r="AQ4" s="4" t="s">
        <v>40</v>
      </c>
      <c r="AR4" s="4" t="s">
        <v>41</v>
      </c>
    </row>
    <row r="5" spans="2:44" ht="10.5" customHeight="1" x14ac:dyDescent="0.25">
      <c r="B5" s="20">
        <v>1</v>
      </c>
      <c r="C5" s="21" t="s">
        <v>42</v>
      </c>
      <c r="D5" s="22" t="s">
        <v>43</v>
      </c>
      <c r="E5" s="21" t="s">
        <v>44</v>
      </c>
      <c r="F5" s="23" t="s">
        <v>45</v>
      </c>
      <c r="G5" s="24"/>
      <c r="H5" s="23"/>
      <c r="I5" s="23"/>
      <c r="J5" s="23"/>
      <c r="K5" s="25" t="str">
        <f>[1]Recap!B232</f>
        <v>Calcul paralel</v>
      </c>
      <c r="L5" s="25" t="str">
        <f>[1]Recap!C232</f>
        <v>IS1</v>
      </c>
      <c r="M5" s="26">
        <v>1</v>
      </c>
      <c r="N5" s="23" t="s">
        <v>46</v>
      </c>
      <c r="O5" s="25"/>
      <c r="P5" s="25"/>
      <c r="Q5" s="27">
        <f>S5+V5</f>
        <v>2.5</v>
      </c>
      <c r="R5" s="28">
        <f>(T5+U5)/2</f>
        <v>1</v>
      </c>
      <c r="S5" s="29">
        <f>TRUNC(R5*AE6,2)</f>
        <v>2.5</v>
      </c>
      <c r="T5" s="30">
        <v>2</v>
      </c>
      <c r="U5" s="31">
        <v>0</v>
      </c>
      <c r="V5" s="29">
        <f>TRUNC((W5+X5)/2*AF6,2)</f>
        <v>0</v>
      </c>
      <c r="W5" s="30">
        <v>0</v>
      </c>
      <c r="X5" s="32">
        <v>0</v>
      </c>
      <c r="Y5" s="33"/>
      <c r="Z5" s="34"/>
      <c r="AA5" s="35"/>
      <c r="AB5" s="35"/>
      <c r="AC5" s="35"/>
      <c r="AD5" s="28" t="s">
        <v>47</v>
      </c>
      <c r="AE5" s="1">
        <f>IF(AR5=1,2,IF(AM5=1,2*1.25,IF(AP5=1,2.5,IF(AQ5=1,3.12,0))))</f>
        <v>2.5</v>
      </c>
      <c r="AF5" s="2">
        <f>IF(AR5=1,1,IF(AM5=1,1.25,IF(AP5=1,1.5,IF(AQ5=1,1.86,0))))</f>
        <v>1.5</v>
      </c>
      <c r="AG5">
        <f>IF(ISNUMBER(SEARCH($AG$4,L5)),1,0)</f>
        <v>0</v>
      </c>
      <c r="AH5">
        <f>IF(ISNUMBER(SEARCH($AH$4,L5)),1,0)</f>
        <v>1</v>
      </c>
      <c r="AI5">
        <f>IF(ISNUMBER(SEARCH($AI$4,L5)),1,0)</f>
        <v>0</v>
      </c>
      <c r="AJ5" s="3">
        <f>IF(ISNUMBER(SEARCH($AJ$4,L5)),1,0)</f>
        <v>0</v>
      </c>
      <c r="AK5">
        <f>IF(ISNUMBER(SEARCH($AK$4,L5)),1,0)</f>
        <v>0</v>
      </c>
      <c r="AL5">
        <f>IF(ISNUMBER(SEARCH($AL$4,L5)),1,0)</f>
        <v>0</v>
      </c>
      <c r="AM5">
        <f>IF(ISNUMBER(SEARCH($AM$4,L5)),1,0)</f>
        <v>0</v>
      </c>
      <c r="AN5">
        <f>IF(OR(IF(ISNUMBER(SEARCH("i1",L5)),1,0),IF(ISNUMBER(SEARCH("i2",L5)),1,0),IF(ISNUMBER(SEARCH("i3",L5)),1,0)),1,0)</f>
        <v>0</v>
      </c>
      <c r="AO5">
        <f>IF(OR(IF(ISNUMBER(SEARCH("ia1",L5)),1,0),IF(ISNUMBER(SEARCH("ia2",L5)),1,0),IF(ISNUMBER(SEARCH("ia3",L5)),1,0)),1,0)</f>
        <v>0</v>
      </c>
      <c r="AP5">
        <f>IF(SUM(AG5:AJ5)&lt;=0,0,1)</f>
        <v>1</v>
      </c>
      <c r="AQ5">
        <f>IF(SUM(AK5:AL5)&lt;=0,0,1)</f>
        <v>0</v>
      </c>
      <c r="AR5">
        <f>IF(SUM(AN5:AO5)&lt;=0,0,1)</f>
        <v>0</v>
      </c>
    </row>
    <row r="6" spans="2:44" ht="10.5" customHeight="1" x14ac:dyDescent="0.25">
      <c r="B6" s="20"/>
      <c r="C6" s="21"/>
      <c r="D6" s="22"/>
      <c r="E6" s="36"/>
      <c r="F6" s="23"/>
      <c r="G6" s="24"/>
      <c r="H6" s="23"/>
      <c r="I6" s="23"/>
      <c r="J6" s="23"/>
      <c r="K6" s="25" t="str">
        <f>[1]Recap!B226</f>
        <v>Sisteme distribuite</v>
      </c>
      <c r="L6" s="37" t="str">
        <f>[1]Recap!C226</f>
        <v>IS1+SC1+BIOINF2</v>
      </c>
      <c r="M6" s="26">
        <v>1</v>
      </c>
      <c r="N6" s="23" t="s">
        <v>48</v>
      </c>
      <c r="O6" s="38"/>
      <c r="P6" s="38"/>
      <c r="Q6" s="27">
        <f>S6+V6</f>
        <v>3.12</v>
      </c>
      <c r="R6" s="28">
        <f>(T6+U6)/2</f>
        <v>1</v>
      </c>
      <c r="S6" s="29">
        <f>TRUNC(R6*AE7,2)</f>
        <v>3.12</v>
      </c>
      <c r="T6" s="30">
        <v>0</v>
      </c>
      <c r="U6" s="31">
        <v>2</v>
      </c>
      <c r="V6" s="29">
        <f>TRUNC((W6+X6)/2*AF7,2)</f>
        <v>0</v>
      </c>
      <c r="W6" s="30">
        <v>0</v>
      </c>
      <c r="X6" s="32">
        <v>0</v>
      </c>
      <c r="Y6" s="33"/>
      <c r="Z6" s="34"/>
      <c r="AA6" s="35"/>
      <c r="AB6" s="35"/>
      <c r="AC6" s="35"/>
      <c r="AD6" s="28" t="s">
        <v>49</v>
      </c>
      <c r="AE6" s="1">
        <f t="shared" ref="AE6:AE69" si="0">IF(AR6=1,2,IF(AM6=1,2*1.25,IF(AP6=1,2.5,IF(AQ6=1,3.12,0))))</f>
        <v>2.5</v>
      </c>
      <c r="AF6" s="2">
        <f t="shared" ref="AF6:AF69" si="1">IF(AR6=1,1,IF(AM6=1,1.25,IF(AP6=1,1.5,IF(AQ6=1,1.86,0))))</f>
        <v>1.5</v>
      </c>
      <c r="AG6">
        <f t="shared" ref="AG6:AG69" si="2">IF(ISNUMBER(SEARCH($AG$4,L6)),1,0)</f>
        <v>0</v>
      </c>
      <c r="AH6">
        <f t="shared" ref="AH6:AH69" si="3">IF(ISNUMBER(SEARCH($AH$4,L6)),1,0)</f>
        <v>1</v>
      </c>
      <c r="AI6">
        <f t="shared" ref="AI6:AI69" si="4">IF(ISNUMBER(SEARCH($AI$4,L6)),1,0)</f>
        <v>1</v>
      </c>
      <c r="AJ6" s="3">
        <f t="shared" ref="AJ6:AJ69" si="5">IF(ISNUMBER(SEARCH($AJ$4,L6)),1,0)</f>
        <v>1</v>
      </c>
      <c r="AK6">
        <f t="shared" ref="AK6:AK69" si="6">IF(ISNUMBER(SEARCH($AK$4,L6)),1,0)</f>
        <v>0</v>
      </c>
      <c r="AL6">
        <f t="shared" ref="AL6:AL69" si="7">IF(ISNUMBER(SEARCH($AL$4,L6)),1,0)</f>
        <v>0</v>
      </c>
      <c r="AM6">
        <f t="shared" ref="AM6:AM69" si="8">IF(ISNUMBER(SEARCH($AM$4,L6)),1,0)</f>
        <v>0</v>
      </c>
      <c r="AN6">
        <f t="shared" ref="AN6:AN69" si="9">IF(OR(IF(ISNUMBER(SEARCH("i1",L6)),1,0),IF(ISNUMBER(SEARCH("i2",L6)),1,0),IF(ISNUMBER(SEARCH("i3",L6)),1,0)),1,0)</f>
        <v>0</v>
      </c>
      <c r="AO6">
        <f t="shared" ref="AO6:AO69" si="10">IF(OR(IF(ISNUMBER(SEARCH("ia1",L6)),1,0),IF(ISNUMBER(SEARCH("ia2",L6)),1,0),IF(ISNUMBER(SEARCH("ia3",L6)),1,0)),1,0)</f>
        <v>0</v>
      </c>
      <c r="AP6">
        <f t="shared" ref="AP6:AP69" si="11">IF(SUM(AG6:AJ6)&lt;=0,0,1)</f>
        <v>1</v>
      </c>
      <c r="AQ6">
        <f t="shared" ref="AQ6:AQ69" si="12">IF(SUM(AK6:AL6)&lt;=0,0,1)</f>
        <v>0</v>
      </c>
      <c r="AR6">
        <f t="shared" ref="AR6:AR69" si="13">IF(SUM(AN6:AO6)&lt;=0,0,1)</f>
        <v>0</v>
      </c>
    </row>
    <row r="7" spans="2:44" ht="10.5" customHeight="1" x14ac:dyDescent="0.25">
      <c r="B7" s="20"/>
      <c r="C7" s="21"/>
      <c r="D7" s="22"/>
      <c r="E7" s="36"/>
      <c r="F7" s="23"/>
      <c r="G7" s="24"/>
      <c r="H7" s="23"/>
      <c r="I7" s="23"/>
      <c r="J7" s="23"/>
      <c r="K7" s="25" t="str">
        <f>[1]Recap!B209</f>
        <v>Parallel computing</v>
      </c>
      <c r="L7" s="25" t="str">
        <f>[1]Recap!C209</f>
        <v>AIDC1+BDATA1</v>
      </c>
      <c r="M7" s="26">
        <v>1</v>
      </c>
      <c r="N7" s="23"/>
      <c r="O7" s="38"/>
      <c r="P7" s="38"/>
      <c r="Q7" s="27"/>
      <c r="R7" s="28"/>
      <c r="S7" s="29">
        <f>TRUNC(R7*AE8,2)</f>
        <v>0</v>
      </c>
      <c r="T7" s="30"/>
      <c r="U7" s="31"/>
      <c r="V7" s="29">
        <f>TRUNC((W7+X7)/2*AF8,2)</f>
        <v>0</v>
      </c>
      <c r="W7" s="30"/>
      <c r="X7" s="32"/>
      <c r="Y7" s="33"/>
      <c r="Z7" s="34"/>
      <c r="AA7" s="35"/>
      <c r="AB7" s="35"/>
      <c r="AC7" s="35"/>
      <c r="AD7" s="28" t="s">
        <v>50</v>
      </c>
      <c r="AE7" s="1">
        <f t="shared" si="0"/>
        <v>3.12</v>
      </c>
      <c r="AF7" s="2">
        <f t="shared" si="1"/>
        <v>1.86</v>
      </c>
      <c r="AG7">
        <f t="shared" si="2"/>
        <v>0</v>
      </c>
      <c r="AH7">
        <f t="shared" si="3"/>
        <v>0</v>
      </c>
      <c r="AI7">
        <f t="shared" si="4"/>
        <v>0</v>
      </c>
      <c r="AJ7" s="3">
        <f t="shared" si="5"/>
        <v>0</v>
      </c>
      <c r="AK7">
        <f t="shared" si="6"/>
        <v>1</v>
      </c>
      <c r="AL7">
        <f t="shared" si="7"/>
        <v>1</v>
      </c>
      <c r="AM7">
        <f t="shared" si="8"/>
        <v>0</v>
      </c>
      <c r="AN7">
        <f t="shared" si="9"/>
        <v>0</v>
      </c>
      <c r="AO7">
        <f t="shared" si="10"/>
        <v>0</v>
      </c>
      <c r="AP7">
        <f t="shared" si="11"/>
        <v>0</v>
      </c>
      <c r="AQ7">
        <f t="shared" si="12"/>
        <v>1</v>
      </c>
      <c r="AR7">
        <f t="shared" si="13"/>
        <v>0</v>
      </c>
    </row>
    <row r="8" spans="2:44" ht="10.5" customHeight="1" x14ac:dyDescent="0.25">
      <c r="B8" s="20"/>
      <c r="C8" s="21"/>
      <c r="D8" s="22"/>
      <c r="E8" s="36"/>
      <c r="F8" s="23"/>
      <c r="G8" s="24"/>
      <c r="H8" s="23"/>
      <c r="I8" s="23"/>
      <c r="J8" s="23"/>
      <c r="K8" s="25"/>
      <c r="L8" s="25"/>
      <c r="M8" s="23"/>
      <c r="N8" s="23"/>
      <c r="O8" s="38"/>
      <c r="P8" s="38"/>
      <c r="Q8" s="41">
        <f t="shared" ref="Q8:X8" si="14">SUM(Q4:Q6)</f>
        <v>8.120000000000001</v>
      </c>
      <c r="R8" s="41">
        <f t="shared" si="14"/>
        <v>3</v>
      </c>
      <c r="S8" s="41">
        <f t="shared" si="14"/>
        <v>8.120000000000001</v>
      </c>
      <c r="T8" s="41">
        <f t="shared" si="14"/>
        <v>2</v>
      </c>
      <c r="U8" s="41">
        <f t="shared" si="14"/>
        <v>4</v>
      </c>
      <c r="V8" s="41">
        <f t="shared" si="14"/>
        <v>0</v>
      </c>
      <c r="W8" s="41">
        <f t="shared" si="14"/>
        <v>0</v>
      </c>
      <c r="X8" s="41">
        <f t="shared" si="14"/>
        <v>0</v>
      </c>
      <c r="Y8" s="33"/>
      <c r="Z8" s="34"/>
      <c r="AA8" s="35"/>
      <c r="AB8" s="35"/>
      <c r="AC8" s="35"/>
      <c r="AD8" s="28" t="s">
        <v>51</v>
      </c>
      <c r="AE8" s="1">
        <f t="shared" si="0"/>
        <v>0</v>
      </c>
      <c r="AF8" s="2">
        <f t="shared" si="1"/>
        <v>0</v>
      </c>
      <c r="AG8">
        <f t="shared" si="2"/>
        <v>0</v>
      </c>
      <c r="AH8">
        <f t="shared" si="3"/>
        <v>0</v>
      </c>
      <c r="AI8">
        <f t="shared" si="4"/>
        <v>0</v>
      </c>
      <c r="AJ8" s="3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</row>
    <row r="9" spans="2:44" ht="10.5" customHeight="1" x14ac:dyDescent="0.25">
      <c r="B9" s="232" t="s">
        <v>52</v>
      </c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4"/>
      <c r="N9" s="39"/>
      <c r="O9" s="40"/>
      <c r="P9" s="40"/>
      <c r="Q9" s="27">
        <f>S9+V9</f>
        <v>2</v>
      </c>
      <c r="R9" s="28">
        <f>(T9+U9)/2</f>
        <v>1</v>
      </c>
      <c r="S9" s="29">
        <f>TRUNC(R9*AE10,2)</f>
        <v>2</v>
      </c>
      <c r="T9" s="30">
        <v>2</v>
      </c>
      <c r="U9" s="31">
        <v>0</v>
      </c>
      <c r="V9" s="29">
        <f>TRUNC((W9+X9)/2*AF10,2)</f>
        <v>0</v>
      </c>
      <c r="W9" s="30">
        <v>0</v>
      </c>
      <c r="X9" s="32">
        <v>0</v>
      </c>
      <c r="Y9" s="33"/>
      <c r="Z9" s="34"/>
      <c r="AA9" s="35"/>
      <c r="AB9" s="35"/>
      <c r="AC9" s="35"/>
      <c r="AD9" s="28">
        <f>16-ROUND(Q8,2)</f>
        <v>7.8800000000000008</v>
      </c>
      <c r="AE9" s="1">
        <f t="shared" si="0"/>
        <v>0</v>
      </c>
      <c r="AF9" s="2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 s="3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</row>
    <row r="10" spans="2:44" ht="10.5" customHeight="1" x14ac:dyDescent="0.25">
      <c r="B10" s="20">
        <v>2</v>
      </c>
      <c r="C10" s="21" t="s">
        <v>42</v>
      </c>
      <c r="D10" s="22" t="s">
        <v>53</v>
      </c>
      <c r="E10" s="21" t="s">
        <v>44</v>
      </c>
      <c r="F10" s="23" t="s">
        <v>54</v>
      </c>
      <c r="G10" s="24">
        <v>23</v>
      </c>
      <c r="H10" s="23" t="s">
        <v>55</v>
      </c>
      <c r="I10" s="23"/>
      <c r="J10" s="23"/>
      <c r="K10" s="25" t="str">
        <f>[1]Recap!B11</f>
        <v>Algoritmi și structuri de date I</v>
      </c>
      <c r="L10" s="25" t="str">
        <f>[1]Recap!C11</f>
        <v>I1</v>
      </c>
      <c r="M10" s="23">
        <v>1</v>
      </c>
      <c r="N10" s="23" t="s">
        <v>56</v>
      </c>
      <c r="O10" s="25" t="e">
        <f>IF([2]Recap!#REF!&gt;0,W9/[2]Recap!#REF!,0)+IF([2]Recap!#REF!&gt;0,X9/[2]Recap!#REF!,0)</f>
        <v>#REF!</v>
      </c>
      <c r="P10" s="25" t="e">
        <f>IF([2]Recap!#REF!&gt;0,X9/[2]Recap!#REF!,0)+IF([2]Recap!#REF!&gt;0,Y10/[2]Recap!#REF!,0)</f>
        <v>#REF!</v>
      </c>
      <c r="Q10" s="27">
        <f>S10+V10</f>
        <v>3.12</v>
      </c>
      <c r="R10" s="28">
        <f>(T10+U10)/2</f>
        <v>1</v>
      </c>
      <c r="S10" s="29">
        <f>TRUNC(R10*AE11,2)</f>
        <v>3.12</v>
      </c>
      <c r="T10" s="30">
        <v>0</v>
      </c>
      <c r="U10" s="31">
        <v>2</v>
      </c>
      <c r="V10" s="29">
        <f>TRUNC((W10+X10)/2*AF11,2)</f>
        <v>0</v>
      </c>
      <c r="W10" s="30">
        <v>0</v>
      </c>
      <c r="X10" s="32">
        <v>0</v>
      </c>
      <c r="Y10" s="33"/>
      <c r="Z10" s="34"/>
      <c r="AA10" s="35"/>
      <c r="AB10" s="35"/>
      <c r="AC10" s="35"/>
      <c r="AD10" s="28" t="s">
        <v>57</v>
      </c>
      <c r="AE10" s="1">
        <f t="shared" si="0"/>
        <v>2</v>
      </c>
      <c r="AF10" s="2">
        <f t="shared" si="1"/>
        <v>1</v>
      </c>
      <c r="AG10">
        <f t="shared" si="2"/>
        <v>0</v>
      </c>
      <c r="AH10">
        <f t="shared" si="3"/>
        <v>0</v>
      </c>
      <c r="AI10">
        <f t="shared" si="4"/>
        <v>0</v>
      </c>
      <c r="AJ10" s="3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1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1</v>
      </c>
    </row>
    <row r="11" spans="2:44" ht="10.5" customHeight="1" x14ac:dyDescent="0.25">
      <c r="B11" s="20"/>
      <c r="C11" s="21"/>
      <c r="D11" s="22"/>
      <c r="E11" s="36"/>
      <c r="F11" s="23"/>
      <c r="G11" s="24"/>
      <c r="H11" s="23"/>
      <c r="I11" s="23"/>
      <c r="J11" s="23"/>
      <c r="K11" s="25" t="str">
        <f>[1]Recap!B214</f>
        <v>Data mining (CO)</v>
      </c>
      <c r="L11" s="25" t="str">
        <f>[1]Recap!C214</f>
        <v>AIDC1+BDATA1</v>
      </c>
      <c r="M11" s="25">
        <v>1</v>
      </c>
      <c r="N11" s="35"/>
      <c r="O11" s="35"/>
      <c r="P11" s="35"/>
      <c r="Q11" s="27">
        <f>S11+V11</f>
        <v>3.12</v>
      </c>
      <c r="R11" s="28">
        <f>(T11+U11)/2</f>
        <v>1</v>
      </c>
      <c r="S11" s="29">
        <f>TRUNC(R11*AE12,2)</f>
        <v>3.12</v>
      </c>
      <c r="T11" s="30">
        <v>2</v>
      </c>
      <c r="U11" s="31">
        <v>0</v>
      </c>
      <c r="V11" s="29">
        <f>TRUNC((W11+X11)/2*AF12,2)</f>
        <v>0</v>
      </c>
      <c r="W11" s="30">
        <v>0</v>
      </c>
      <c r="X11" s="32">
        <v>0</v>
      </c>
      <c r="Y11" s="33"/>
      <c r="Z11" s="34"/>
      <c r="AA11" s="35"/>
      <c r="AB11" s="35"/>
      <c r="AC11" s="35"/>
      <c r="AD11" s="28" t="s">
        <v>58</v>
      </c>
      <c r="AE11" s="1">
        <f t="shared" si="0"/>
        <v>3.12</v>
      </c>
      <c r="AF11" s="2">
        <f t="shared" si="1"/>
        <v>1.86</v>
      </c>
      <c r="AG11">
        <f t="shared" si="2"/>
        <v>0</v>
      </c>
      <c r="AH11">
        <f t="shared" si="3"/>
        <v>0</v>
      </c>
      <c r="AI11">
        <f t="shared" si="4"/>
        <v>0</v>
      </c>
      <c r="AJ11" s="3">
        <f t="shared" si="5"/>
        <v>0</v>
      </c>
      <c r="AK11">
        <f t="shared" si="6"/>
        <v>1</v>
      </c>
      <c r="AL11">
        <f t="shared" si="7"/>
        <v>1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1</v>
      </c>
      <c r="AR11">
        <f t="shared" si="13"/>
        <v>0</v>
      </c>
    </row>
    <row r="12" spans="2:44" ht="10.5" customHeight="1" x14ac:dyDescent="0.25">
      <c r="B12" s="20"/>
      <c r="C12" s="21"/>
      <c r="D12" s="22"/>
      <c r="E12" s="36"/>
      <c r="F12" s="23"/>
      <c r="G12" s="24"/>
      <c r="H12" s="23"/>
      <c r="I12" s="23"/>
      <c r="J12" s="23"/>
      <c r="K12" s="25" t="str">
        <f>[1]Recap!B221</f>
        <v xml:space="preserve">Metaheuristic Algorithms </v>
      </c>
      <c r="L12" s="25" t="str">
        <f>[1]Recap!C221</f>
        <v>AIDC2+BDATA2</v>
      </c>
      <c r="M12" s="26">
        <v>2</v>
      </c>
      <c r="N12" s="23" t="s">
        <v>59</v>
      </c>
      <c r="O12" s="42">
        <v>0</v>
      </c>
      <c r="P12" s="42">
        <v>0</v>
      </c>
      <c r="Q12" s="43"/>
      <c r="R12" s="43"/>
      <c r="S12" s="29">
        <f>TRUNC(R12*AE13,2)</f>
        <v>0</v>
      </c>
      <c r="T12" s="44"/>
      <c r="U12" s="45"/>
      <c r="V12" s="29">
        <f>TRUNC((W12+X12)/2*AF13,2)</f>
        <v>0</v>
      </c>
      <c r="W12" s="44"/>
      <c r="X12" s="45"/>
      <c r="Y12" s="33"/>
      <c r="Z12" s="34"/>
      <c r="AA12" s="35"/>
      <c r="AB12" s="35"/>
      <c r="AC12" s="35"/>
      <c r="AD12" s="28" t="s">
        <v>60</v>
      </c>
      <c r="AE12" s="1">
        <f t="shared" si="0"/>
        <v>3.12</v>
      </c>
      <c r="AF12" s="2">
        <f t="shared" si="1"/>
        <v>1.86</v>
      </c>
      <c r="AG12">
        <f t="shared" si="2"/>
        <v>0</v>
      </c>
      <c r="AH12">
        <f t="shared" si="3"/>
        <v>0</v>
      </c>
      <c r="AI12">
        <f t="shared" si="4"/>
        <v>0</v>
      </c>
      <c r="AJ12" s="3">
        <f t="shared" si="5"/>
        <v>0</v>
      </c>
      <c r="AK12">
        <f t="shared" si="6"/>
        <v>1</v>
      </c>
      <c r="AL12">
        <f t="shared" si="7"/>
        <v>1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1</v>
      </c>
      <c r="AR12">
        <f t="shared" si="13"/>
        <v>0</v>
      </c>
    </row>
    <row r="13" spans="2:44" ht="10.5" customHeight="1" x14ac:dyDescent="0.25">
      <c r="B13" s="20"/>
      <c r="C13" s="21"/>
      <c r="D13" s="22"/>
      <c r="E13" s="36"/>
      <c r="F13" s="23"/>
      <c r="G13" s="24"/>
      <c r="H13" s="23"/>
      <c r="I13" s="23"/>
      <c r="J13" s="23"/>
      <c r="K13" s="43"/>
      <c r="L13" s="43"/>
      <c r="M13" s="43"/>
      <c r="N13" s="43"/>
      <c r="O13" s="43"/>
      <c r="P13" s="43"/>
      <c r="Q13" s="27"/>
      <c r="R13" s="28"/>
      <c r="S13" s="29">
        <f>TRUNC(R13*AE14,2)</f>
        <v>0</v>
      </c>
      <c r="T13" s="30"/>
      <c r="U13" s="31"/>
      <c r="V13" s="29">
        <f>TRUNC((W13+X13)/2*AF14,2)</f>
        <v>0</v>
      </c>
      <c r="W13" s="30"/>
      <c r="X13" s="32"/>
      <c r="Y13" s="33"/>
      <c r="Z13" s="34"/>
      <c r="AA13" s="35"/>
      <c r="AB13" s="35"/>
      <c r="AC13" s="35"/>
      <c r="AD13" s="28" t="s">
        <v>50</v>
      </c>
      <c r="AE13" s="1">
        <f t="shared" si="0"/>
        <v>0</v>
      </c>
      <c r="AF13" s="2">
        <f t="shared" si="1"/>
        <v>0</v>
      </c>
      <c r="AG13">
        <f t="shared" si="2"/>
        <v>0</v>
      </c>
      <c r="AH13">
        <f t="shared" si="3"/>
        <v>0</v>
      </c>
      <c r="AI13">
        <f t="shared" si="4"/>
        <v>0</v>
      </c>
      <c r="AJ13" s="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</row>
    <row r="14" spans="2:44" ht="10.5" customHeight="1" x14ac:dyDescent="0.25">
      <c r="B14" s="20"/>
      <c r="C14" s="21"/>
      <c r="D14" s="22"/>
      <c r="E14" s="36"/>
      <c r="F14" s="23"/>
      <c r="G14" s="24"/>
      <c r="H14" s="23"/>
      <c r="I14" s="23"/>
      <c r="J14" s="23"/>
      <c r="K14" s="25"/>
      <c r="L14" s="25"/>
      <c r="M14" s="26"/>
      <c r="N14" s="23"/>
      <c r="O14" s="42"/>
      <c r="P14" s="42"/>
      <c r="Q14" s="41">
        <f>SUM(Q9:Q11)</f>
        <v>8.24</v>
      </c>
      <c r="R14" s="41">
        <f t="shared" ref="R14:X14" si="15">SUM(R9:R11)</f>
        <v>3</v>
      </c>
      <c r="S14" s="41">
        <f t="shared" si="15"/>
        <v>8.24</v>
      </c>
      <c r="T14" s="41">
        <f t="shared" si="15"/>
        <v>4</v>
      </c>
      <c r="U14" s="41">
        <f t="shared" si="15"/>
        <v>2</v>
      </c>
      <c r="V14" s="41">
        <f t="shared" si="15"/>
        <v>0</v>
      </c>
      <c r="W14" s="41">
        <f t="shared" si="15"/>
        <v>0</v>
      </c>
      <c r="X14" s="41">
        <f t="shared" si="15"/>
        <v>0</v>
      </c>
      <c r="Y14" s="33"/>
      <c r="Z14" s="34"/>
      <c r="AA14" s="35"/>
      <c r="AB14" s="35"/>
      <c r="AC14" s="35"/>
      <c r="AD14" s="28" t="s">
        <v>51</v>
      </c>
      <c r="AE14" s="1">
        <f t="shared" si="0"/>
        <v>0</v>
      </c>
      <c r="AF14" s="2">
        <f t="shared" si="1"/>
        <v>0</v>
      </c>
      <c r="AG14">
        <f t="shared" si="2"/>
        <v>0</v>
      </c>
      <c r="AH14">
        <f t="shared" si="3"/>
        <v>0</v>
      </c>
      <c r="AI14">
        <f t="shared" si="4"/>
        <v>0</v>
      </c>
      <c r="AJ14" s="3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</row>
    <row r="15" spans="2:44" ht="10.5" customHeight="1" x14ac:dyDescent="0.25">
      <c r="B15" s="232" t="s">
        <v>52</v>
      </c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4"/>
      <c r="N15" s="39"/>
      <c r="O15" s="40"/>
      <c r="P15" s="40"/>
      <c r="Q15" s="27">
        <f>S15+V15</f>
        <v>5</v>
      </c>
      <c r="R15" s="28">
        <f>(T15+U15)/2</f>
        <v>1</v>
      </c>
      <c r="S15" s="29">
        <f>TRUNC(R15*AE16,2)</f>
        <v>2.5</v>
      </c>
      <c r="T15" s="30">
        <v>0</v>
      </c>
      <c r="U15" s="31">
        <v>2</v>
      </c>
      <c r="V15" s="29">
        <f>TRUNC((W15+X15)/2*AF16,2)</f>
        <v>2.5</v>
      </c>
      <c r="W15" s="30">
        <v>0</v>
      </c>
      <c r="X15" s="32">
        <v>4</v>
      </c>
      <c r="Y15" s="33"/>
      <c r="Z15" s="34"/>
      <c r="AA15" s="35"/>
      <c r="AB15" s="35"/>
      <c r="AC15" s="35"/>
      <c r="AD15" s="28">
        <f>16-ROUND(Q14,2)</f>
        <v>7.76</v>
      </c>
      <c r="AE15" s="1">
        <f t="shared" si="0"/>
        <v>0</v>
      </c>
      <c r="AF15" s="2">
        <f t="shared" si="1"/>
        <v>0</v>
      </c>
      <c r="AG15">
        <f t="shared" si="2"/>
        <v>0</v>
      </c>
      <c r="AH15">
        <f t="shared" si="3"/>
        <v>0</v>
      </c>
      <c r="AI15">
        <f t="shared" si="4"/>
        <v>0</v>
      </c>
      <c r="AJ15" s="3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0</v>
      </c>
      <c r="AP15">
        <f t="shared" si="11"/>
        <v>0</v>
      </c>
      <c r="AQ15">
        <f t="shared" si="12"/>
        <v>0</v>
      </c>
      <c r="AR15">
        <f t="shared" si="13"/>
        <v>0</v>
      </c>
    </row>
    <row r="16" spans="2:44" ht="10.5" customHeight="1" x14ac:dyDescent="0.25">
      <c r="B16" s="39">
        <f>B10+1</f>
        <v>3</v>
      </c>
      <c r="C16" s="21" t="s">
        <v>42</v>
      </c>
      <c r="D16" s="22" t="s">
        <v>61</v>
      </c>
      <c r="E16" s="21" t="s">
        <v>44</v>
      </c>
      <c r="F16" s="23" t="s">
        <v>45</v>
      </c>
      <c r="G16" s="43"/>
      <c r="H16" s="43"/>
      <c r="I16" s="43"/>
      <c r="J16" s="43"/>
      <c r="K16" s="25" t="str">
        <f>[1]Recap!B154</f>
        <v>Algorithms and Data Structures II</v>
      </c>
      <c r="L16" s="25" t="str">
        <f>[1]Recap!C154</f>
        <v>E1</v>
      </c>
      <c r="M16" s="26" t="s">
        <v>62</v>
      </c>
      <c r="N16" s="39"/>
      <c r="O16" s="40"/>
      <c r="P16" s="40"/>
      <c r="Q16" s="27">
        <f>S16+V16</f>
        <v>3.25</v>
      </c>
      <c r="R16" s="28">
        <f>(T16+U16)/2</f>
        <v>1</v>
      </c>
      <c r="S16" s="29">
        <f>TRUNC(R16*AE17,2)</f>
        <v>2.5</v>
      </c>
      <c r="T16" s="30">
        <v>2</v>
      </c>
      <c r="U16" s="31">
        <v>0</v>
      </c>
      <c r="V16" s="29">
        <f>TRUNC((W16+X16)/2*AF17,2)</f>
        <v>0.75</v>
      </c>
      <c r="W16" s="30">
        <v>1</v>
      </c>
      <c r="X16" s="32">
        <v>0</v>
      </c>
      <c r="Y16" s="33"/>
      <c r="Z16" s="34"/>
      <c r="AA16" s="35"/>
      <c r="AB16" s="35"/>
      <c r="AC16" s="35"/>
      <c r="AD16" s="28" t="s">
        <v>57</v>
      </c>
      <c r="AE16" s="1">
        <f t="shared" si="0"/>
        <v>2.5</v>
      </c>
      <c r="AF16" s="2">
        <f t="shared" si="1"/>
        <v>1.25</v>
      </c>
      <c r="AG16">
        <f t="shared" si="2"/>
        <v>0</v>
      </c>
      <c r="AH16">
        <f t="shared" si="3"/>
        <v>0</v>
      </c>
      <c r="AI16">
        <f t="shared" si="4"/>
        <v>0</v>
      </c>
      <c r="AJ16" s="3">
        <f t="shared" si="5"/>
        <v>0</v>
      </c>
      <c r="AK16">
        <f t="shared" si="6"/>
        <v>0</v>
      </c>
      <c r="AL16">
        <f t="shared" si="7"/>
        <v>0</v>
      </c>
      <c r="AM16">
        <f t="shared" si="8"/>
        <v>1</v>
      </c>
      <c r="AN16">
        <f t="shared" si="9"/>
        <v>0</v>
      </c>
      <c r="AO16">
        <f t="shared" si="10"/>
        <v>0</v>
      </c>
      <c r="AP16">
        <f t="shared" si="11"/>
        <v>0</v>
      </c>
      <c r="AQ16">
        <f t="shared" si="12"/>
        <v>0</v>
      </c>
      <c r="AR16">
        <f t="shared" si="13"/>
        <v>0</v>
      </c>
    </row>
    <row r="17" spans="2:44" ht="10.5" customHeight="1" x14ac:dyDescent="0.25">
      <c r="B17" s="39"/>
      <c r="C17" s="43"/>
      <c r="D17" s="22"/>
      <c r="E17" s="43"/>
      <c r="F17" s="43"/>
      <c r="G17" s="43"/>
      <c r="H17" s="43"/>
      <c r="I17" s="43"/>
      <c r="J17" s="43"/>
      <c r="K17" s="25" t="str">
        <f>[1]Recap!B228</f>
        <v>Cercetări operaționale și optimizare</v>
      </c>
      <c r="L17" s="25" t="str">
        <f>[1]Recap!C228</f>
        <v>IS1</v>
      </c>
      <c r="M17" s="46" t="s">
        <v>63</v>
      </c>
      <c r="N17" s="39"/>
      <c r="O17" s="40"/>
      <c r="P17" s="40"/>
      <c r="Q17" s="43"/>
      <c r="R17" s="43"/>
      <c r="S17" s="29">
        <f>TRUNC(R17*AE18,2)</f>
        <v>0</v>
      </c>
      <c r="T17" s="44"/>
      <c r="U17" s="45"/>
      <c r="V17" s="29">
        <f>TRUNC((W17+X17)/2*AF18,2)</f>
        <v>0</v>
      </c>
      <c r="W17" s="44"/>
      <c r="X17" s="45"/>
      <c r="Y17" s="33"/>
      <c r="Z17" s="34"/>
      <c r="AA17" s="35"/>
      <c r="AB17" s="35"/>
      <c r="AC17" s="35"/>
      <c r="AD17" s="28" t="s">
        <v>58</v>
      </c>
      <c r="AE17" s="1">
        <f t="shared" si="0"/>
        <v>2.5</v>
      </c>
      <c r="AF17" s="2">
        <f t="shared" si="1"/>
        <v>1.5</v>
      </c>
      <c r="AG17">
        <f t="shared" si="2"/>
        <v>0</v>
      </c>
      <c r="AH17">
        <f t="shared" si="3"/>
        <v>1</v>
      </c>
      <c r="AI17">
        <f t="shared" si="4"/>
        <v>0</v>
      </c>
      <c r="AJ17" s="3">
        <f t="shared" si="5"/>
        <v>0</v>
      </c>
      <c r="AK17">
        <f t="shared" si="6"/>
        <v>0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1</v>
      </c>
      <c r="AQ17">
        <f t="shared" si="12"/>
        <v>0</v>
      </c>
      <c r="AR17">
        <f t="shared" si="13"/>
        <v>0</v>
      </c>
    </row>
    <row r="18" spans="2:44" ht="10.5" customHeight="1" x14ac:dyDescent="0.25">
      <c r="B18" s="39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1"/>
      <c r="R18" s="47"/>
      <c r="S18" s="29">
        <f>TRUNC(R18*AE19,2)</f>
        <v>0</v>
      </c>
      <c r="T18" s="30"/>
      <c r="U18" s="48"/>
      <c r="V18" s="29">
        <f>TRUNC((W18+X18)/2*AF19,2)</f>
        <v>0</v>
      </c>
      <c r="W18" s="49"/>
      <c r="X18" s="50"/>
      <c r="Y18" s="33"/>
      <c r="Z18" s="34"/>
      <c r="AA18" s="35"/>
      <c r="AB18" s="35"/>
      <c r="AC18" s="35"/>
      <c r="AD18" s="28" t="s">
        <v>64</v>
      </c>
      <c r="AE18" s="1">
        <f t="shared" si="0"/>
        <v>0</v>
      </c>
      <c r="AF18" s="2">
        <f t="shared" si="1"/>
        <v>0</v>
      </c>
      <c r="AG18">
        <f t="shared" si="2"/>
        <v>0</v>
      </c>
      <c r="AH18">
        <f t="shared" si="3"/>
        <v>0</v>
      </c>
      <c r="AI18">
        <f t="shared" si="4"/>
        <v>0</v>
      </c>
      <c r="AJ18" s="3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0</v>
      </c>
      <c r="AQ18">
        <f t="shared" si="12"/>
        <v>0</v>
      </c>
      <c r="AR18">
        <f t="shared" si="13"/>
        <v>0</v>
      </c>
    </row>
    <row r="19" spans="2:44" ht="10.5" customHeight="1" x14ac:dyDescent="0.25">
      <c r="B19" s="39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39"/>
      <c r="O19" s="40"/>
      <c r="P19" s="40"/>
      <c r="Q19" s="41"/>
      <c r="R19" s="47"/>
      <c r="S19" s="29">
        <f>TRUNC(R19*AE20,2)</f>
        <v>0</v>
      </c>
      <c r="T19" s="30"/>
      <c r="U19" s="48"/>
      <c r="V19" s="29">
        <f>TRUNC((W19+X19)/2*AF20,2)</f>
        <v>0</v>
      </c>
      <c r="W19" s="49"/>
      <c r="X19" s="50"/>
      <c r="Y19" s="33"/>
      <c r="Z19" s="34"/>
      <c r="AA19" s="35"/>
      <c r="AB19" s="35"/>
      <c r="AC19" s="35"/>
      <c r="AD19" s="28" t="s">
        <v>50</v>
      </c>
      <c r="AE19" s="1">
        <f t="shared" si="0"/>
        <v>0</v>
      </c>
      <c r="AF19" s="2">
        <f t="shared" si="1"/>
        <v>0</v>
      </c>
      <c r="AG19">
        <f t="shared" si="2"/>
        <v>0</v>
      </c>
      <c r="AH19">
        <f t="shared" si="3"/>
        <v>0</v>
      </c>
      <c r="AI19">
        <f t="shared" si="4"/>
        <v>0</v>
      </c>
      <c r="AJ19" s="3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0</v>
      </c>
      <c r="AQ19">
        <f t="shared" si="12"/>
        <v>0</v>
      </c>
      <c r="AR19">
        <f t="shared" si="13"/>
        <v>0</v>
      </c>
    </row>
    <row r="20" spans="2:44" ht="10.5" customHeight="1" x14ac:dyDescent="0.25">
      <c r="B20" s="39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39"/>
      <c r="O20" s="40"/>
      <c r="P20" s="40"/>
      <c r="Q20" s="41">
        <f>SUM(Q15:Q16)</f>
        <v>8.25</v>
      </c>
      <c r="R20" s="41">
        <f t="shared" ref="R20:X20" si="16">SUM(R15:R16)</f>
        <v>2</v>
      </c>
      <c r="S20" s="41">
        <f t="shared" si="16"/>
        <v>5</v>
      </c>
      <c r="T20" s="41">
        <f t="shared" si="16"/>
        <v>2</v>
      </c>
      <c r="U20" s="41">
        <f t="shared" si="16"/>
        <v>2</v>
      </c>
      <c r="V20" s="41">
        <f t="shared" si="16"/>
        <v>3.25</v>
      </c>
      <c r="W20" s="41">
        <f t="shared" si="16"/>
        <v>1</v>
      </c>
      <c r="X20" s="41">
        <f t="shared" si="16"/>
        <v>4</v>
      </c>
      <c r="Y20" s="33"/>
      <c r="Z20" s="34"/>
      <c r="AA20" s="35"/>
      <c r="AB20" s="35"/>
      <c r="AC20" s="35"/>
      <c r="AD20" s="28" t="s">
        <v>51</v>
      </c>
      <c r="AE20" s="1">
        <f t="shared" si="0"/>
        <v>0</v>
      </c>
      <c r="AF20" s="2">
        <f t="shared" si="1"/>
        <v>0</v>
      </c>
      <c r="AG20">
        <f t="shared" si="2"/>
        <v>0</v>
      </c>
      <c r="AH20">
        <f t="shared" si="3"/>
        <v>0</v>
      </c>
      <c r="AI20">
        <f t="shared" si="4"/>
        <v>0</v>
      </c>
      <c r="AJ20" s="3">
        <f t="shared" si="5"/>
        <v>0</v>
      </c>
      <c r="AK20">
        <f t="shared" si="6"/>
        <v>0</v>
      </c>
      <c r="AL20">
        <f t="shared" si="7"/>
        <v>0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0</v>
      </c>
      <c r="AQ20">
        <f t="shared" si="12"/>
        <v>0</v>
      </c>
      <c r="AR20">
        <f t="shared" si="13"/>
        <v>0</v>
      </c>
    </row>
    <row r="21" spans="2:44" ht="13.95" customHeight="1" x14ac:dyDescent="0.25">
      <c r="B21" s="232" t="s">
        <v>52</v>
      </c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4"/>
      <c r="N21" s="39"/>
      <c r="O21" s="40"/>
      <c r="P21" s="40"/>
      <c r="Q21" s="27">
        <f>S21+V21</f>
        <v>2</v>
      </c>
      <c r="R21" s="28">
        <f>(T21+U21)/2</f>
        <v>1</v>
      </c>
      <c r="S21" s="29">
        <f>TRUNC(R21*AE22,2)</f>
        <v>2</v>
      </c>
      <c r="T21" s="30">
        <v>0</v>
      </c>
      <c r="U21" s="31">
        <v>2</v>
      </c>
      <c r="V21" s="29">
        <f>TRUNC((W21+X21)/2*AF22,2)</f>
        <v>0</v>
      </c>
      <c r="W21" s="30">
        <v>0</v>
      </c>
      <c r="X21" s="32">
        <v>0</v>
      </c>
      <c r="Y21" s="33"/>
      <c r="Z21" s="34"/>
      <c r="AA21" s="35"/>
      <c r="AB21" s="35"/>
      <c r="AC21" s="35"/>
      <c r="AD21" s="28">
        <f>16-ROUND(Q20,2)</f>
        <v>7.75</v>
      </c>
      <c r="AE21" s="1">
        <f t="shared" si="0"/>
        <v>0</v>
      </c>
      <c r="AF21" s="2">
        <f t="shared" si="1"/>
        <v>0</v>
      </c>
      <c r="AG21">
        <f t="shared" si="2"/>
        <v>0</v>
      </c>
      <c r="AH21">
        <f t="shared" si="3"/>
        <v>0</v>
      </c>
      <c r="AI21">
        <f t="shared" si="4"/>
        <v>0</v>
      </c>
      <c r="AJ21" s="3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0</v>
      </c>
      <c r="AQ21">
        <f t="shared" si="12"/>
        <v>0</v>
      </c>
      <c r="AR21">
        <f t="shared" si="13"/>
        <v>0</v>
      </c>
    </row>
    <row r="22" spans="2:44" ht="10.5" customHeight="1" x14ac:dyDescent="0.25">
      <c r="B22" s="39">
        <f>B16+1</f>
        <v>4</v>
      </c>
      <c r="C22" s="21" t="s">
        <v>42</v>
      </c>
      <c r="D22" s="51" t="s">
        <v>65</v>
      </c>
      <c r="E22" s="21"/>
      <c r="F22" s="23"/>
      <c r="G22" s="43"/>
      <c r="H22" s="43"/>
      <c r="I22" s="43"/>
      <c r="J22" s="43"/>
      <c r="K22" s="25" t="str">
        <f>[1]Recap!B19</f>
        <v>Calcul diferential si integral</v>
      </c>
      <c r="L22" s="25" t="str">
        <f>[1]Recap!C19</f>
        <v>I1</v>
      </c>
      <c r="M22" s="26">
        <v>1</v>
      </c>
      <c r="N22" s="39"/>
      <c r="O22" s="40"/>
      <c r="P22" s="40"/>
      <c r="Q22" s="27">
        <f>S22+V22</f>
        <v>5</v>
      </c>
      <c r="R22" s="28">
        <f>(T22+U22)/2</f>
        <v>1</v>
      </c>
      <c r="S22" s="29">
        <f>TRUNC(R22*AE23,2)</f>
        <v>2.5</v>
      </c>
      <c r="T22" s="30">
        <v>0</v>
      </c>
      <c r="U22" s="31">
        <v>2</v>
      </c>
      <c r="V22" s="29">
        <f>TRUNC((W22+X22)/2*AF23,2)</f>
        <v>2.5</v>
      </c>
      <c r="W22" s="30">
        <v>0</v>
      </c>
      <c r="X22" s="32">
        <v>4</v>
      </c>
      <c r="Y22" s="33"/>
      <c r="Z22" s="34"/>
      <c r="AA22" s="35"/>
      <c r="AB22" s="35"/>
      <c r="AC22" s="35"/>
      <c r="AD22" s="28" t="s">
        <v>66</v>
      </c>
      <c r="AE22" s="1">
        <f t="shared" si="0"/>
        <v>2</v>
      </c>
      <c r="AF22" s="2">
        <f t="shared" si="1"/>
        <v>1</v>
      </c>
      <c r="AG22">
        <f t="shared" si="2"/>
        <v>0</v>
      </c>
      <c r="AH22">
        <f t="shared" si="3"/>
        <v>0</v>
      </c>
      <c r="AI22">
        <f t="shared" si="4"/>
        <v>0</v>
      </c>
      <c r="AJ22" s="3">
        <f t="shared" si="5"/>
        <v>0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1</v>
      </c>
      <c r="AO22">
        <f t="shared" si="10"/>
        <v>0</v>
      </c>
      <c r="AP22">
        <f t="shared" si="11"/>
        <v>0</v>
      </c>
      <c r="AQ22">
        <f t="shared" si="12"/>
        <v>0</v>
      </c>
      <c r="AR22">
        <f t="shared" si="13"/>
        <v>1</v>
      </c>
    </row>
    <row r="23" spans="2:44" ht="10.5" customHeight="1" x14ac:dyDescent="0.25">
      <c r="B23" s="39"/>
      <c r="C23" s="43"/>
      <c r="D23" s="51" t="s">
        <v>67</v>
      </c>
      <c r="E23" s="43"/>
      <c r="F23" s="43"/>
      <c r="G23" s="43"/>
      <c r="H23" s="43"/>
      <c r="I23" s="43"/>
      <c r="J23" s="43"/>
      <c r="K23" s="25" t="str">
        <f>[1]Recap!B185</f>
        <v>Numerical methods</v>
      </c>
      <c r="L23" s="25" t="str">
        <f>[1]Recap!C185</f>
        <v>E3</v>
      </c>
      <c r="M23" s="46" t="s">
        <v>68</v>
      </c>
      <c r="N23" s="39"/>
      <c r="O23" s="40"/>
      <c r="P23" s="40"/>
      <c r="Q23" s="43"/>
      <c r="R23" s="43"/>
      <c r="S23" s="29">
        <f>TRUNC(R23*AE24,2)</f>
        <v>0</v>
      </c>
      <c r="T23" s="44"/>
      <c r="U23" s="45"/>
      <c r="V23" s="29">
        <f>TRUNC((W23+X23)/2*AF24,2)</f>
        <v>0</v>
      </c>
      <c r="W23" s="44"/>
      <c r="X23" s="45"/>
      <c r="Y23" s="33"/>
      <c r="Z23" s="34"/>
      <c r="AA23" s="35"/>
      <c r="AB23" s="35"/>
      <c r="AC23" s="35"/>
      <c r="AD23" s="28" t="s">
        <v>58</v>
      </c>
      <c r="AE23" s="1">
        <f t="shared" si="0"/>
        <v>2.5</v>
      </c>
      <c r="AF23" s="2">
        <f t="shared" si="1"/>
        <v>1.25</v>
      </c>
      <c r="AG23">
        <f t="shared" si="2"/>
        <v>0</v>
      </c>
      <c r="AH23">
        <f t="shared" si="3"/>
        <v>0</v>
      </c>
      <c r="AI23">
        <f t="shared" si="4"/>
        <v>0</v>
      </c>
      <c r="AJ23" s="3">
        <f t="shared" si="5"/>
        <v>0</v>
      </c>
      <c r="AK23">
        <f t="shared" si="6"/>
        <v>0</v>
      </c>
      <c r="AL23">
        <f t="shared" si="7"/>
        <v>0</v>
      </c>
      <c r="AM23">
        <f t="shared" si="8"/>
        <v>1</v>
      </c>
      <c r="AN23">
        <f t="shared" si="9"/>
        <v>0</v>
      </c>
      <c r="AO23">
        <f t="shared" si="10"/>
        <v>0</v>
      </c>
      <c r="AP23">
        <f t="shared" si="11"/>
        <v>0</v>
      </c>
      <c r="AQ23">
        <f t="shared" si="12"/>
        <v>0</v>
      </c>
      <c r="AR23">
        <f t="shared" si="13"/>
        <v>0</v>
      </c>
    </row>
    <row r="24" spans="2:44" ht="10.5" customHeight="1" x14ac:dyDescent="0.25">
      <c r="B24" s="39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1"/>
      <c r="R24" s="47"/>
      <c r="S24" s="29">
        <f>TRUNC(R24*AE25,2)</f>
        <v>0</v>
      </c>
      <c r="T24" s="30"/>
      <c r="U24" s="48"/>
      <c r="V24" s="29">
        <f>TRUNC((W24+X24)/2*AF25,2)</f>
        <v>0</v>
      </c>
      <c r="W24" s="49"/>
      <c r="X24" s="50"/>
      <c r="Y24" s="33"/>
      <c r="Z24" s="34"/>
      <c r="AA24" s="35"/>
      <c r="AB24" s="35"/>
      <c r="AC24" s="35"/>
      <c r="AD24" s="28" t="s">
        <v>69</v>
      </c>
      <c r="AE24" s="1">
        <f t="shared" si="0"/>
        <v>0</v>
      </c>
      <c r="AF24" s="2">
        <f t="shared" si="1"/>
        <v>0</v>
      </c>
      <c r="AG24">
        <f t="shared" si="2"/>
        <v>0</v>
      </c>
      <c r="AH24">
        <f t="shared" si="3"/>
        <v>0</v>
      </c>
      <c r="AI24">
        <f t="shared" si="4"/>
        <v>0</v>
      </c>
      <c r="AJ24" s="3">
        <f t="shared" si="5"/>
        <v>0</v>
      </c>
      <c r="AK24">
        <f t="shared" si="6"/>
        <v>0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0</v>
      </c>
      <c r="AQ24">
        <f t="shared" si="12"/>
        <v>0</v>
      </c>
      <c r="AR24">
        <f t="shared" si="13"/>
        <v>0</v>
      </c>
    </row>
    <row r="25" spans="2:44" ht="10.5" customHeight="1" x14ac:dyDescent="0.25">
      <c r="B25" s="39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39"/>
      <c r="O25" s="40"/>
      <c r="P25" s="40"/>
      <c r="Q25" s="41"/>
      <c r="R25" s="47"/>
      <c r="S25" s="29">
        <f>TRUNC(R25*AE26,2)</f>
        <v>0</v>
      </c>
      <c r="T25" s="30"/>
      <c r="U25" s="48"/>
      <c r="V25" s="29">
        <f>TRUNC((W25+X25)/2*AF26,2)</f>
        <v>0</v>
      </c>
      <c r="W25" s="49"/>
      <c r="X25" s="50"/>
      <c r="Y25" s="33"/>
      <c r="Z25" s="34"/>
      <c r="AA25" s="35"/>
      <c r="AB25" s="35"/>
      <c r="AC25" s="35"/>
      <c r="AD25" s="28" t="s">
        <v>50</v>
      </c>
      <c r="AE25" s="1">
        <f t="shared" si="0"/>
        <v>0</v>
      </c>
      <c r="AF25" s="2">
        <f t="shared" si="1"/>
        <v>0</v>
      </c>
      <c r="AG25">
        <f t="shared" si="2"/>
        <v>0</v>
      </c>
      <c r="AH25">
        <f t="shared" si="3"/>
        <v>0</v>
      </c>
      <c r="AI25">
        <f t="shared" si="4"/>
        <v>0</v>
      </c>
      <c r="AJ25" s="3">
        <f t="shared" si="5"/>
        <v>0</v>
      </c>
      <c r="AK25">
        <f t="shared" si="6"/>
        <v>0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0</v>
      </c>
      <c r="AP25">
        <f t="shared" si="11"/>
        <v>0</v>
      </c>
      <c r="AQ25">
        <f t="shared" si="12"/>
        <v>0</v>
      </c>
      <c r="AR25">
        <f t="shared" si="13"/>
        <v>0</v>
      </c>
    </row>
    <row r="26" spans="2:44" ht="10.5" customHeight="1" x14ac:dyDescent="0.25">
      <c r="B26" s="39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39"/>
      <c r="O26" s="40"/>
      <c r="P26" s="40"/>
      <c r="Q26" s="41">
        <f>SUM(Q21:Q22)</f>
        <v>7</v>
      </c>
      <c r="R26" s="41">
        <f t="shared" ref="R26:AC27" si="17">SUM(R21:R22)</f>
        <v>2</v>
      </c>
      <c r="S26" s="41">
        <f t="shared" si="17"/>
        <v>4.5</v>
      </c>
      <c r="T26" s="41">
        <f t="shared" si="17"/>
        <v>0</v>
      </c>
      <c r="U26" s="41">
        <f t="shared" si="17"/>
        <v>4</v>
      </c>
      <c r="V26" s="41">
        <f t="shared" si="17"/>
        <v>2.5</v>
      </c>
      <c r="W26" s="41">
        <f t="shared" si="17"/>
        <v>0</v>
      </c>
      <c r="X26" s="41">
        <f t="shared" si="17"/>
        <v>4</v>
      </c>
      <c r="Y26" s="33"/>
      <c r="Z26" s="34"/>
      <c r="AA26" s="35"/>
      <c r="AB26" s="35"/>
      <c r="AC26" s="35"/>
      <c r="AD26" s="28" t="s">
        <v>51</v>
      </c>
      <c r="AE26" s="1">
        <f t="shared" si="0"/>
        <v>0</v>
      </c>
      <c r="AF26" s="2">
        <f t="shared" si="1"/>
        <v>0</v>
      </c>
      <c r="AG26">
        <f t="shared" si="2"/>
        <v>0</v>
      </c>
      <c r="AH26">
        <f t="shared" si="3"/>
        <v>0</v>
      </c>
      <c r="AI26">
        <f t="shared" si="4"/>
        <v>0</v>
      </c>
      <c r="AJ26" s="3">
        <f t="shared" si="5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0</v>
      </c>
      <c r="AP26">
        <f t="shared" si="11"/>
        <v>0</v>
      </c>
      <c r="AQ26">
        <f t="shared" si="12"/>
        <v>0</v>
      </c>
      <c r="AR26">
        <f t="shared" si="13"/>
        <v>0</v>
      </c>
    </row>
    <row r="27" spans="2:44" ht="13.5" customHeight="1" x14ac:dyDescent="0.25">
      <c r="B27" s="232" t="s">
        <v>52</v>
      </c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4"/>
      <c r="N27" s="39"/>
      <c r="O27" s="40"/>
      <c r="P27" s="40"/>
      <c r="Q27" s="27">
        <f>S27+V27</f>
        <v>2.5</v>
      </c>
      <c r="R27" s="28">
        <f>(T27+U27)/2</f>
        <v>1</v>
      </c>
      <c r="S27" s="29">
        <f>TRUNC(R27*AE28,2)</f>
        <v>2.5</v>
      </c>
      <c r="T27" s="30">
        <v>0</v>
      </c>
      <c r="U27" s="31">
        <v>2</v>
      </c>
      <c r="V27" s="29">
        <f>TRUNC((W27+X27)/2*AF28,2)</f>
        <v>0</v>
      </c>
      <c r="W27" s="30">
        <v>0</v>
      </c>
      <c r="X27" s="32">
        <v>0</v>
      </c>
      <c r="Y27" s="41">
        <f t="shared" si="17"/>
        <v>0</v>
      </c>
      <c r="Z27" s="41">
        <f t="shared" si="17"/>
        <v>0</v>
      </c>
      <c r="AA27" s="41">
        <f t="shared" si="17"/>
        <v>0</v>
      </c>
      <c r="AB27" s="41">
        <f t="shared" si="17"/>
        <v>0</v>
      </c>
      <c r="AC27" s="41">
        <f t="shared" si="17"/>
        <v>0</v>
      </c>
      <c r="AD27" s="28">
        <f>16-ROUND(Q26,2)</f>
        <v>9</v>
      </c>
      <c r="AE27" s="1">
        <f t="shared" si="0"/>
        <v>0</v>
      </c>
      <c r="AF27" s="2">
        <f t="shared" si="1"/>
        <v>0</v>
      </c>
      <c r="AG27">
        <f t="shared" si="2"/>
        <v>0</v>
      </c>
      <c r="AH27">
        <f t="shared" si="3"/>
        <v>0</v>
      </c>
      <c r="AI27">
        <f t="shared" si="4"/>
        <v>0</v>
      </c>
      <c r="AJ27" s="3">
        <f t="shared" si="5"/>
        <v>0</v>
      </c>
      <c r="AK27">
        <f t="shared" si="6"/>
        <v>0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0</v>
      </c>
      <c r="AP27">
        <f t="shared" si="11"/>
        <v>0</v>
      </c>
      <c r="AQ27">
        <f t="shared" si="12"/>
        <v>0</v>
      </c>
      <c r="AR27">
        <f t="shared" si="13"/>
        <v>0</v>
      </c>
    </row>
    <row r="28" spans="2:44" ht="10.5" customHeight="1" x14ac:dyDescent="0.25">
      <c r="B28" s="39">
        <f>B22+1</f>
        <v>5</v>
      </c>
      <c r="C28" s="21" t="s">
        <v>42</v>
      </c>
      <c r="D28" s="51" t="s">
        <v>65</v>
      </c>
      <c r="E28" s="21"/>
      <c r="F28" s="23"/>
      <c r="G28" s="43"/>
      <c r="H28" s="43"/>
      <c r="I28" s="43"/>
      <c r="J28" s="43"/>
      <c r="K28" s="25" t="str">
        <f>[1]Recap!B173</f>
        <v>Logic and Functional Programming</v>
      </c>
      <c r="L28" s="25" t="str">
        <f>[1]Recap!C173</f>
        <v>E2</v>
      </c>
      <c r="M28" s="26">
        <v>2</v>
      </c>
      <c r="N28" s="39"/>
      <c r="O28" s="40"/>
      <c r="P28" s="40"/>
      <c r="Q28" s="27">
        <f>S28+V28</f>
        <v>2.5</v>
      </c>
      <c r="R28" s="28">
        <f>(T28+U28)/2</f>
        <v>1</v>
      </c>
      <c r="S28" s="29">
        <f>TRUNC(R28*AE29,2)</f>
        <v>2.5</v>
      </c>
      <c r="T28" s="30">
        <v>2</v>
      </c>
      <c r="U28" s="31">
        <v>0</v>
      </c>
      <c r="V28" s="29">
        <f>TRUNC((W28+X28)/2*AF29,2)</f>
        <v>0</v>
      </c>
      <c r="W28" s="30">
        <v>0</v>
      </c>
      <c r="X28" s="32">
        <v>0</v>
      </c>
      <c r="Y28" s="33"/>
      <c r="Z28" s="34"/>
      <c r="AA28" s="35"/>
      <c r="AB28" s="35"/>
      <c r="AC28" s="35"/>
      <c r="AD28" s="28" t="s">
        <v>66</v>
      </c>
      <c r="AE28" s="1">
        <f t="shared" si="0"/>
        <v>2.5</v>
      </c>
      <c r="AF28" s="2">
        <f t="shared" si="1"/>
        <v>1.25</v>
      </c>
      <c r="AG28">
        <f t="shared" si="2"/>
        <v>0</v>
      </c>
      <c r="AH28">
        <f t="shared" si="3"/>
        <v>0</v>
      </c>
      <c r="AI28">
        <f t="shared" si="4"/>
        <v>0</v>
      </c>
      <c r="AJ28" s="3">
        <f t="shared" si="5"/>
        <v>0</v>
      </c>
      <c r="AK28">
        <f t="shared" si="6"/>
        <v>0</v>
      </c>
      <c r="AL28">
        <f t="shared" si="7"/>
        <v>0</v>
      </c>
      <c r="AM28">
        <f t="shared" si="8"/>
        <v>1</v>
      </c>
      <c r="AN28">
        <f t="shared" si="9"/>
        <v>0</v>
      </c>
      <c r="AO28">
        <f t="shared" si="10"/>
        <v>0</v>
      </c>
      <c r="AP28">
        <f t="shared" si="11"/>
        <v>0</v>
      </c>
      <c r="AQ28">
        <f t="shared" si="12"/>
        <v>0</v>
      </c>
      <c r="AR28">
        <f t="shared" si="13"/>
        <v>0</v>
      </c>
    </row>
    <row r="29" spans="2:44" ht="10.5" customHeight="1" x14ac:dyDescent="0.25">
      <c r="B29" s="39"/>
      <c r="C29" s="43"/>
      <c r="D29" s="51" t="s">
        <v>67</v>
      </c>
      <c r="E29" s="43"/>
      <c r="F29" s="43"/>
      <c r="G29" s="43"/>
      <c r="H29" s="43"/>
      <c r="I29" s="43"/>
      <c r="J29" s="43"/>
      <c r="K29" s="25" t="str">
        <f>[1]Recap!B174</f>
        <v>Advanced data structures (CO)</v>
      </c>
      <c r="L29" s="25" t="str">
        <f>[1]Recap!C174</f>
        <v>E2</v>
      </c>
      <c r="M29" s="46">
        <v>2</v>
      </c>
      <c r="N29" s="39"/>
      <c r="O29" s="40"/>
      <c r="P29" s="40"/>
      <c r="Q29" s="27">
        <f>S29+V29</f>
        <v>2</v>
      </c>
      <c r="R29" s="28">
        <f>(T29+U29)/2</f>
        <v>0</v>
      </c>
      <c r="S29" s="29">
        <f>TRUNC(R29*AE30,2)</f>
        <v>0</v>
      </c>
      <c r="T29" s="30">
        <v>0</v>
      </c>
      <c r="U29" s="31">
        <v>0</v>
      </c>
      <c r="V29" s="29">
        <f>TRUNC((W29+X29)/2*AF30,2)</f>
        <v>2</v>
      </c>
      <c r="W29" s="30">
        <v>4</v>
      </c>
      <c r="X29" s="32">
        <v>0</v>
      </c>
      <c r="Y29" s="33"/>
      <c r="Z29" s="34"/>
      <c r="AA29" s="35"/>
      <c r="AB29" s="35"/>
      <c r="AC29" s="35"/>
      <c r="AD29" s="28" t="s">
        <v>58</v>
      </c>
      <c r="AE29" s="1">
        <f t="shared" si="0"/>
        <v>2.5</v>
      </c>
      <c r="AF29" s="2">
        <f t="shared" si="1"/>
        <v>1.25</v>
      </c>
      <c r="AG29">
        <f t="shared" si="2"/>
        <v>0</v>
      </c>
      <c r="AH29">
        <f t="shared" si="3"/>
        <v>0</v>
      </c>
      <c r="AI29">
        <f t="shared" si="4"/>
        <v>0</v>
      </c>
      <c r="AJ29" s="3">
        <f t="shared" si="5"/>
        <v>0</v>
      </c>
      <c r="AK29">
        <f t="shared" si="6"/>
        <v>0</v>
      </c>
      <c r="AL29">
        <f t="shared" si="7"/>
        <v>0</v>
      </c>
      <c r="AM29">
        <f t="shared" si="8"/>
        <v>1</v>
      </c>
      <c r="AN29">
        <f t="shared" si="9"/>
        <v>0</v>
      </c>
      <c r="AO29">
        <f t="shared" si="10"/>
        <v>0</v>
      </c>
      <c r="AP29">
        <f t="shared" si="11"/>
        <v>0</v>
      </c>
      <c r="AQ29">
        <f t="shared" si="12"/>
        <v>0</v>
      </c>
      <c r="AR29">
        <f t="shared" si="13"/>
        <v>0</v>
      </c>
    </row>
    <row r="30" spans="2:44" ht="10.5" customHeight="1" x14ac:dyDescent="0.25">
      <c r="B30" s="39"/>
      <c r="C30" s="43"/>
      <c r="D30" s="43"/>
      <c r="E30" s="43"/>
      <c r="F30" s="43"/>
      <c r="G30" s="43"/>
      <c r="H30" s="43"/>
      <c r="I30" s="43"/>
      <c r="J30" s="43"/>
      <c r="K30" s="25" t="str">
        <f>[1]Recap!B40</f>
        <v>Teoria grafurilor si combinatorica</v>
      </c>
      <c r="L30" s="25" t="str">
        <f>[1]Recap!C40</f>
        <v>I2</v>
      </c>
      <c r="M30" s="46" t="s">
        <v>70</v>
      </c>
      <c r="N30" s="39"/>
      <c r="O30" s="40"/>
      <c r="P30" s="40"/>
      <c r="Q30" s="41"/>
      <c r="R30" s="47"/>
      <c r="S30" s="29">
        <f>TRUNC(R30*AE31,2)</f>
        <v>0</v>
      </c>
      <c r="T30" s="30"/>
      <c r="U30" s="48"/>
      <c r="V30" s="29">
        <f>TRUNC((W30+X30)/2*AF31,2)</f>
        <v>0</v>
      </c>
      <c r="W30" s="49"/>
      <c r="X30" s="50"/>
      <c r="Y30" s="33"/>
      <c r="Z30" s="34"/>
      <c r="AA30" s="35"/>
      <c r="AB30" s="35"/>
      <c r="AC30" s="35"/>
      <c r="AD30" s="28" t="s">
        <v>69</v>
      </c>
      <c r="AE30" s="1">
        <f t="shared" si="0"/>
        <v>2</v>
      </c>
      <c r="AF30" s="2">
        <f t="shared" si="1"/>
        <v>1</v>
      </c>
      <c r="AG30">
        <f t="shared" si="2"/>
        <v>0</v>
      </c>
      <c r="AH30">
        <f t="shared" si="3"/>
        <v>0</v>
      </c>
      <c r="AI30">
        <f t="shared" si="4"/>
        <v>0</v>
      </c>
      <c r="AJ30" s="3">
        <f t="shared" si="5"/>
        <v>0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1</v>
      </c>
      <c r="AO30">
        <f t="shared" si="10"/>
        <v>0</v>
      </c>
      <c r="AP30">
        <f t="shared" si="11"/>
        <v>0</v>
      </c>
      <c r="AQ30">
        <f t="shared" si="12"/>
        <v>0</v>
      </c>
      <c r="AR30">
        <f t="shared" si="13"/>
        <v>1</v>
      </c>
    </row>
    <row r="31" spans="2:44" ht="10.5" customHeight="1" x14ac:dyDescent="0.25">
      <c r="B31" s="3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39"/>
      <c r="O31" s="40"/>
      <c r="P31" s="40"/>
      <c r="Q31" s="41"/>
      <c r="R31" s="47"/>
      <c r="S31" s="29">
        <f>TRUNC(R31*AE32,2)</f>
        <v>0</v>
      </c>
      <c r="T31" s="30"/>
      <c r="U31" s="48"/>
      <c r="V31" s="29">
        <f>TRUNC((W31+X31)/2*AF32,2)</f>
        <v>0</v>
      </c>
      <c r="W31" s="49"/>
      <c r="X31" s="50"/>
      <c r="Y31" s="33"/>
      <c r="Z31" s="34"/>
      <c r="AA31" s="35"/>
      <c r="AB31" s="35"/>
      <c r="AC31" s="35"/>
      <c r="AD31" s="28" t="s">
        <v>50</v>
      </c>
      <c r="AE31" s="1">
        <f t="shared" si="0"/>
        <v>0</v>
      </c>
      <c r="AF31" s="2">
        <f t="shared" si="1"/>
        <v>0</v>
      </c>
      <c r="AG31">
        <f t="shared" si="2"/>
        <v>0</v>
      </c>
      <c r="AH31">
        <f t="shared" si="3"/>
        <v>0</v>
      </c>
      <c r="AI31">
        <f t="shared" si="4"/>
        <v>0</v>
      </c>
      <c r="AJ31" s="3">
        <f t="shared" si="5"/>
        <v>0</v>
      </c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0</v>
      </c>
      <c r="AP31">
        <f t="shared" si="11"/>
        <v>0</v>
      </c>
      <c r="AQ31">
        <f t="shared" si="12"/>
        <v>0</v>
      </c>
      <c r="AR31">
        <f t="shared" si="13"/>
        <v>0</v>
      </c>
    </row>
    <row r="32" spans="2:44" ht="10.5" customHeight="1" x14ac:dyDescent="0.25">
      <c r="B32" s="39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9"/>
      <c r="O32" s="40"/>
      <c r="P32" s="40"/>
      <c r="Q32" s="41">
        <f>SUM(Q27:Q29)</f>
        <v>7</v>
      </c>
      <c r="R32" s="41">
        <f t="shared" ref="R32:X32" si="18">SUM(R27:R29)</f>
        <v>2</v>
      </c>
      <c r="S32" s="41">
        <f t="shared" si="18"/>
        <v>5</v>
      </c>
      <c r="T32" s="41">
        <f t="shared" si="18"/>
        <v>2</v>
      </c>
      <c r="U32" s="41">
        <f t="shared" si="18"/>
        <v>2</v>
      </c>
      <c r="V32" s="41">
        <f t="shared" si="18"/>
        <v>2</v>
      </c>
      <c r="W32" s="41">
        <f>SUM(W27:W30)</f>
        <v>4</v>
      </c>
      <c r="X32" s="41">
        <f t="shared" si="18"/>
        <v>0</v>
      </c>
      <c r="Y32" s="33"/>
      <c r="Z32" s="34"/>
      <c r="AA32" s="35"/>
      <c r="AB32" s="35"/>
      <c r="AC32" s="35"/>
      <c r="AD32" s="28" t="s">
        <v>51</v>
      </c>
      <c r="AE32" s="1">
        <f t="shared" si="0"/>
        <v>0</v>
      </c>
      <c r="AF32" s="2">
        <f t="shared" si="1"/>
        <v>0</v>
      </c>
      <c r="AG32">
        <f t="shared" si="2"/>
        <v>0</v>
      </c>
      <c r="AH32">
        <f t="shared" si="3"/>
        <v>0</v>
      </c>
      <c r="AI32">
        <f t="shared" si="4"/>
        <v>0</v>
      </c>
      <c r="AJ32" s="3">
        <f t="shared" si="5"/>
        <v>0</v>
      </c>
      <c r="AK32">
        <f t="shared" si="6"/>
        <v>0</v>
      </c>
      <c r="AL32">
        <f t="shared" si="7"/>
        <v>0</v>
      </c>
      <c r="AM32">
        <f t="shared" si="8"/>
        <v>0</v>
      </c>
      <c r="AN32">
        <f t="shared" si="9"/>
        <v>0</v>
      </c>
      <c r="AO32">
        <f t="shared" si="10"/>
        <v>0</v>
      </c>
      <c r="AP32">
        <f t="shared" si="11"/>
        <v>0</v>
      </c>
      <c r="AQ32">
        <f t="shared" si="12"/>
        <v>0</v>
      </c>
      <c r="AR32">
        <f t="shared" si="13"/>
        <v>0</v>
      </c>
    </row>
    <row r="33" spans="1:44" ht="13.5" customHeight="1" x14ac:dyDescent="0.25">
      <c r="B33" s="232" t="s">
        <v>52</v>
      </c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4"/>
      <c r="N33" s="39"/>
      <c r="O33" s="40"/>
      <c r="P33" s="40"/>
      <c r="Q33" s="27">
        <f>S33+V33</f>
        <v>5</v>
      </c>
      <c r="R33" s="28">
        <f>(T33+U33)/2</f>
        <v>1</v>
      </c>
      <c r="S33" s="29">
        <f>TRUNC(R33*AE34,2)</f>
        <v>2</v>
      </c>
      <c r="T33" s="30">
        <v>0</v>
      </c>
      <c r="U33" s="31">
        <f>[2]Recap!R27</f>
        <v>2</v>
      </c>
      <c r="V33" s="29">
        <f>TRUNC((W33+X33)/2*AF34,2)</f>
        <v>3</v>
      </c>
      <c r="W33" s="30">
        <v>0</v>
      </c>
      <c r="X33" s="32">
        <v>6</v>
      </c>
      <c r="Y33" s="33"/>
      <c r="Z33" s="34"/>
      <c r="AA33" s="35"/>
      <c r="AB33" s="35"/>
      <c r="AC33" s="35"/>
      <c r="AD33" s="28">
        <f>16-ROUND(Q32,2)</f>
        <v>9</v>
      </c>
      <c r="AE33" s="1">
        <f t="shared" si="0"/>
        <v>0</v>
      </c>
      <c r="AF33" s="2">
        <f t="shared" si="1"/>
        <v>0</v>
      </c>
      <c r="AG33">
        <f t="shared" si="2"/>
        <v>0</v>
      </c>
      <c r="AH33">
        <f t="shared" si="3"/>
        <v>0</v>
      </c>
      <c r="AI33">
        <f t="shared" si="4"/>
        <v>0</v>
      </c>
      <c r="AJ33" s="3">
        <f t="shared" si="5"/>
        <v>0</v>
      </c>
      <c r="AK33">
        <f t="shared" si="6"/>
        <v>0</v>
      </c>
      <c r="AL33">
        <f t="shared" si="7"/>
        <v>0</v>
      </c>
      <c r="AM33">
        <f t="shared" si="8"/>
        <v>0</v>
      </c>
      <c r="AN33">
        <f t="shared" si="9"/>
        <v>0</v>
      </c>
      <c r="AO33">
        <f t="shared" si="10"/>
        <v>0</v>
      </c>
      <c r="AP33">
        <f t="shared" si="11"/>
        <v>0</v>
      </c>
      <c r="AQ33">
        <f t="shared" si="12"/>
        <v>0</v>
      </c>
      <c r="AR33">
        <f t="shared" si="13"/>
        <v>0</v>
      </c>
    </row>
    <row r="34" spans="1:44" ht="10.5" customHeight="1" x14ac:dyDescent="0.25">
      <c r="B34" s="20">
        <v>4</v>
      </c>
      <c r="C34" s="21" t="s">
        <v>71</v>
      </c>
      <c r="D34" s="22" t="s">
        <v>72</v>
      </c>
      <c r="E34" s="21" t="s">
        <v>71</v>
      </c>
      <c r="F34" s="23" t="s">
        <v>45</v>
      </c>
      <c r="G34" s="24">
        <v>24</v>
      </c>
      <c r="H34" s="23" t="s">
        <v>55</v>
      </c>
      <c r="I34" s="23"/>
      <c r="J34" s="23"/>
      <c r="K34" s="25" t="str">
        <f>[1]Recap!B27</f>
        <v>Limbaje formale şi teoria automatelor</v>
      </c>
      <c r="L34" s="25" t="str">
        <f>[1]Recap!C27</f>
        <v>I1</v>
      </c>
      <c r="M34" s="26" t="s">
        <v>73</v>
      </c>
      <c r="N34" s="23" t="s">
        <v>74</v>
      </c>
      <c r="O34" s="25">
        <v>2</v>
      </c>
      <c r="P34" s="25">
        <v>2</v>
      </c>
      <c r="Q34" s="27">
        <f>S34+V34</f>
        <v>3.25</v>
      </c>
      <c r="R34" s="28">
        <f>(T34+U34)/2</f>
        <v>1</v>
      </c>
      <c r="S34" s="29">
        <f>TRUNC(R34*AE35,2)</f>
        <v>2.5</v>
      </c>
      <c r="T34" s="30">
        <v>2</v>
      </c>
      <c r="U34" s="31">
        <v>0</v>
      </c>
      <c r="V34" s="29">
        <f>TRUNC((W34+X34)/2*AF35,2)</f>
        <v>0.75</v>
      </c>
      <c r="W34" s="30">
        <v>1</v>
      </c>
      <c r="X34" s="32">
        <v>0</v>
      </c>
      <c r="Y34" s="33">
        <v>14</v>
      </c>
      <c r="Z34" s="34" t="s">
        <v>75</v>
      </c>
      <c r="AA34" s="35"/>
      <c r="AB34" s="35"/>
      <c r="AC34" s="35"/>
      <c r="AD34" s="28" t="s">
        <v>57</v>
      </c>
      <c r="AE34" s="1">
        <f t="shared" si="0"/>
        <v>2</v>
      </c>
      <c r="AF34" s="2">
        <f t="shared" si="1"/>
        <v>1</v>
      </c>
      <c r="AG34">
        <f t="shared" si="2"/>
        <v>0</v>
      </c>
      <c r="AH34">
        <f t="shared" si="3"/>
        <v>0</v>
      </c>
      <c r="AI34">
        <f t="shared" si="4"/>
        <v>0</v>
      </c>
      <c r="AJ34" s="3">
        <f t="shared" si="5"/>
        <v>0</v>
      </c>
      <c r="AK34">
        <f t="shared" si="6"/>
        <v>0</v>
      </c>
      <c r="AL34">
        <f t="shared" si="7"/>
        <v>0</v>
      </c>
      <c r="AM34">
        <f t="shared" si="8"/>
        <v>0</v>
      </c>
      <c r="AN34">
        <f t="shared" si="9"/>
        <v>1</v>
      </c>
      <c r="AO34">
        <f t="shared" si="10"/>
        <v>0</v>
      </c>
      <c r="AP34">
        <f t="shared" si="11"/>
        <v>0</v>
      </c>
      <c r="AQ34">
        <f t="shared" si="12"/>
        <v>0</v>
      </c>
      <c r="AR34">
        <f t="shared" si="13"/>
        <v>1</v>
      </c>
    </row>
    <row r="35" spans="1:44" ht="10.5" customHeight="1" x14ac:dyDescent="0.25">
      <c r="A35" s="52"/>
      <c r="B35" s="20"/>
      <c r="C35" s="21"/>
      <c r="D35" s="22" t="s">
        <v>76</v>
      </c>
      <c r="E35" s="36"/>
      <c r="F35" s="23"/>
      <c r="G35" s="24"/>
      <c r="H35" s="23"/>
      <c r="I35" s="23"/>
      <c r="J35" s="23"/>
      <c r="K35" s="25" t="str">
        <f>[1]Recap!B230</f>
        <v>Arhitecturi dedicate pentru calcul paralel</v>
      </c>
      <c r="L35" s="25" t="str">
        <f>[1]Recap!C230</f>
        <v>IS1</v>
      </c>
      <c r="M35" s="26" t="s">
        <v>63</v>
      </c>
      <c r="N35" s="23" t="s">
        <v>77</v>
      </c>
      <c r="O35" s="25" t="e">
        <f>IF([2]Recap!#REF!&gt;0,W34/[2]Recap!#REF!,0)+IF([2]Recap!#REF!&gt;0,X34/[2]Recap!#REF!,0)</f>
        <v>#REF!</v>
      </c>
      <c r="P35" s="25">
        <f>IF([2]Recap!N65&gt;0,W34/[2]Recap!N65,0)+IF([2]Recap!T65&gt;0,X34/[2]Recap!T65,0)</f>
        <v>0</v>
      </c>
      <c r="Q35" s="27">
        <f>S35+V35</f>
        <v>2.5</v>
      </c>
      <c r="R35" s="28">
        <f>(T35+U35)/2</f>
        <v>1</v>
      </c>
      <c r="S35" s="29">
        <f>TRUNC(R35*AE36,2)</f>
        <v>2</v>
      </c>
      <c r="T35" s="30">
        <v>2</v>
      </c>
      <c r="U35" s="31">
        <v>0</v>
      </c>
      <c r="V35" s="29">
        <f>TRUNC((W35+X35)/2*AF36,2)</f>
        <v>0.5</v>
      </c>
      <c r="W35" s="30">
        <v>1</v>
      </c>
      <c r="X35" s="32">
        <v>0</v>
      </c>
      <c r="Y35" s="33">
        <v>16</v>
      </c>
      <c r="Z35" s="34" t="s">
        <v>78</v>
      </c>
      <c r="AA35" s="35"/>
      <c r="AB35" s="35"/>
      <c r="AC35" s="35"/>
      <c r="AD35" s="28" t="s">
        <v>79</v>
      </c>
      <c r="AE35" s="1">
        <f t="shared" si="0"/>
        <v>2.5</v>
      </c>
      <c r="AF35" s="2">
        <f t="shared" si="1"/>
        <v>1.5</v>
      </c>
      <c r="AG35">
        <f t="shared" si="2"/>
        <v>0</v>
      </c>
      <c r="AH35">
        <f t="shared" si="3"/>
        <v>1</v>
      </c>
      <c r="AI35">
        <f t="shared" si="4"/>
        <v>0</v>
      </c>
      <c r="AJ35" s="3">
        <f t="shared" si="5"/>
        <v>0</v>
      </c>
      <c r="AK35">
        <f t="shared" si="6"/>
        <v>0</v>
      </c>
      <c r="AL35">
        <f t="shared" si="7"/>
        <v>0</v>
      </c>
      <c r="AM35">
        <f t="shared" si="8"/>
        <v>0</v>
      </c>
      <c r="AN35">
        <f t="shared" si="9"/>
        <v>0</v>
      </c>
      <c r="AO35">
        <f t="shared" si="10"/>
        <v>0</v>
      </c>
      <c r="AP35">
        <f t="shared" si="11"/>
        <v>1</v>
      </c>
      <c r="AQ35">
        <f t="shared" si="12"/>
        <v>0</v>
      </c>
      <c r="AR35">
        <f t="shared" si="13"/>
        <v>0</v>
      </c>
    </row>
    <row r="36" spans="1:44" ht="10.5" customHeight="1" x14ac:dyDescent="0.25">
      <c r="B36" s="20"/>
      <c r="C36" s="21"/>
      <c r="D36" s="22"/>
      <c r="E36" s="36"/>
      <c r="F36" s="23"/>
      <c r="G36" s="24"/>
      <c r="H36" s="23"/>
      <c r="I36" s="23"/>
      <c r="J36" s="23"/>
      <c r="K36" s="25" t="str">
        <f>[1]Recap!B53</f>
        <v>Tehnici de compilare (CO)</v>
      </c>
      <c r="L36" s="25" t="str">
        <f>[1]Recap!C53</f>
        <v>IA2</v>
      </c>
      <c r="M36" s="46" t="s">
        <v>80</v>
      </c>
      <c r="N36" s="43"/>
      <c r="O36" s="43"/>
      <c r="P36" s="43"/>
      <c r="Q36" s="27"/>
      <c r="R36" s="28"/>
      <c r="S36" s="29">
        <f>TRUNC(R36*AE37,2)</f>
        <v>0</v>
      </c>
      <c r="T36" s="30"/>
      <c r="U36" s="31"/>
      <c r="V36" s="29">
        <f>TRUNC((W36+X36)/2*AF37,2)</f>
        <v>0</v>
      </c>
      <c r="W36" s="30"/>
      <c r="X36" s="32"/>
      <c r="Y36" s="33"/>
      <c r="Z36" s="34"/>
      <c r="AA36" s="35"/>
      <c r="AB36" s="35"/>
      <c r="AC36" s="35"/>
      <c r="AD36" s="28" t="s">
        <v>81</v>
      </c>
      <c r="AE36" s="1">
        <f t="shared" si="0"/>
        <v>2</v>
      </c>
      <c r="AF36" s="2">
        <f t="shared" si="1"/>
        <v>1</v>
      </c>
      <c r="AG36">
        <f t="shared" si="2"/>
        <v>0</v>
      </c>
      <c r="AH36">
        <f t="shared" si="3"/>
        <v>0</v>
      </c>
      <c r="AI36">
        <f t="shared" si="4"/>
        <v>0</v>
      </c>
      <c r="AJ36" s="3">
        <f t="shared" si="5"/>
        <v>0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0</v>
      </c>
      <c r="AO36">
        <f t="shared" si="10"/>
        <v>1</v>
      </c>
      <c r="AP36">
        <f t="shared" si="11"/>
        <v>0</v>
      </c>
      <c r="AQ36">
        <f t="shared" si="12"/>
        <v>0</v>
      </c>
      <c r="AR36">
        <f t="shared" si="13"/>
        <v>1</v>
      </c>
    </row>
    <row r="37" spans="1:44" ht="10.5" customHeight="1" x14ac:dyDescent="0.25">
      <c r="B37" s="20"/>
      <c r="C37" s="21"/>
      <c r="D37" s="22"/>
      <c r="E37" s="36"/>
      <c r="F37" s="23"/>
      <c r="G37" s="24"/>
      <c r="H37" s="23"/>
      <c r="I37" s="23"/>
      <c r="J37" s="23"/>
      <c r="K37" s="25"/>
      <c r="L37" s="25"/>
      <c r="M37" s="26"/>
      <c r="N37" s="23"/>
      <c r="O37" s="25"/>
      <c r="P37" s="25"/>
      <c r="Q37" s="41">
        <f t="shared" ref="Q37:X37" si="19">SUM(Q33:Q36)</f>
        <v>10.75</v>
      </c>
      <c r="R37" s="41">
        <f t="shared" si="19"/>
        <v>3</v>
      </c>
      <c r="S37" s="41">
        <f t="shared" si="19"/>
        <v>6.5</v>
      </c>
      <c r="T37" s="41">
        <f t="shared" si="19"/>
        <v>4</v>
      </c>
      <c r="U37" s="41">
        <f t="shared" si="19"/>
        <v>2</v>
      </c>
      <c r="V37" s="41">
        <f t="shared" si="19"/>
        <v>4.25</v>
      </c>
      <c r="W37" s="41">
        <f t="shared" si="19"/>
        <v>2</v>
      </c>
      <c r="X37" s="41">
        <f t="shared" si="19"/>
        <v>6</v>
      </c>
      <c r="Y37" s="33"/>
      <c r="Z37" s="34"/>
      <c r="AA37" s="35"/>
      <c r="AB37" s="35"/>
      <c r="AC37" s="35"/>
      <c r="AD37" s="28" t="s">
        <v>51</v>
      </c>
      <c r="AE37" s="1">
        <f t="shared" si="0"/>
        <v>0</v>
      </c>
      <c r="AF37" s="2">
        <f t="shared" si="1"/>
        <v>0</v>
      </c>
      <c r="AG37">
        <f t="shared" si="2"/>
        <v>0</v>
      </c>
      <c r="AH37">
        <f t="shared" si="3"/>
        <v>0</v>
      </c>
      <c r="AI37">
        <f t="shared" si="4"/>
        <v>0</v>
      </c>
      <c r="AJ37" s="3">
        <f t="shared" si="5"/>
        <v>0</v>
      </c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0</v>
      </c>
      <c r="AO37">
        <f t="shared" si="10"/>
        <v>0</v>
      </c>
      <c r="AP37">
        <f t="shared" si="11"/>
        <v>0</v>
      </c>
      <c r="AQ37">
        <f t="shared" si="12"/>
        <v>0</v>
      </c>
      <c r="AR37">
        <f t="shared" si="13"/>
        <v>0</v>
      </c>
    </row>
    <row r="38" spans="1:44" ht="11.25" customHeight="1" x14ac:dyDescent="0.25">
      <c r="B38" s="232" t="s">
        <v>52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4"/>
      <c r="N38" s="39"/>
      <c r="O38" s="40"/>
      <c r="P38" s="40"/>
      <c r="Q38" s="27">
        <f>S38+V38</f>
        <v>3</v>
      </c>
      <c r="R38" s="28">
        <f>(T38+U38)/2</f>
        <v>1</v>
      </c>
      <c r="S38" s="29">
        <f>TRUNC(R38*AE39,2)</f>
        <v>2</v>
      </c>
      <c r="T38" s="30">
        <v>0</v>
      </c>
      <c r="U38" s="31">
        <v>2</v>
      </c>
      <c r="V38" s="29">
        <f>TRUNC((W38+X38)/2*AF39,2)</f>
        <v>1</v>
      </c>
      <c r="W38" s="30">
        <v>0</v>
      </c>
      <c r="X38" s="32">
        <v>2</v>
      </c>
      <c r="Y38" s="53">
        <f>SUM(Y34:Y35)</f>
        <v>30</v>
      </c>
      <c r="Z38" s="25"/>
      <c r="AA38" s="35"/>
      <c r="AB38" s="35"/>
      <c r="AC38" s="35"/>
      <c r="AD38" s="28">
        <f>16-ROUND(Q37,2)</f>
        <v>5.25</v>
      </c>
      <c r="AE38" s="1">
        <f t="shared" si="0"/>
        <v>0</v>
      </c>
      <c r="AF38" s="2">
        <f t="shared" si="1"/>
        <v>0</v>
      </c>
      <c r="AG38">
        <f t="shared" si="2"/>
        <v>0</v>
      </c>
      <c r="AH38">
        <f t="shared" si="3"/>
        <v>0</v>
      </c>
      <c r="AI38">
        <f t="shared" si="4"/>
        <v>0</v>
      </c>
      <c r="AJ38" s="3">
        <f t="shared" si="5"/>
        <v>0</v>
      </c>
      <c r="AK38">
        <f t="shared" si="6"/>
        <v>0</v>
      </c>
      <c r="AL38">
        <f t="shared" si="7"/>
        <v>0</v>
      </c>
      <c r="AM38">
        <f t="shared" si="8"/>
        <v>0</v>
      </c>
      <c r="AN38">
        <f t="shared" si="9"/>
        <v>0</v>
      </c>
      <c r="AO38">
        <f t="shared" si="10"/>
        <v>0</v>
      </c>
      <c r="AP38">
        <f t="shared" si="11"/>
        <v>0</v>
      </c>
      <c r="AQ38">
        <f t="shared" si="12"/>
        <v>0</v>
      </c>
      <c r="AR38">
        <f t="shared" si="13"/>
        <v>0</v>
      </c>
    </row>
    <row r="39" spans="1:44" ht="10.5" customHeight="1" x14ac:dyDescent="0.25">
      <c r="B39" s="20">
        <f>B34+1</f>
        <v>5</v>
      </c>
      <c r="C39" s="21" t="s">
        <v>71</v>
      </c>
      <c r="D39" s="22" t="s">
        <v>82</v>
      </c>
      <c r="E39" s="21" t="s">
        <v>71</v>
      </c>
      <c r="F39" s="23" t="s">
        <v>83</v>
      </c>
      <c r="G39" s="24">
        <v>29</v>
      </c>
      <c r="H39" s="23" t="s">
        <v>55</v>
      </c>
      <c r="I39" s="23"/>
      <c r="J39" s="23"/>
      <c r="K39" s="25" t="str">
        <f>[1]Recap!B62</f>
        <v>Inginerie software</v>
      </c>
      <c r="L39" s="25" t="str">
        <f>[1]Recap!C62</f>
        <v>I2</v>
      </c>
      <c r="M39" s="26">
        <v>2</v>
      </c>
      <c r="N39" s="23" t="s">
        <v>59</v>
      </c>
      <c r="O39" s="25">
        <f>IF([2]Recap!M64&gt;0,W38/[2]Recap!M64,0)+IF([2]Recap!S64&gt;0,X38/[2]Recap!S64,0)</f>
        <v>0</v>
      </c>
      <c r="P39" s="25">
        <f>IF([2]Recap!N64&gt;0,W38/[2]Recap!N64,0)+IF([2]Recap!T64&gt;0,X38/[2]Recap!T64,0)</f>
        <v>1</v>
      </c>
      <c r="Q39" s="27">
        <f>S39+V39</f>
        <v>2.5</v>
      </c>
      <c r="R39" s="28">
        <f>(T39+U39)/2</f>
        <v>1</v>
      </c>
      <c r="S39" s="29">
        <f>TRUNC(R39*AE40,2)</f>
        <v>2.5</v>
      </c>
      <c r="T39" s="30">
        <v>0</v>
      </c>
      <c r="U39" s="31">
        <v>2</v>
      </c>
      <c r="V39" s="29">
        <f>TRUNC((W39+X39)/2*AF40,2)</f>
        <v>0</v>
      </c>
      <c r="W39" s="30">
        <v>0</v>
      </c>
      <c r="X39" s="32">
        <v>0</v>
      </c>
      <c r="Y39" s="33">
        <v>14</v>
      </c>
      <c r="Z39" s="34" t="s">
        <v>75</v>
      </c>
      <c r="AA39" s="35"/>
      <c r="AB39" s="35"/>
      <c r="AC39" s="35"/>
      <c r="AD39" s="28" t="s">
        <v>66</v>
      </c>
      <c r="AE39" s="1">
        <f t="shared" si="0"/>
        <v>2</v>
      </c>
      <c r="AF39" s="2">
        <f t="shared" si="1"/>
        <v>1</v>
      </c>
      <c r="AG39">
        <f t="shared" si="2"/>
        <v>0</v>
      </c>
      <c r="AH39">
        <f t="shared" si="3"/>
        <v>0</v>
      </c>
      <c r="AI39">
        <f t="shared" si="4"/>
        <v>0</v>
      </c>
      <c r="AJ39" s="3">
        <f t="shared" si="5"/>
        <v>0</v>
      </c>
      <c r="AK39">
        <f t="shared" si="6"/>
        <v>0</v>
      </c>
      <c r="AL39">
        <f t="shared" si="7"/>
        <v>0</v>
      </c>
      <c r="AM39">
        <f t="shared" si="8"/>
        <v>0</v>
      </c>
      <c r="AN39">
        <f t="shared" si="9"/>
        <v>1</v>
      </c>
      <c r="AO39">
        <f t="shared" si="10"/>
        <v>0</v>
      </c>
      <c r="AP39">
        <f t="shared" si="11"/>
        <v>0</v>
      </c>
      <c r="AQ39">
        <f t="shared" si="12"/>
        <v>0</v>
      </c>
      <c r="AR39">
        <f t="shared" si="13"/>
        <v>1</v>
      </c>
    </row>
    <row r="40" spans="1:44" ht="10.5" customHeight="1" x14ac:dyDescent="0.25">
      <c r="B40" s="20"/>
      <c r="C40" s="21"/>
      <c r="D40" s="22"/>
      <c r="E40" s="36"/>
      <c r="F40" s="23"/>
      <c r="G40" s="24"/>
      <c r="H40" s="23"/>
      <c r="I40" s="23"/>
      <c r="J40" s="23"/>
      <c r="K40" s="25" t="str">
        <f>[1]Recap!B172</f>
        <v>Software engineering</v>
      </c>
      <c r="L40" s="25" t="str">
        <f>[1]Recap!C172</f>
        <v>E2</v>
      </c>
      <c r="M40" s="26">
        <v>2</v>
      </c>
      <c r="N40" s="23" t="s">
        <v>84</v>
      </c>
      <c r="O40" s="25" t="e">
        <f>IF([2]Recap!#REF!&gt;0,W39/[2]Recap!#REF!,0)+IF([2]Recap!#REF!&gt;0,X39/[2]Recap!#REF!,0)</f>
        <v>#REF!</v>
      </c>
      <c r="P40" s="25" t="e">
        <f>IF([2]Recap!#REF!&gt;0,W39/[2]Recap!#REF!,0)+IF([2]Recap!#REF!&gt;0,X39/[2]Recap!#REF!,0)</f>
        <v>#REF!</v>
      </c>
      <c r="Q40" s="27">
        <f>S40+V40</f>
        <v>3.25</v>
      </c>
      <c r="R40" s="28">
        <f>(T40+U40)/2</f>
        <v>1</v>
      </c>
      <c r="S40" s="29">
        <f>TRUNC(R40*AE41,2)</f>
        <v>2.5</v>
      </c>
      <c r="T40" s="30">
        <v>2</v>
      </c>
      <c r="U40" s="31">
        <v>0</v>
      </c>
      <c r="V40" s="29">
        <f>TRUNC((W40+X40)/2*AF41,2)</f>
        <v>0.75</v>
      </c>
      <c r="W40" s="30">
        <v>1</v>
      </c>
      <c r="X40" s="32">
        <v>0</v>
      </c>
      <c r="Y40" s="33">
        <v>15.5</v>
      </c>
      <c r="Z40" s="34" t="s">
        <v>78</v>
      </c>
      <c r="AA40" s="35"/>
      <c r="AB40" s="35"/>
      <c r="AC40" s="35"/>
      <c r="AD40" s="28" t="s">
        <v>58</v>
      </c>
      <c r="AE40" s="1">
        <f t="shared" si="0"/>
        <v>2.5</v>
      </c>
      <c r="AF40" s="2">
        <f t="shared" si="1"/>
        <v>1.25</v>
      </c>
      <c r="AG40">
        <f t="shared" si="2"/>
        <v>0</v>
      </c>
      <c r="AH40">
        <f t="shared" si="3"/>
        <v>0</v>
      </c>
      <c r="AI40">
        <f t="shared" si="4"/>
        <v>0</v>
      </c>
      <c r="AJ40" s="3">
        <f t="shared" si="5"/>
        <v>0</v>
      </c>
      <c r="AK40">
        <f t="shared" si="6"/>
        <v>0</v>
      </c>
      <c r="AL40">
        <f t="shared" si="7"/>
        <v>0</v>
      </c>
      <c r="AM40">
        <f t="shared" si="8"/>
        <v>1</v>
      </c>
      <c r="AN40">
        <f t="shared" si="9"/>
        <v>0</v>
      </c>
      <c r="AO40">
        <f t="shared" si="10"/>
        <v>0</v>
      </c>
      <c r="AP40">
        <f t="shared" si="11"/>
        <v>0</v>
      </c>
      <c r="AQ40">
        <f t="shared" si="12"/>
        <v>0</v>
      </c>
      <c r="AR40">
        <f t="shared" si="13"/>
        <v>0</v>
      </c>
    </row>
    <row r="41" spans="1:44" ht="10.5" customHeight="1" x14ac:dyDescent="0.25">
      <c r="B41" s="20"/>
      <c r="C41" s="21"/>
      <c r="D41" s="22"/>
      <c r="E41" s="36"/>
      <c r="F41" s="23"/>
      <c r="G41" s="24"/>
      <c r="H41" s="23"/>
      <c r="I41" s="23"/>
      <c r="J41" s="23"/>
      <c r="K41" s="25" t="str">
        <f>[1]Recap!B249</f>
        <v>Analiza și proiectarea sistemelor software</v>
      </c>
      <c r="L41" s="25" t="str">
        <f>[1]Recap!C249</f>
        <v>IS1</v>
      </c>
      <c r="M41" s="26" t="s">
        <v>63</v>
      </c>
      <c r="N41" s="23"/>
      <c r="O41" s="25"/>
      <c r="P41" s="25"/>
      <c r="Q41" s="27"/>
      <c r="R41" s="28"/>
      <c r="S41" s="29">
        <f>TRUNC(R41*AE42,2)</f>
        <v>0</v>
      </c>
      <c r="T41" s="30"/>
      <c r="U41" s="31"/>
      <c r="V41" s="29">
        <f>TRUNC((W41+X41)/2*AF42,2)</f>
        <v>0</v>
      </c>
      <c r="W41" s="30"/>
      <c r="X41" s="32"/>
      <c r="Y41" s="33"/>
      <c r="Z41" s="34"/>
      <c r="AA41" s="35"/>
      <c r="AB41" s="35"/>
      <c r="AC41" s="35"/>
      <c r="AD41" s="28" t="s">
        <v>69</v>
      </c>
      <c r="AE41" s="1">
        <f t="shared" si="0"/>
        <v>2.5</v>
      </c>
      <c r="AF41" s="2">
        <f t="shared" si="1"/>
        <v>1.5</v>
      </c>
      <c r="AG41">
        <f t="shared" si="2"/>
        <v>0</v>
      </c>
      <c r="AH41">
        <f t="shared" si="3"/>
        <v>1</v>
      </c>
      <c r="AI41">
        <f t="shared" si="4"/>
        <v>0</v>
      </c>
      <c r="AJ41" s="3">
        <f t="shared" si="5"/>
        <v>0</v>
      </c>
      <c r="AK41">
        <f t="shared" si="6"/>
        <v>0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1</v>
      </c>
      <c r="AQ41">
        <f t="shared" si="12"/>
        <v>0</v>
      </c>
      <c r="AR41">
        <f t="shared" si="13"/>
        <v>0</v>
      </c>
    </row>
    <row r="42" spans="1:44" ht="10.5" customHeight="1" x14ac:dyDescent="0.25">
      <c r="B42" s="20"/>
      <c r="C42" s="21"/>
      <c r="D42" s="22"/>
      <c r="E42" s="36"/>
      <c r="F42" s="23"/>
      <c r="G42" s="24"/>
      <c r="H42" s="23"/>
      <c r="I42" s="23"/>
      <c r="J42" s="23"/>
      <c r="K42" s="25"/>
      <c r="L42" s="25"/>
      <c r="M42" s="26"/>
      <c r="N42" s="23"/>
      <c r="O42" s="25"/>
      <c r="P42" s="25"/>
      <c r="Q42" s="27"/>
      <c r="R42" s="28"/>
      <c r="S42" s="29">
        <f>TRUNC(R42*AE43,2)</f>
        <v>0</v>
      </c>
      <c r="T42" s="30"/>
      <c r="U42" s="31"/>
      <c r="V42" s="29">
        <f>TRUNC((W42+X42)/2*AF43,2)</f>
        <v>0</v>
      </c>
      <c r="W42" s="30"/>
      <c r="X42" s="32"/>
      <c r="Y42" s="33"/>
      <c r="Z42" s="34"/>
      <c r="AA42" s="35"/>
      <c r="AB42" s="35"/>
      <c r="AC42" s="35"/>
      <c r="AD42" s="28" t="s">
        <v>85</v>
      </c>
      <c r="AE42" s="1">
        <f t="shared" si="0"/>
        <v>0</v>
      </c>
      <c r="AF42" s="2">
        <f t="shared" si="1"/>
        <v>0</v>
      </c>
      <c r="AG42">
        <f t="shared" si="2"/>
        <v>0</v>
      </c>
      <c r="AH42">
        <f t="shared" si="3"/>
        <v>0</v>
      </c>
      <c r="AI42">
        <f t="shared" si="4"/>
        <v>0</v>
      </c>
      <c r="AJ42" s="3">
        <f t="shared" si="5"/>
        <v>0</v>
      </c>
      <c r="AK42">
        <f t="shared" si="6"/>
        <v>0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0</v>
      </c>
      <c r="AQ42">
        <f t="shared" si="12"/>
        <v>0</v>
      </c>
      <c r="AR42">
        <f t="shared" si="13"/>
        <v>0</v>
      </c>
    </row>
    <row r="43" spans="1:44" ht="10.5" customHeight="1" x14ac:dyDescent="0.25">
      <c r="B43" s="20"/>
      <c r="C43" s="21"/>
      <c r="D43" s="22"/>
      <c r="E43" s="36"/>
      <c r="F43" s="23"/>
      <c r="G43" s="24"/>
      <c r="H43" s="23"/>
      <c r="I43" s="23"/>
      <c r="J43" s="23"/>
      <c r="K43" s="25"/>
      <c r="L43" s="25"/>
      <c r="M43" s="26"/>
      <c r="N43" s="23"/>
      <c r="O43" s="25"/>
      <c r="P43" s="25"/>
      <c r="Q43" s="41">
        <f t="shared" ref="Q43:X43" si="20">SUM(Q38:Q42)</f>
        <v>8.75</v>
      </c>
      <c r="R43" s="41">
        <f t="shared" si="20"/>
        <v>3</v>
      </c>
      <c r="S43" s="41">
        <f t="shared" si="20"/>
        <v>7</v>
      </c>
      <c r="T43" s="41">
        <f t="shared" si="20"/>
        <v>2</v>
      </c>
      <c r="U43" s="41">
        <f t="shared" si="20"/>
        <v>4</v>
      </c>
      <c r="V43" s="41">
        <f t="shared" si="20"/>
        <v>1.75</v>
      </c>
      <c r="W43" s="41">
        <f t="shared" si="20"/>
        <v>1</v>
      </c>
      <c r="X43" s="41">
        <f t="shared" si="20"/>
        <v>2</v>
      </c>
      <c r="Y43" s="33"/>
      <c r="Z43" s="34"/>
      <c r="AA43" s="35"/>
      <c r="AB43" s="35"/>
      <c r="AC43" s="35"/>
      <c r="AD43" s="28" t="s">
        <v>51</v>
      </c>
      <c r="AE43" s="1">
        <f t="shared" si="0"/>
        <v>0</v>
      </c>
      <c r="AF43" s="2">
        <f t="shared" si="1"/>
        <v>0</v>
      </c>
      <c r="AG43">
        <f t="shared" si="2"/>
        <v>0</v>
      </c>
      <c r="AH43">
        <f t="shared" si="3"/>
        <v>0</v>
      </c>
      <c r="AI43">
        <f t="shared" si="4"/>
        <v>0</v>
      </c>
      <c r="AJ43" s="3">
        <f t="shared" si="5"/>
        <v>0</v>
      </c>
      <c r="AK43">
        <f t="shared" si="6"/>
        <v>0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0</v>
      </c>
      <c r="AQ43">
        <f t="shared" si="12"/>
        <v>0</v>
      </c>
      <c r="AR43">
        <f t="shared" si="13"/>
        <v>0</v>
      </c>
    </row>
    <row r="44" spans="1:44" ht="12.75" customHeight="1" x14ac:dyDescent="0.25">
      <c r="B44" s="232" t="s">
        <v>52</v>
      </c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4"/>
      <c r="N44" s="39"/>
      <c r="O44" s="40"/>
      <c r="P44" s="40"/>
      <c r="Q44" s="27">
        <f>S44+V44</f>
        <v>2</v>
      </c>
      <c r="R44" s="28">
        <f>(T44+U44)/2</f>
        <v>1</v>
      </c>
      <c r="S44" s="29">
        <f>TRUNC(R44*AE45,2)</f>
        <v>2</v>
      </c>
      <c r="T44" s="30">
        <v>2</v>
      </c>
      <c r="U44" s="31">
        <v>0</v>
      </c>
      <c r="V44" s="29">
        <f>TRUNC((W44+X44)/2*AF45,2)</f>
        <v>0</v>
      </c>
      <c r="W44" s="30">
        <v>0</v>
      </c>
      <c r="X44" s="32">
        <v>0</v>
      </c>
      <c r="Y44" s="53">
        <f>SUM(Y39:Y40)</f>
        <v>29.5</v>
      </c>
      <c r="Z44" s="25"/>
      <c r="AA44" s="35"/>
      <c r="AB44" s="35"/>
      <c r="AC44" s="35"/>
      <c r="AD44" s="28">
        <f>16-ROUND(Q43,2)</f>
        <v>7.25</v>
      </c>
      <c r="AE44" s="1">
        <f t="shared" si="0"/>
        <v>0</v>
      </c>
      <c r="AF44" s="2">
        <f t="shared" si="1"/>
        <v>0</v>
      </c>
      <c r="AG44">
        <f t="shared" si="2"/>
        <v>0</v>
      </c>
      <c r="AH44">
        <f t="shared" si="3"/>
        <v>0</v>
      </c>
      <c r="AI44">
        <f t="shared" si="4"/>
        <v>0</v>
      </c>
      <c r="AJ44" s="3">
        <f t="shared" si="5"/>
        <v>0</v>
      </c>
      <c r="AK44">
        <f t="shared" si="6"/>
        <v>0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0</v>
      </c>
      <c r="AQ44">
        <f t="shared" si="12"/>
        <v>0</v>
      </c>
      <c r="AR44">
        <f t="shared" si="13"/>
        <v>0</v>
      </c>
    </row>
    <row r="45" spans="1:44" ht="10.5" customHeight="1" x14ac:dyDescent="0.25">
      <c r="B45" s="20">
        <f>B39+1</f>
        <v>6</v>
      </c>
      <c r="C45" s="21" t="s">
        <v>71</v>
      </c>
      <c r="D45" s="22" t="s">
        <v>86</v>
      </c>
      <c r="E45" s="21" t="s">
        <v>71</v>
      </c>
      <c r="F45" s="23" t="s">
        <v>45</v>
      </c>
      <c r="G45" s="24">
        <v>19</v>
      </c>
      <c r="H45" s="23" t="s">
        <v>87</v>
      </c>
      <c r="I45" s="23"/>
      <c r="J45" s="23"/>
      <c r="K45" s="25" t="str">
        <f>[1]Recap!B42</f>
        <v>Sisteme de operare I</v>
      </c>
      <c r="L45" s="25" t="str">
        <f>[1]Recap!C42</f>
        <v>I2</v>
      </c>
      <c r="M45" s="23">
        <v>2</v>
      </c>
      <c r="N45" s="23" t="s">
        <v>59</v>
      </c>
      <c r="O45" s="25">
        <f>IF([2]Recap!M41&gt;0,W44/[2]Recap!M41,0)+IF([2]Recap!S41&gt;0,X44/[2]Recap!S41,0)</f>
        <v>0</v>
      </c>
      <c r="P45" s="25">
        <f>IF([2]Recap!N41&gt;0,W44/[2]Recap!N41,0)+IF([2]Recap!T41&gt;0,X44/[2]Recap!T41,0)</f>
        <v>0</v>
      </c>
      <c r="Q45" s="27">
        <f>S45+V45</f>
        <v>2</v>
      </c>
      <c r="R45" s="28">
        <f>(T45+U45)/2</f>
        <v>1</v>
      </c>
      <c r="S45" s="29">
        <f>TRUNC(R45*AE46,2)</f>
        <v>2</v>
      </c>
      <c r="T45" s="30">
        <v>0</v>
      </c>
      <c r="U45" s="31">
        <v>2</v>
      </c>
      <c r="V45" s="29">
        <f>TRUNC((W45+X45)/2*AF46,2)</f>
        <v>0</v>
      </c>
      <c r="W45" s="30">
        <v>0</v>
      </c>
      <c r="X45" s="32">
        <v>0</v>
      </c>
      <c r="Y45" s="33">
        <v>12</v>
      </c>
      <c r="Z45" s="34" t="s">
        <v>75</v>
      </c>
      <c r="AA45" s="35"/>
      <c r="AB45" s="35"/>
      <c r="AC45" s="35"/>
      <c r="AD45" s="28" t="s">
        <v>66</v>
      </c>
      <c r="AE45" s="1">
        <f t="shared" si="0"/>
        <v>2</v>
      </c>
      <c r="AF45" s="2">
        <f t="shared" si="1"/>
        <v>1</v>
      </c>
      <c r="AG45">
        <f t="shared" si="2"/>
        <v>0</v>
      </c>
      <c r="AH45">
        <f t="shared" si="3"/>
        <v>0</v>
      </c>
      <c r="AI45">
        <f t="shared" si="4"/>
        <v>0</v>
      </c>
      <c r="AJ45" s="3">
        <f t="shared" si="5"/>
        <v>0</v>
      </c>
      <c r="AK45">
        <f t="shared" si="6"/>
        <v>0</v>
      </c>
      <c r="AL45">
        <f t="shared" si="7"/>
        <v>0</v>
      </c>
      <c r="AM45">
        <f t="shared" si="8"/>
        <v>0</v>
      </c>
      <c r="AN45">
        <f t="shared" si="9"/>
        <v>1</v>
      </c>
      <c r="AO45">
        <f t="shared" si="10"/>
        <v>0</v>
      </c>
      <c r="AP45">
        <f t="shared" si="11"/>
        <v>0</v>
      </c>
      <c r="AQ45">
        <f t="shared" si="12"/>
        <v>0</v>
      </c>
      <c r="AR45">
        <f t="shared" si="13"/>
        <v>1</v>
      </c>
    </row>
    <row r="46" spans="1:44" ht="10.5" customHeight="1" x14ac:dyDescent="0.25">
      <c r="B46" s="20"/>
      <c r="C46" s="21"/>
      <c r="D46" s="22" t="s">
        <v>76</v>
      </c>
      <c r="E46" s="36"/>
      <c r="F46" s="23"/>
      <c r="G46" s="24"/>
      <c r="H46" s="23"/>
      <c r="I46" s="23"/>
      <c r="J46" s="23"/>
      <c r="K46" s="25" t="str">
        <f>[1]Recap!B132</f>
        <v>Programare Web (CO)</v>
      </c>
      <c r="L46" s="25" t="str">
        <f>[1]Recap!C132</f>
        <v>IA3</v>
      </c>
      <c r="M46" s="43">
        <v>3</v>
      </c>
      <c r="N46" s="43"/>
      <c r="O46" s="43"/>
      <c r="P46" s="43"/>
      <c r="Q46" s="27">
        <f>S46+V46</f>
        <v>2</v>
      </c>
      <c r="R46" s="28">
        <f>(T46+U46)/2</f>
        <v>1</v>
      </c>
      <c r="S46" s="29">
        <f>TRUNC(R46*AE47,2)</f>
        <v>2</v>
      </c>
      <c r="T46" s="30">
        <v>0</v>
      </c>
      <c r="U46" s="31">
        <v>2</v>
      </c>
      <c r="V46" s="29">
        <f>TRUNC((W46+X46)/2*AF47,2)</f>
        <v>0</v>
      </c>
      <c r="W46" s="30">
        <v>0</v>
      </c>
      <c r="X46" s="32">
        <v>0</v>
      </c>
      <c r="Y46" s="33">
        <v>12</v>
      </c>
      <c r="Z46" s="34" t="s">
        <v>78</v>
      </c>
      <c r="AA46" s="35"/>
      <c r="AB46" s="35"/>
      <c r="AC46" s="35"/>
      <c r="AD46" s="28" t="s">
        <v>79</v>
      </c>
      <c r="AE46" s="1">
        <f t="shared" si="0"/>
        <v>2</v>
      </c>
      <c r="AF46" s="2">
        <f t="shared" si="1"/>
        <v>1</v>
      </c>
      <c r="AG46">
        <f t="shared" si="2"/>
        <v>0</v>
      </c>
      <c r="AH46">
        <f t="shared" si="3"/>
        <v>0</v>
      </c>
      <c r="AI46">
        <f t="shared" si="4"/>
        <v>0</v>
      </c>
      <c r="AJ46" s="3">
        <f t="shared" si="5"/>
        <v>0</v>
      </c>
      <c r="AK46">
        <f t="shared" si="6"/>
        <v>0</v>
      </c>
      <c r="AL46">
        <f t="shared" si="7"/>
        <v>0</v>
      </c>
      <c r="AM46">
        <f t="shared" si="8"/>
        <v>0</v>
      </c>
      <c r="AN46">
        <f t="shared" si="9"/>
        <v>0</v>
      </c>
      <c r="AO46">
        <f t="shared" si="10"/>
        <v>1</v>
      </c>
      <c r="AP46">
        <f t="shared" si="11"/>
        <v>0</v>
      </c>
      <c r="AQ46">
        <f t="shared" si="12"/>
        <v>0</v>
      </c>
      <c r="AR46">
        <f t="shared" si="13"/>
        <v>1</v>
      </c>
    </row>
    <row r="47" spans="1:44" ht="10.5" customHeight="1" x14ac:dyDescent="0.25">
      <c r="B47" s="20"/>
      <c r="C47" s="21"/>
      <c r="D47" s="22"/>
      <c r="E47" s="36"/>
      <c r="F47" s="23"/>
      <c r="G47" s="24"/>
      <c r="H47" s="23"/>
      <c r="I47" s="23"/>
      <c r="J47" s="23"/>
      <c r="K47" s="25" t="str">
        <f>[1]Recap!B114</f>
        <v>Programare concurentă și distribuită</v>
      </c>
      <c r="L47" s="25" t="str">
        <f>[1]Recap!C114</f>
        <v>I3+IA3</v>
      </c>
      <c r="M47" s="23">
        <v>2</v>
      </c>
      <c r="N47" s="23"/>
      <c r="O47" s="25"/>
      <c r="P47" s="25"/>
      <c r="Q47" s="27">
        <f>S47+V47</f>
        <v>2.5</v>
      </c>
      <c r="R47" s="28">
        <f>(T47+U47)/2</f>
        <v>1</v>
      </c>
      <c r="S47" s="29">
        <f>TRUNC(R47*AE48,2)</f>
        <v>2.5</v>
      </c>
      <c r="T47" s="30">
        <v>2</v>
      </c>
      <c r="U47" s="31">
        <v>0</v>
      </c>
      <c r="V47" s="29">
        <f>TRUNC((W47+X47)/2*AF48,2)</f>
        <v>0</v>
      </c>
      <c r="W47" s="30">
        <v>0</v>
      </c>
      <c r="X47" s="32">
        <v>0</v>
      </c>
      <c r="Y47" s="33"/>
      <c r="Z47" s="34"/>
      <c r="AA47" s="35"/>
      <c r="AB47" s="35"/>
      <c r="AC47" s="35"/>
      <c r="AD47" s="28" t="s">
        <v>69</v>
      </c>
      <c r="AE47" s="1">
        <f t="shared" si="0"/>
        <v>2</v>
      </c>
      <c r="AF47" s="2">
        <f t="shared" si="1"/>
        <v>1</v>
      </c>
      <c r="AG47">
        <f t="shared" si="2"/>
        <v>0</v>
      </c>
      <c r="AH47">
        <f t="shared" si="3"/>
        <v>0</v>
      </c>
      <c r="AI47">
        <f t="shared" si="4"/>
        <v>0</v>
      </c>
      <c r="AJ47" s="3">
        <f t="shared" si="5"/>
        <v>0</v>
      </c>
      <c r="AK47">
        <f t="shared" si="6"/>
        <v>0</v>
      </c>
      <c r="AL47">
        <f t="shared" si="7"/>
        <v>0</v>
      </c>
      <c r="AM47">
        <f t="shared" si="8"/>
        <v>0</v>
      </c>
      <c r="AN47">
        <f t="shared" si="9"/>
        <v>1</v>
      </c>
      <c r="AO47">
        <f t="shared" si="10"/>
        <v>1</v>
      </c>
      <c r="AP47">
        <f t="shared" si="11"/>
        <v>0</v>
      </c>
      <c r="AQ47">
        <f t="shared" si="12"/>
        <v>0</v>
      </c>
      <c r="AR47">
        <f t="shared" si="13"/>
        <v>1</v>
      </c>
    </row>
    <row r="48" spans="1:44" ht="10.5" customHeight="1" x14ac:dyDescent="0.25">
      <c r="B48" s="20"/>
      <c r="C48" s="21"/>
      <c r="D48" s="22"/>
      <c r="E48" s="36"/>
      <c r="F48" s="23"/>
      <c r="G48" s="24"/>
      <c r="H48" s="23"/>
      <c r="I48" s="23"/>
      <c r="J48" s="23"/>
      <c r="K48" s="25" t="str">
        <f>[1]Recap!B242</f>
        <v>Metode distribuite si teh.bazate pe XML</v>
      </c>
      <c r="L48" s="25" t="str">
        <f>[1]Recap!C242</f>
        <v>IACD2+IS2+SC2</v>
      </c>
      <c r="M48" s="26">
        <v>2</v>
      </c>
      <c r="N48" s="23"/>
      <c r="O48" s="25"/>
      <c r="P48" s="25"/>
      <c r="Q48" s="43"/>
      <c r="R48" s="43"/>
      <c r="S48" s="29">
        <f>TRUNC(R48*AE49,2)</f>
        <v>0</v>
      </c>
      <c r="T48" s="44"/>
      <c r="U48" s="45"/>
      <c r="V48" s="29">
        <f>TRUNC((W48+X48)/2*AF49,2)</f>
        <v>0</v>
      </c>
      <c r="W48" s="44"/>
      <c r="X48" s="45"/>
      <c r="Y48" s="33">
        <v>6</v>
      </c>
      <c r="Z48" s="34" t="s">
        <v>88</v>
      </c>
      <c r="AA48" s="35"/>
      <c r="AB48" s="35"/>
      <c r="AC48" s="35"/>
      <c r="AD48" s="28" t="s">
        <v>89</v>
      </c>
      <c r="AE48" s="1">
        <f t="shared" si="0"/>
        <v>2.5</v>
      </c>
      <c r="AF48" s="2">
        <f t="shared" si="1"/>
        <v>1.5</v>
      </c>
      <c r="AG48">
        <f t="shared" si="2"/>
        <v>1</v>
      </c>
      <c r="AH48">
        <f t="shared" si="3"/>
        <v>1</v>
      </c>
      <c r="AI48">
        <f t="shared" si="4"/>
        <v>1</v>
      </c>
      <c r="AJ48" s="3">
        <f t="shared" si="5"/>
        <v>0</v>
      </c>
      <c r="AK48">
        <f t="shared" si="6"/>
        <v>0</v>
      </c>
      <c r="AL48">
        <f t="shared" si="7"/>
        <v>0</v>
      </c>
      <c r="AM48">
        <f t="shared" si="8"/>
        <v>0</v>
      </c>
      <c r="AN48">
        <f t="shared" si="9"/>
        <v>0</v>
      </c>
      <c r="AO48">
        <f t="shared" si="10"/>
        <v>0</v>
      </c>
      <c r="AP48">
        <f t="shared" si="11"/>
        <v>1</v>
      </c>
      <c r="AQ48">
        <f t="shared" si="12"/>
        <v>0</v>
      </c>
      <c r="AR48">
        <f t="shared" si="13"/>
        <v>0</v>
      </c>
    </row>
    <row r="49" spans="2:44" ht="10.5" customHeight="1" x14ac:dyDescent="0.25">
      <c r="B49" s="20"/>
      <c r="C49" s="21"/>
      <c r="D49" s="22"/>
      <c r="E49" s="36"/>
      <c r="F49" s="23"/>
      <c r="G49" s="24"/>
      <c r="H49" s="23"/>
      <c r="I49" s="23"/>
      <c r="J49" s="23"/>
      <c r="K49" s="43"/>
      <c r="L49" s="43"/>
      <c r="M49" s="43"/>
      <c r="N49" s="43"/>
      <c r="O49" s="43"/>
      <c r="P49" s="43"/>
      <c r="Q49" s="41">
        <f>SUM(Q44:Q47)</f>
        <v>8.5</v>
      </c>
      <c r="R49" s="41">
        <f t="shared" ref="R49:X49" si="21">SUM(R44:R47)</f>
        <v>4</v>
      </c>
      <c r="S49" s="41">
        <f t="shared" si="21"/>
        <v>8.5</v>
      </c>
      <c r="T49" s="41">
        <f t="shared" si="21"/>
        <v>4</v>
      </c>
      <c r="U49" s="41">
        <f t="shared" si="21"/>
        <v>4</v>
      </c>
      <c r="V49" s="41">
        <f t="shared" si="21"/>
        <v>0</v>
      </c>
      <c r="W49" s="41">
        <f t="shared" si="21"/>
        <v>0</v>
      </c>
      <c r="X49" s="41">
        <f t="shared" si="21"/>
        <v>0</v>
      </c>
      <c r="Y49" s="33"/>
      <c r="Z49" s="34"/>
      <c r="AA49" s="35"/>
      <c r="AB49" s="35"/>
      <c r="AC49" s="35"/>
      <c r="AD49" s="28" t="s">
        <v>51</v>
      </c>
      <c r="AE49" s="1">
        <f t="shared" si="0"/>
        <v>0</v>
      </c>
      <c r="AF49" s="2">
        <f t="shared" si="1"/>
        <v>0</v>
      </c>
      <c r="AG49">
        <f t="shared" si="2"/>
        <v>0</v>
      </c>
      <c r="AH49">
        <f t="shared" si="3"/>
        <v>0</v>
      </c>
      <c r="AI49">
        <f t="shared" si="4"/>
        <v>0</v>
      </c>
      <c r="AJ49" s="3">
        <f t="shared" si="5"/>
        <v>0</v>
      </c>
      <c r="AK49">
        <f t="shared" si="6"/>
        <v>0</v>
      </c>
      <c r="AL49">
        <f t="shared" si="7"/>
        <v>0</v>
      </c>
      <c r="AM49">
        <f t="shared" si="8"/>
        <v>0</v>
      </c>
      <c r="AN49">
        <f t="shared" si="9"/>
        <v>0</v>
      </c>
      <c r="AO49">
        <f t="shared" si="10"/>
        <v>0</v>
      </c>
      <c r="AP49">
        <f t="shared" si="11"/>
        <v>0</v>
      </c>
      <c r="AQ49">
        <f t="shared" si="12"/>
        <v>0</v>
      </c>
      <c r="AR49">
        <f t="shared" si="13"/>
        <v>0</v>
      </c>
    </row>
    <row r="50" spans="2:44" ht="14.25" customHeight="1" x14ac:dyDescent="0.25">
      <c r="B50" s="232" t="s">
        <v>52</v>
      </c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4"/>
      <c r="N50" s="39"/>
      <c r="O50" s="40"/>
      <c r="P50" s="40"/>
      <c r="Q50" s="27">
        <f>S50+V50</f>
        <v>2.5</v>
      </c>
      <c r="R50" s="28">
        <f>(T50+U50)/2</f>
        <v>1</v>
      </c>
      <c r="S50" s="29">
        <f>TRUNC(R50*AE51,2)</f>
        <v>2.5</v>
      </c>
      <c r="T50" s="30">
        <v>2</v>
      </c>
      <c r="U50" s="31">
        <v>0</v>
      </c>
      <c r="V50" s="29">
        <f>TRUNC((W50+X50)/2*AF51,2)</f>
        <v>0</v>
      </c>
      <c r="W50" s="30">
        <v>0</v>
      </c>
      <c r="X50" s="32">
        <v>0</v>
      </c>
      <c r="Y50" s="53">
        <f t="shared" ref="Y50:AC50" si="22">SUM(Y45:Y49)</f>
        <v>30</v>
      </c>
      <c r="Z50" s="53">
        <f t="shared" si="22"/>
        <v>0</v>
      </c>
      <c r="AA50" s="53">
        <f t="shared" si="22"/>
        <v>0</v>
      </c>
      <c r="AB50" s="53">
        <f t="shared" si="22"/>
        <v>0</v>
      </c>
      <c r="AC50" s="53">
        <f t="shared" si="22"/>
        <v>0</v>
      </c>
      <c r="AD50" s="28">
        <f>16-ROUND(Q49,2)</f>
        <v>7.5</v>
      </c>
      <c r="AE50" s="1">
        <f t="shared" si="0"/>
        <v>0</v>
      </c>
      <c r="AF50" s="2">
        <f t="shared" si="1"/>
        <v>0</v>
      </c>
      <c r="AG50">
        <f t="shared" si="2"/>
        <v>0</v>
      </c>
      <c r="AH50">
        <f t="shared" si="3"/>
        <v>0</v>
      </c>
      <c r="AI50">
        <f t="shared" si="4"/>
        <v>0</v>
      </c>
      <c r="AJ50" s="3">
        <f t="shared" si="5"/>
        <v>0</v>
      </c>
      <c r="AK50">
        <f t="shared" si="6"/>
        <v>0</v>
      </c>
      <c r="AL50">
        <f t="shared" si="7"/>
        <v>0</v>
      </c>
      <c r="AM50">
        <f t="shared" si="8"/>
        <v>0</v>
      </c>
      <c r="AN50">
        <f t="shared" si="9"/>
        <v>0</v>
      </c>
      <c r="AO50">
        <f t="shared" si="10"/>
        <v>0</v>
      </c>
      <c r="AP50">
        <f t="shared" si="11"/>
        <v>0</v>
      </c>
      <c r="AQ50">
        <f t="shared" si="12"/>
        <v>0</v>
      </c>
      <c r="AR50">
        <f t="shared" si="13"/>
        <v>0</v>
      </c>
    </row>
    <row r="51" spans="2:44" ht="10.5" customHeight="1" x14ac:dyDescent="0.25">
      <c r="B51" s="39">
        <f>B45+1</f>
        <v>7</v>
      </c>
      <c r="C51" s="21" t="s">
        <v>71</v>
      </c>
      <c r="D51" s="22" t="s">
        <v>90</v>
      </c>
      <c r="E51" s="21" t="s">
        <v>71</v>
      </c>
      <c r="F51" s="36" t="s">
        <v>91</v>
      </c>
      <c r="G51" s="39"/>
      <c r="H51" s="39"/>
      <c r="I51" s="39"/>
      <c r="J51" s="39"/>
      <c r="K51" s="54" t="str">
        <f>[1]Recap!B191</f>
        <v>Differential equations</v>
      </c>
      <c r="L51" s="54" t="str">
        <f>[1]Recap!C191</f>
        <v>E3</v>
      </c>
      <c r="M51" s="26">
        <v>3</v>
      </c>
      <c r="N51" s="26"/>
      <c r="O51" s="46"/>
      <c r="P51" s="46"/>
      <c r="Q51" s="27">
        <f>S51+V51</f>
        <v>3.12</v>
      </c>
      <c r="R51" s="28">
        <f>(T51+U51)/2</f>
        <v>1</v>
      </c>
      <c r="S51" s="29">
        <f>TRUNC(R51*AE52,2)</f>
        <v>3.12</v>
      </c>
      <c r="T51" s="30">
        <v>0</v>
      </c>
      <c r="U51" s="31">
        <v>2</v>
      </c>
      <c r="V51" s="29">
        <f>TRUNC((W51+X51)/2*AF52,2)</f>
        <v>0</v>
      </c>
      <c r="W51" s="30">
        <v>0</v>
      </c>
      <c r="X51" s="32">
        <v>0</v>
      </c>
      <c r="Y51" s="28"/>
      <c r="Z51" s="25"/>
      <c r="AA51" s="35"/>
      <c r="AB51" s="35"/>
      <c r="AC51" s="35"/>
      <c r="AD51" s="28" t="s">
        <v>57</v>
      </c>
      <c r="AE51" s="1">
        <f t="shared" si="0"/>
        <v>2.5</v>
      </c>
      <c r="AF51" s="2">
        <f t="shared" si="1"/>
        <v>1.25</v>
      </c>
      <c r="AG51">
        <f t="shared" si="2"/>
        <v>0</v>
      </c>
      <c r="AH51">
        <f t="shared" si="3"/>
        <v>0</v>
      </c>
      <c r="AI51">
        <f t="shared" si="4"/>
        <v>0</v>
      </c>
      <c r="AJ51" s="3">
        <f t="shared" si="5"/>
        <v>0</v>
      </c>
      <c r="AK51">
        <f t="shared" si="6"/>
        <v>0</v>
      </c>
      <c r="AL51">
        <f t="shared" si="7"/>
        <v>0</v>
      </c>
      <c r="AM51">
        <f t="shared" si="8"/>
        <v>1</v>
      </c>
      <c r="AN51">
        <f t="shared" si="9"/>
        <v>0</v>
      </c>
      <c r="AO51">
        <f t="shared" si="10"/>
        <v>0</v>
      </c>
      <c r="AP51">
        <f t="shared" si="11"/>
        <v>0</v>
      </c>
      <c r="AQ51">
        <f t="shared" si="12"/>
        <v>0</v>
      </c>
      <c r="AR51">
        <f t="shared" si="13"/>
        <v>0</v>
      </c>
    </row>
    <row r="52" spans="2:44" ht="10.5" customHeight="1" x14ac:dyDescent="0.25">
      <c r="B52" s="39"/>
      <c r="C52" s="39"/>
      <c r="D52" s="40"/>
      <c r="E52" s="39"/>
      <c r="F52" s="39"/>
      <c r="G52" s="39"/>
      <c r="H52" s="39"/>
      <c r="I52" s="39"/>
      <c r="J52" s="39"/>
      <c r="K52" s="54" t="str">
        <f>[1]Recap!B274</f>
        <v>Dynamical Systems in Machine Learning (CO)</v>
      </c>
      <c r="L52" s="54" t="str">
        <f>[1]Recap!C274</f>
        <v>BDATA1+AIDC1</v>
      </c>
      <c r="M52" s="26">
        <v>2</v>
      </c>
      <c r="N52" s="39"/>
      <c r="O52" s="40"/>
      <c r="P52" s="40"/>
      <c r="Q52" s="27">
        <f>S52+V52</f>
        <v>2.5</v>
      </c>
      <c r="R52" s="28">
        <f>(T52+U52)/2</f>
        <v>1</v>
      </c>
      <c r="S52" s="29">
        <f>TRUNC(R52*AE53,2)</f>
        <v>2.5</v>
      </c>
      <c r="T52" s="30">
        <v>0</v>
      </c>
      <c r="U52" s="31">
        <v>2</v>
      </c>
      <c r="V52" s="29">
        <f>TRUNC((W52+X52)/2*AF53,2)</f>
        <v>0</v>
      </c>
      <c r="W52" s="30">
        <v>0</v>
      </c>
      <c r="X52" s="32">
        <v>0</v>
      </c>
      <c r="Y52" s="53"/>
      <c r="Z52" s="25"/>
      <c r="AA52" s="35"/>
      <c r="AB52" s="35"/>
      <c r="AC52" s="35"/>
      <c r="AD52" s="28" t="s">
        <v>92</v>
      </c>
      <c r="AE52" s="1">
        <f t="shared" si="0"/>
        <v>3.12</v>
      </c>
      <c r="AF52" s="2">
        <f t="shared" si="1"/>
        <v>1.86</v>
      </c>
      <c r="AG52">
        <f t="shared" si="2"/>
        <v>0</v>
      </c>
      <c r="AH52">
        <f t="shared" si="3"/>
        <v>0</v>
      </c>
      <c r="AI52">
        <f t="shared" si="4"/>
        <v>0</v>
      </c>
      <c r="AJ52" s="3">
        <f t="shared" si="5"/>
        <v>0</v>
      </c>
      <c r="AK52">
        <f t="shared" si="6"/>
        <v>1</v>
      </c>
      <c r="AL52">
        <f t="shared" si="7"/>
        <v>1</v>
      </c>
      <c r="AM52">
        <f t="shared" si="8"/>
        <v>0</v>
      </c>
      <c r="AN52">
        <f t="shared" si="9"/>
        <v>0</v>
      </c>
      <c r="AO52">
        <f t="shared" si="10"/>
        <v>0</v>
      </c>
      <c r="AP52">
        <f t="shared" si="11"/>
        <v>0</v>
      </c>
      <c r="AQ52">
        <f t="shared" si="12"/>
        <v>1</v>
      </c>
      <c r="AR52">
        <f t="shared" si="13"/>
        <v>0</v>
      </c>
    </row>
    <row r="53" spans="2:44" ht="10.5" customHeight="1" x14ac:dyDescent="0.25">
      <c r="B53" s="39"/>
      <c r="C53" s="39"/>
      <c r="D53" s="40"/>
      <c r="E53" s="39"/>
      <c r="F53" s="39"/>
      <c r="G53" s="39"/>
      <c r="H53" s="39"/>
      <c r="I53" s="39"/>
      <c r="J53" s="39"/>
      <c r="K53" s="55" t="str">
        <f>[1]Recap!B152</f>
        <v>Calculus</v>
      </c>
      <c r="L53" s="55" t="str">
        <f>[1]Recap!C152</f>
        <v>E1</v>
      </c>
      <c r="M53" s="26">
        <v>1</v>
      </c>
      <c r="N53" s="39"/>
      <c r="O53" s="40"/>
      <c r="P53" s="40"/>
      <c r="Q53" s="27"/>
      <c r="R53" s="28"/>
      <c r="S53" s="29">
        <f>TRUNC(R53*AE54,2)</f>
        <v>0</v>
      </c>
      <c r="T53" s="30"/>
      <c r="U53" s="31"/>
      <c r="V53" s="29">
        <f>TRUNC((W53+X53)/2*AF54,2)</f>
        <v>0</v>
      </c>
      <c r="W53" s="30"/>
      <c r="X53" s="32"/>
      <c r="Y53" s="53"/>
      <c r="Z53" s="25"/>
      <c r="AA53" s="35"/>
      <c r="AB53" s="35"/>
      <c r="AC53" s="35"/>
      <c r="AD53" s="28" t="s">
        <v>69</v>
      </c>
      <c r="AE53" s="1">
        <f t="shared" si="0"/>
        <v>2.5</v>
      </c>
      <c r="AF53" s="2">
        <f t="shared" si="1"/>
        <v>1.25</v>
      </c>
      <c r="AG53">
        <f t="shared" si="2"/>
        <v>0</v>
      </c>
      <c r="AH53">
        <f t="shared" si="3"/>
        <v>0</v>
      </c>
      <c r="AI53">
        <f t="shared" si="4"/>
        <v>0</v>
      </c>
      <c r="AJ53" s="3">
        <f t="shared" si="5"/>
        <v>0</v>
      </c>
      <c r="AK53">
        <f t="shared" si="6"/>
        <v>0</v>
      </c>
      <c r="AL53">
        <f t="shared" si="7"/>
        <v>0</v>
      </c>
      <c r="AM53">
        <f t="shared" si="8"/>
        <v>1</v>
      </c>
      <c r="AN53">
        <f t="shared" si="9"/>
        <v>0</v>
      </c>
      <c r="AO53">
        <f t="shared" si="10"/>
        <v>0</v>
      </c>
      <c r="AP53">
        <f t="shared" si="11"/>
        <v>0</v>
      </c>
      <c r="AQ53">
        <f t="shared" si="12"/>
        <v>0</v>
      </c>
      <c r="AR53">
        <f t="shared" si="13"/>
        <v>0</v>
      </c>
    </row>
    <row r="54" spans="2:44" ht="10.5" customHeight="1" x14ac:dyDescent="0.25">
      <c r="B54" s="39"/>
      <c r="C54" s="39"/>
      <c r="D54" s="40"/>
      <c r="E54" s="39"/>
      <c r="F54" s="39"/>
      <c r="G54" s="39"/>
      <c r="H54" s="39"/>
      <c r="I54" s="39"/>
      <c r="J54" s="39"/>
      <c r="K54" s="54"/>
      <c r="L54" s="54"/>
      <c r="M54" s="26"/>
      <c r="N54" s="39"/>
      <c r="O54" s="40"/>
      <c r="P54" s="40"/>
      <c r="Q54" s="41"/>
      <c r="R54" s="47"/>
      <c r="S54" s="29">
        <f>TRUNC(R54*AE55,2)</f>
        <v>0</v>
      </c>
      <c r="T54" s="30"/>
      <c r="U54" s="48"/>
      <c r="V54" s="29">
        <f>TRUNC((W54+X54)/2*AF55,2)</f>
        <v>0</v>
      </c>
      <c r="W54" s="49"/>
      <c r="X54" s="50"/>
      <c r="Y54" s="53"/>
      <c r="Z54" s="25"/>
      <c r="AA54" s="35"/>
      <c r="AB54" s="35"/>
      <c r="AC54" s="35"/>
      <c r="AD54" s="28" t="s">
        <v>50</v>
      </c>
      <c r="AE54" s="1">
        <f t="shared" si="0"/>
        <v>0</v>
      </c>
      <c r="AF54" s="2">
        <f t="shared" si="1"/>
        <v>0</v>
      </c>
      <c r="AG54">
        <f t="shared" si="2"/>
        <v>0</v>
      </c>
      <c r="AH54">
        <f t="shared" si="3"/>
        <v>0</v>
      </c>
      <c r="AI54">
        <f t="shared" si="4"/>
        <v>0</v>
      </c>
      <c r="AJ54" s="3">
        <f t="shared" si="5"/>
        <v>0</v>
      </c>
      <c r="AK54">
        <f t="shared" si="6"/>
        <v>0</v>
      </c>
      <c r="AL54">
        <f t="shared" si="7"/>
        <v>0</v>
      </c>
      <c r="AM54">
        <f t="shared" si="8"/>
        <v>0</v>
      </c>
      <c r="AN54">
        <f t="shared" si="9"/>
        <v>0</v>
      </c>
      <c r="AO54">
        <f t="shared" si="10"/>
        <v>0</v>
      </c>
      <c r="AP54">
        <f t="shared" si="11"/>
        <v>0</v>
      </c>
      <c r="AQ54">
        <f t="shared" si="12"/>
        <v>0</v>
      </c>
      <c r="AR54">
        <f t="shared" si="13"/>
        <v>0</v>
      </c>
    </row>
    <row r="55" spans="2:44" ht="10.5" customHeight="1" x14ac:dyDescent="0.25">
      <c r="B55" s="39"/>
      <c r="C55" s="39"/>
      <c r="D55" s="40"/>
      <c r="E55" s="39"/>
      <c r="F55" s="39"/>
      <c r="G55" s="39"/>
      <c r="H55" s="39"/>
      <c r="I55" s="39"/>
      <c r="J55" s="39"/>
      <c r="K55" s="40"/>
      <c r="L55" s="40"/>
      <c r="M55" s="39"/>
      <c r="N55" s="39"/>
      <c r="O55" s="40"/>
      <c r="P55" s="40"/>
      <c r="Q55" s="41">
        <f t="shared" ref="Q55:X55" si="23">SUM(Q50:Q54)</f>
        <v>8.120000000000001</v>
      </c>
      <c r="R55" s="41">
        <f t="shared" si="23"/>
        <v>3</v>
      </c>
      <c r="S55" s="41">
        <f t="shared" si="23"/>
        <v>8.120000000000001</v>
      </c>
      <c r="T55" s="41">
        <f t="shared" si="23"/>
        <v>2</v>
      </c>
      <c r="U55" s="41">
        <f t="shared" si="23"/>
        <v>4</v>
      </c>
      <c r="V55" s="41">
        <f t="shared" si="23"/>
        <v>0</v>
      </c>
      <c r="W55" s="41">
        <f t="shared" si="23"/>
        <v>0</v>
      </c>
      <c r="X55" s="41">
        <f t="shared" si="23"/>
        <v>0</v>
      </c>
      <c r="Y55" s="53"/>
      <c r="Z55" s="25"/>
      <c r="AA55" s="35"/>
      <c r="AB55" s="35"/>
      <c r="AC55" s="35"/>
      <c r="AD55" s="28" t="s">
        <v>51</v>
      </c>
      <c r="AE55" s="1">
        <f t="shared" si="0"/>
        <v>0</v>
      </c>
      <c r="AF55" s="2">
        <f t="shared" si="1"/>
        <v>0</v>
      </c>
      <c r="AG55">
        <f t="shared" si="2"/>
        <v>0</v>
      </c>
      <c r="AH55">
        <f t="shared" si="3"/>
        <v>0</v>
      </c>
      <c r="AI55">
        <f t="shared" si="4"/>
        <v>0</v>
      </c>
      <c r="AJ55" s="3">
        <f t="shared" si="5"/>
        <v>0</v>
      </c>
      <c r="AK55">
        <f t="shared" si="6"/>
        <v>0</v>
      </c>
      <c r="AL55">
        <f t="shared" si="7"/>
        <v>0</v>
      </c>
      <c r="AM55">
        <f t="shared" si="8"/>
        <v>0</v>
      </c>
      <c r="AN55">
        <f t="shared" si="9"/>
        <v>0</v>
      </c>
      <c r="AO55">
        <f t="shared" si="10"/>
        <v>0</v>
      </c>
      <c r="AP55">
        <f t="shared" si="11"/>
        <v>0</v>
      </c>
      <c r="AQ55">
        <f t="shared" si="12"/>
        <v>0</v>
      </c>
      <c r="AR55">
        <f t="shared" si="13"/>
        <v>0</v>
      </c>
    </row>
    <row r="56" spans="2:44" ht="11.25" customHeight="1" x14ac:dyDescent="0.25">
      <c r="B56" s="232" t="s">
        <v>52</v>
      </c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4"/>
      <c r="N56" s="39"/>
      <c r="O56" s="40"/>
      <c r="P56" s="40"/>
      <c r="Q56" s="27">
        <f>S56+V56</f>
        <v>4.05</v>
      </c>
      <c r="R56" s="28">
        <f>(T56+U56)/2</f>
        <v>1</v>
      </c>
      <c r="S56" s="29">
        <f>TRUNC(R56*AE57,2)</f>
        <v>3.12</v>
      </c>
      <c r="T56" s="30">
        <v>2</v>
      </c>
      <c r="U56" s="31">
        <v>0</v>
      </c>
      <c r="V56" s="29">
        <f>TRUNC((W56+X56)/2*AF57,2)</f>
        <v>0.93</v>
      </c>
      <c r="W56" s="30">
        <v>1</v>
      </c>
      <c r="X56" s="32">
        <v>0</v>
      </c>
      <c r="Y56" s="53"/>
      <c r="Z56" s="25"/>
      <c r="AA56" s="35"/>
      <c r="AB56" s="35"/>
      <c r="AC56" s="35"/>
      <c r="AD56" s="28">
        <f>16-ROUND(Q55,2)</f>
        <v>7.8800000000000008</v>
      </c>
      <c r="AE56" s="1">
        <f t="shared" si="0"/>
        <v>0</v>
      </c>
      <c r="AF56" s="2">
        <f t="shared" si="1"/>
        <v>0</v>
      </c>
      <c r="AG56">
        <f t="shared" si="2"/>
        <v>0</v>
      </c>
      <c r="AH56">
        <f t="shared" si="3"/>
        <v>0</v>
      </c>
      <c r="AI56">
        <f t="shared" si="4"/>
        <v>0</v>
      </c>
      <c r="AJ56" s="3">
        <f t="shared" si="5"/>
        <v>0</v>
      </c>
      <c r="AK56">
        <f t="shared" si="6"/>
        <v>0</v>
      </c>
      <c r="AL56">
        <f t="shared" si="7"/>
        <v>0</v>
      </c>
      <c r="AM56">
        <f t="shared" si="8"/>
        <v>0</v>
      </c>
      <c r="AN56">
        <f t="shared" si="9"/>
        <v>0</v>
      </c>
      <c r="AO56">
        <f t="shared" si="10"/>
        <v>0</v>
      </c>
      <c r="AP56">
        <f t="shared" si="11"/>
        <v>0</v>
      </c>
      <c r="AQ56">
        <f t="shared" si="12"/>
        <v>0</v>
      </c>
      <c r="AR56">
        <f t="shared" si="13"/>
        <v>0</v>
      </c>
    </row>
    <row r="57" spans="2:44" ht="12.75" customHeight="1" x14ac:dyDescent="0.25">
      <c r="B57" s="51">
        <f>B51+1</f>
        <v>8</v>
      </c>
      <c r="C57" s="22" t="s">
        <v>71</v>
      </c>
      <c r="D57" s="22" t="s">
        <v>93</v>
      </c>
      <c r="E57" s="22" t="s">
        <v>71</v>
      </c>
      <c r="F57" s="54" t="s">
        <v>94</v>
      </c>
      <c r="G57" s="40"/>
      <c r="H57" s="40"/>
      <c r="I57" s="40"/>
      <c r="J57" s="40"/>
      <c r="K57" s="25" t="str">
        <f>[1]Recap!B204</f>
        <v>Advanced logics and functional programming</v>
      </c>
      <c r="L57" s="25" t="str">
        <f>[1]Recap!C204</f>
        <v>AIDC1+BDATA1</v>
      </c>
      <c r="M57" s="46" t="s">
        <v>95</v>
      </c>
      <c r="N57" s="25" t="s">
        <v>96</v>
      </c>
      <c r="O57" s="25"/>
      <c r="P57" s="25"/>
      <c r="Q57" s="27">
        <f>S57+V57</f>
        <v>2</v>
      </c>
      <c r="R57" s="28">
        <f>(T57+U57)/2</f>
        <v>1</v>
      </c>
      <c r="S57" s="29">
        <f>TRUNC(R57*AE58,2)</f>
        <v>2</v>
      </c>
      <c r="T57" s="30">
        <v>2</v>
      </c>
      <c r="U57" s="31">
        <v>0</v>
      </c>
      <c r="V57" s="29">
        <f>TRUNC((W57+X57)/2*AF58,2)</f>
        <v>0</v>
      </c>
      <c r="W57" s="30">
        <v>0</v>
      </c>
      <c r="X57" s="32">
        <v>0</v>
      </c>
      <c r="Y57" s="53"/>
      <c r="Z57" s="25"/>
      <c r="AA57" s="35"/>
      <c r="AB57" s="35"/>
      <c r="AC57" s="35"/>
      <c r="AD57" s="28" t="s">
        <v>57</v>
      </c>
      <c r="AE57" s="1">
        <f t="shared" si="0"/>
        <v>3.12</v>
      </c>
      <c r="AF57" s="2">
        <f t="shared" si="1"/>
        <v>1.86</v>
      </c>
      <c r="AG57">
        <f t="shared" si="2"/>
        <v>0</v>
      </c>
      <c r="AH57">
        <f t="shared" si="3"/>
        <v>0</v>
      </c>
      <c r="AI57">
        <f t="shared" si="4"/>
        <v>0</v>
      </c>
      <c r="AJ57" s="3">
        <f t="shared" si="5"/>
        <v>0</v>
      </c>
      <c r="AK57">
        <f t="shared" si="6"/>
        <v>1</v>
      </c>
      <c r="AL57">
        <f t="shared" si="7"/>
        <v>1</v>
      </c>
      <c r="AM57">
        <f t="shared" si="8"/>
        <v>0</v>
      </c>
      <c r="AN57">
        <f t="shared" si="9"/>
        <v>0</v>
      </c>
      <c r="AO57">
        <f t="shared" si="10"/>
        <v>0</v>
      </c>
      <c r="AP57">
        <f t="shared" si="11"/>
        <v>0</v>
      </c>
      <c r="AQ57">
        <f t="shared" si="12"/>
        <v>1</v>
      </c>
      <c r="AR57">
        <f t="shared" si="13"/>
        <v>0</v>
      </c>
    </row>
    <row r="58" spans="2:44" ht="10.5" customHeight="1" x14ac:dyDescent="0.25">
      <c r="B58" s="40"/>
      <c r="C58" s="40"/>
      <c r="D58" s="22"/>
      <c r="E58" s="40"/>
      <c r="F58" s="40"/>
      <c r="G58" s="40"/>
      <c r="H58" s="40"/>
      <c r="I58" s="40"/>
      <c r="J58" s="40"/>
      <c r="K58" s="54" t="str">
        <f>[1]Recap!B40</f>
        <v>Teoria grafurilor si combinatorica</v>
      </c>
      <c r="L58" s="54" t="str">
        <f>[1]Recap!C40</f>
        <v>I2</v>
      </c>
      <c r="M58" s="46">
        <v>2</v>
      </c>
      <c r="N58" s="40"/>
      <c r="O58" s="40"/>
      <c r="P58" s="40"/>
      <c r="Q58" s="27">
        <f>S58+V58</f>
        <v>2.5</v>
      </c>
      <c r="R58" s="28">
        <f>(T58+U58)/2</f>
        <v>0</v>
      </c>
      <c r="S58" s="29">
        <f>TRUNC(R58*AE59,2)</f>
        <v>0</v>
      </c>
      <c r="T58" s="30">
        <v>0</v>
      </c>
      <c r="U58" s="31">
        <v>0</v>
      </c>
      <c r="V58" s="29">
        <f>TRUNC((W58+X58)/2*AF59,2)</f>
        <v>2.5</v>
      </c>
      <c r="W58" s="30">
        <v>0</v>
      </c>
      <c r="X58" s="32">
        <v>4</v>
      </c>
      <c r="Y58" s="53"/>
      <c r="Z58" s="25"/>
      <c r="AA58" s="35"/>
      <c r="AB58" s="35"/>
      <c r="AC58" s="35"/>
      <c r="AD58" s="28" t="s">
        <v>97</v>
      </c>
      <c r="AE58" s="1">
        <f t="shared" si="0"/>
        <v>2</v>
      </c>
      <c r="AF58" s="2">
        <f t="shared" si="1"/>
        <v>1</v>
      </c>
      <c r="AG58">
        <f t="shared" si="2"/>
        <v>0</v>
      </c>
      <c r="AH58">
        <f t="shared" si="3"/>
        <v>0</v>
      </c>
      <c r="AI58">
        <f t="shared" si="4"/>
        <v>0</v>
      </c>
      <c r="AJ58" s="3">
        <f t="shared" si="5"/>
        <v>0</v>
      </c>
      <c r="AK58">
        <f t="shared" si="6"/>
        <v>0</v>
      </c>
      <c r="AL58">
        <f t="shared" si="7"/>
        <v>0</v>
      </c>
      <c r="AM58">
        <f t="shared" si="8"/>
        <v>0</v>
      </c>
      <c r="AN58">
        <f t="shared" si="9"/>
        <v>1</v>
      </c>
      <c r="AO58">
        <f t="shared" si="10"/>
        <v>0</v>
      </c>
      <c r="AP58">
        <f t="shared" si="11"/>
        <v>0</v>
      </c>
      <c r="AQ58">
        <f t="shared" si="12"/>
        <v>0</v>
      </c>
      <c r="AR58">
        <f t="shared" si="13"/>
        <v>1</v>
      </c>
    </row>
    <row r="59" spans="2:44" ht="10.5" customHeight="1" x14ac:dyDescent="0.25">
      <c r="B59" s="40"/>
      <c r="C59" s="40"/>
      <c r="D59" s="40"/>
      <c r="E59" s="40"/>
      <c r="F59" s="40"/>
      <c r="G59" s="40"/>
      <c r="H59" s="40"/>
      <c r="I59" s="40"/>
      <c r="J59" s="40"/>
      <c r="K59" s="56" t="str">
        <f>[1]Recap!B173</f>
        <v>Logic and Functional Programming</v>
      </c>
      <c r="L59" s="56" t="str">
        <f>[1]Recap!C170</f>
        <v>E2</v>
      </c>
      <c r="M59" s="26" t="s">
        <v>98</v>
      </c>
      <c r="N59" s="23" t="s">
        <v>99</v>
      </c>
      <c r="O59" s="25" t="e">
        <f>IF([2]Recap!#REF!&gt;0,W58/[2]Recap!#REF!,0)+IF([2]Recap!#REF!&gt;0,X58/[2]Recap!#REF!,0)</f>
        <v>#REF!</v>
      </c>
      <c r="P59" s="25" t="e">
        <f>IF([2]Recap!#REF!&gt;0,W58/[2]Recap!#REF!,0)+IF([2]Recap!#REF!&gt;0,X58/[2]Recap!#REF!,0)</f>
        <v>#REF!</v>
      </c>
      <c r="Q59" s="27"/>
      <c r="R59" s="28"/>
      <c r="S59" s="29">
        <f>TRUNC(R59*AE60,2)</f>
        <v>0</v>
      </c>
      <c r="T59" s="30"/>
      <c r="U59" s="31"/>
      <c r="V59" s="29">
        <f>TRUNC((W59+X59)/2*AF60,2)</f>
        <v>0</v>
      </c>
      <c r="W59" s="30"/>
      <c r="X59" s="32"/>
      <c r="Y59" s="53"/>
      <c r="Z59" s="25"/>
      <c r="AA59" s="35"/>
      <c r="AB59" s="35"/>
      <c r="AC59" s="35"/>
      <c r="AD59" s="28" t="s">
        <v>50</v>
      </c>
      <c r="AE59" s="1">
        <f t="shared" si="0"/>
        <v>2.5</v>
      </c>
      <c r="AF59" s="2">
        <f t="shared" si="1"/>
        <v>1.25</v>
      </c>
      <c r="AG59">
        <f t="shared" si="2"/>
        <v>0</v>
      </c>
      <c r="AH59">
        <f t="shared" si="3"/>
        <v>0</v>
      </c>
      <c r="AI59">
        <f t="shared" si="4"/>
        <v>0</v>
      </c>
      <c r="AJ59" s="3">
        <f t="shared" si="5"/>
        <v>0</v>
      </c>
      <c r="AK59">
        <f t="shared" si="6"/>
        <v>0</v>
      </c>
      <c r="AL59">
        <f t="shared" si="7"/>
        <v>0</v>
      </c>
      <c r="AM59">
        <f t="shared" si="8"/>
        <v>1</v>
      </c>
      <c r="AN59">
        <f t="shared" si="9"/>
        <v>0</v>
      </c>
      <c r="AO59">
        <f t="shared" si="10"/>
        <v>0</v>
      </c>
      <c r="AP59">
        <f t="shared" si="11"/>
        <v>0</v>
      </c>
      <c r="AQ59">
        <f t="shared" si="12"/>
        <v>0</v>
      </c>
      <c r="AR59">
        <f t="shared" si="13"/>
        <v>0</v>
      </c>
    </row>
    <row r="60" spans="2:44" ht="10.5" customHeight="1" x14ac:dyDescent="0.25">
      <c r="B60" s="40"/>
      <c r="C60" s="40"/>
      <c r="D60" s="40"/>
      <c r="E60" s="40"/>
      <c r="F60" s="40"/>
      <c r="G60" s="40"/>
      <c r="H60" s="40"/>
      <c r="I60" s="40"/>
      <c r="J60" s="40"/>
      <c r="K60" s="25"/>
      <c r="L60" s="25"/>
      <c r="M60" s="26"/>
      <c r="N60" s="23"/>
      <c r="O60" s="25"/>
      <c r="P60" s="25"/>
      <c r="Q60" s="41"/>
      <c r="R60" s="47"/>
      <c r="S60" s="29">
        <f>TRUNC(R60*AE61,2)</f>
        <v>0</v>
      </c>
      <c r="T60" s="30"/>
      <c r="U60" s="48"/>
      <c r="V60" s="29">
        <f>TRUNC((W60+X60)/2*AF61,2)</f>
        <v>0</v>
      </c>
      <c r="W60" s="49"/>
      <c r="X60" s="50"/>
      <c r="Y60" s="53"/>
      <c r="Z60" s="25"/>
      <c r="AA60" s="35"/>
      <c r="AB60" s="35"/>
      <c r="AC60" s="35"/>
      <c r="AD60" s="28" t="s">
        <v>69</v>
      </c>
      <c r="AE60" s="1">
        <f t="shared" si="0"/>
        <v>0</v>
      </c>
      <c r="AF60" s="2">
        <f t="shared" si="1"/>
        <v>0</v>
      </c>
      <c r="AG60">
        <f t="shared" si="2"/>
        <v>0</v>
      </c>
      <c r="AH60">
        <f t="shared" si="3"/>
        <v>0</v>
      </c>
      <c r="AI60">
        <f t="shared" si="4"/>
        <v>0</v>
      </c>
      <c r="AJ60" s="3">
        <f t="shared" si="5"/>
        <v>0</v>
      </c>
      <c r="AK60">
        <f t="shared" si="6"/>
        <v>0</v>
      </c>
      <c r="AL60">
        <f t="shared" si="7"/>
        <v>0</v>
      </c>
      <c r="AM60">
        <f t="shared" si="8"/>
        <v>0</v>
      </c>
      <c r="AN60">
        <f t="shared" si="9"/>
        <v>0</v>
      </c>
      <c r="AO60">
        <f t="shared" si="10"/>
        <v>0</v>
      </c>
      <c r="AP60">
        <f t="shared" si="11"/>
        <v>0</v>
      </c>
      <c r="AQ60">
        <f t="shared" si="12"/>
        <v>0</v>
      </c>
      <c r="AR60">
        <f t="shared" si="13"/>
        <v>0</v>
      </c>
    </row>
    <row r="61" spans="2:44" ht="10.5" customHeight="1" x14ac:dyDescent="0.25">
      <c r="B61" s="40"/>
      <c r="C61" s="40"/>
      <c r="D61" s="40"/>
      <c r="E61" s="40"/>
      <c r="F61" s="40"/>
      <c r="G61" s="40"/>
      <c r="H61" s="40"/>
      <c r="I61" s="40"/>
      <c r="J61" s="40"/>
      <c r="K61" s="54"/>
      <c r="L61" s="54"/>
      <c r="M61" s="46"/>
      <c r="N61" s="40"/>
      <c r="O61" s="40"/>
      <c r="P61" s="40"/>
      <c r="Q61" s="41">
        <f t="shared" ref="Q61:X61" si="24">SUM(Q56:Q60)</f>
        <v>8.5500000000000007</v>
      </c>
      <c r="R61" s="41">
        <f t="shared" si="24"/>
        <v>2</v>
      </c>
      <c r="S61" s="41">
        <f t="shared" si="24"/>
        <v>5.12</v>
      </c>
      <c r="T61" s="41">
        <f t="shared" si="24"/>
        <v>4</v>
      </c>
      <c r="U61" s="41">
        <f t="shared" si="24"/>
        <v>0</v>
      </c>
      <c r="V61" s="41">
        <f t="shared" si="24"/>
        <v>3.43</v>
      </c>
      <c r="W61" s="41">
        <f t="shared" si="24"/>
        <v>1</v>
      </c>
      <c r="X61" s="41">
        <f t="shared" si="24"/>
        <v>4</v>
      </c>
      <c r="Y61" s="53"/>
      <c r="Z61" s="25"/>
      <c r="AA61" s="35"/>
      <c r="AB61" s="35"/>
      <c r="AC61" s="35"/>
      <c r="AD61" s="28" t="s">
        <v>51</v>
      </c>
      <c r="AE61" s="1">
        <f t="shared" si="0"/>
        <v>0</v>
      </c>
      <c r="AF61" s="2">
        <f t="shared" si="1"/>
        <v>0</v>
      </c>
      <c r="AG61">
        <f t="shared" si="2"/>
        <v>0</v>
      </c>
      <c r="AH61">
        <f t="shared" si="3"/>
        <v>0</v>
      </c>
      <c r="AI61">
        <f t="shared" si="4"/>
        <v>0</v>
      </c>
      <c r="AJ61" s="3">
        <f t="shared" si="5"/>
        <v>0</v>
      </c>
      <c r="AK61">
        <f t="shared" si="6"/>
        <v>0</v>
      </c>
      <c r="AL61">
        <f t="shared" si="7"/>
        <v>0</v>
      </c>
      <c r="AM61">
        <f t="shared" si="8"/>
        <v>0</v>
      </c>
      <c r="AN61">
        <f t="shared" si="9"/>
        <v>0</v>
      </c>
      <c r="AO61">
        <f t="shared" si="10"/>
        <v>0</v>
      </c>
      <c r="AP61">
        <f t="shared" si="11"/>
        <v>0</v>
      </c>
      <c r="AQ61">
        <f t="shared" si="12"/>
        <v>0</v>
      </c>
      <c r="AR61">
        <f t="shared" si="13"/>
        <v>0</v>
      </c>
    </row>
    <row r="62" spans="2:44" ht="12.75" customHeight="1" x14ac:dyDescent="0.25">
      <c r="B62" s="242" t="s">
        <v>52</v>
      </c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4"/>
      <c r="N62" s="40"/>
      <c r="O62" s="40"/>
      <c r="P62" s="40"/>
      <c r="Q62" s="27">
        <f>S62+V62</f>
        <v>2</v>
      </c>
      <c r="R62" s="28">
        <f>(T62+U62)/2</f>
        <v>1</v>
      </c>
      <c r="S62" s="29">
        <f>TRUNC(R62*AE63,2)</f>
        <v>2</v>
      </c>
      <c r="T62" s="30">
        <v>2</v>
      </c>
      <c r="U62" s="31">
        <v>0</v>
      </c>
      <c r="V62" s="29">
        <f>TRUNC((W62+X62)/2*AF63,2)</f>
        <v>0</v>
      </c>
      <c r="W62" s="30">
        <v>0</v>
      </c>
      <c r="X62" s="32">
        <v>0</v>
      </c>
      <c r="Y62" s="53"/>
      <c r="Z62" s="25"/>
      <c r="AA62" s="35"/>
      <c r="AB62" s="35"/>
      <c r="AC62" s="35"/>
      <c r="AD62" s="28">
        <f>16-ROUND(Q61,2)</f>
        <v>7.4499999999999993</v>
      </c>
      <c r="AE62" s="1">
        <f t="shared" si="0"/>
        <v>0</v>
      </c>
      <c r="AF62" s="2">
        <f t="shared" si="1"/>
        <v>0</v>
      </c>
      <c r="AG62">
        <f t="shared" si="2"/>
        <v>0</v>
      </c>
      <c r="AH62">
        <f t="shared" si="3"/>
        <v>0</v>
      </c>
      <c r="AI62">
        <f t="shared" si="4"/>
        <v>0</v>
      </c>
      <c r="AJ62" s="3">
        <f t="shared" si="5"/>
        <v>0</v>
      </c>
      <c r="AK62">
        <f t="shared" si="6"/>
        <v>0</v>
      </c>
      <c r="AL62">
        <f t="shared" si="7"/>
        <v>0</v>
      </c>
      <c r="AM62">
        <f t="shared" si="8"/>
        <v>0</v>
      </c>
      <c r="AN62">
        <f t="shared" si="9"/>
        <v>0</v>
      </c>
      <c r="AO62">
        <f t="shared" si="10"/>
        <v>0</v>
      </c>
      <c r="AP62">
        <f t="shared" si="11"/>
        <v>0</v>
      </c>
      <c r="AQ62">
        <f t="shared" si="12"/>
        <v>0</v>
      </c>
      <c r="AR62">
        <f t="shared" si="13"/>
        <v>0</v>
      </c>
    </row>
    <row r="63" spans="2:44" ht="12.75" customHeight="1" x14ac:dyDescent="0.25">
      <c r="B63" s="51">
        <f>B57+1</f>
        <v>9</v>
      </c>
      <c r="C63" s="22" t="s">
        <v>71</v>
      </c>
      <c r="D63" s="22" t="s">
        <v>100</v>
      </c>
      <c r="E63" s="22" t="s">
        <v>71</v>
      </c>
      <c r="F63" s="36" t="s">
        <v>91</v>
      </c>
      <c r="G63" s="40"/>
      <c r="H63" s="40"/>
      <c r="I63" s="40"/>
      <c r="J63" s="40"/>
      <c r="K63" s="25" t="str">
        <f>[1]Recap!B12</f>
        <v>Algoritmi și structuri de date I</v>
      </c>
      <c r="L63" s="25" t="str">
        <f>[1]Recap!C12</f>
        <v>IA1</v>
      </c>
      <c r="M63" s="26">
        <v>1</v>
      </c>
      <c r="N63" s="23" t="s">
        <v>101</v>
      </c>
      <c r="O63" s="25"/>
      <c r="P63" s="25"/>
      <c r="Q63" s="27">
        <f>S63+V63</f>
        <v>3.12</v>
      </c>
      <c r="R63" s="28">
        <f>(T63+U63)/2</f>
        <v>1</v>
      </c>
      <c r="S63" s="29">
        <f>TRUNC(R63*AE64,2)</f>
        <v>3.12</v>
      </c>
      <c r="T63" s="30">
        <v>2</v>
      </c>
      <c r="U63" s="31">
        <v>0</v>
      </c>
      <c r="V63" s="29">
        <f>TRUNC((W63+X63)/2*AF64,2)</f>
        <v>0</v>
      </c>
      <c r="W63" s="30">
        <v>0</v>
      </c>
      <c r="X63" s="32">
        <v>0</v>
      </c>
      <c r="Y63" s="53"/>
      <c r="Z63" s="25"/>
      <c r="AA63" s="35"/>
      <c r="AB63" s="35"/>
      <c r="AC63" s="35"/>
      <c r="AD63" s="28" t="s">
        <v>51</v>
      </c>
      <c r="AE63" s="1">
        <f t="shared" si="0"/>
        <v>2</v>
      </c>
      <c r="AF63" s="2">
        <f t="shared" si="1"/>
        <v>1</v>
      </c>
      <c r="AG63">
        <f t="shared" si="2"/>
        <v>0</v>
      </c>
      <c r="AH63">
        <f t="shared" si="3"/>
        <v>0</v>
      </c>
      <c r="AI63">
        <f t="shared" si="4"/>
        <v>0</v>
      </c>
      <c r="AJ63" s="3">
        <f t="shared" si="5"/>
        <v>0</v>
      </c>
      <c r="AK63">
        <f t="shared" si="6"/>
        <v>0</v>
      </c>
      <c r="AL63">
        <f t="shared" si="7"/>
        <v>0</v>
      </c>
      <c r="AM63">
        <f t="shared" si="8"/>
        <v>0</v>
      </c>
      <c r="AN63">
        <f t="shared" si="9"/>
        <v>0</v>
      </c>
      <c r="AO63">
        <f t="shared" si="10"/>
        <v>1</v>
      </c>
      <c r="AP63">
        <f t="shared" si="11"/>
        <v>0</v>
      </c>
      <c r="AQ63">
        <f t="shared" si="12"/>
        <v>0</v>
      </c>
      <c r="AR63">
        <f t="shared" si="13"/>
        <v>1</v>
      </c>
    </row>
    <row r="64" spans="2:44" ht="10.5" customHeight="1" x14ac:dyDescent="0.25">
      <c r="B64" s="40"/>
      <c r="C64" s="40"/>
      <c r="D64" s="22" t="s">
        <v>102</v>
      </c>
      <c r="E64" s="40"/>
      <c r="F64" s="40"/>
      <c r="G64" s="40"/>
      <c r="H64" s="40"/>
      <c r="I64" s="40"/>
      <c r="J64" s="40"/>
      <c r="K64" s="54" t="str">
        <f>[1]Recap!B215</f>
        <v xml:space="preserve">Machine Learning </v>
      </c>
      <c r="L64" s="54" t="str">
        <f>[1]Recap!C215</f>
        <v>AIDC2+BDATA2</v>
      </c>
      <c r="M64" s="26">
        <v>2</v>
      </c>
      <c r="N64" s="23" t="s">
        <v>103</v>
      </c>
      <c r="O64" s="25"/>
      <c r="P64" s="25"/>
      <c r="Q64" s="27">
        <f>S64+V64</f>
        <v>3.25</v>
      </c>
      <c r="R64" s="28">
        <f>(T64+U64)/2</f>
        <v>1</v>
      </c>
      <c r="S64" s="29">
        <f>TRUNC(R64*AE65,2)</f>
        <v>2.5</v>
      </c>
      <c r="T64" s="30">
        <v>0</v>
      </c>
      <c r="U64" s="31">
        <v>2</v>
      </c>
      <c r="V64" s="29">
        <f>TRUNC((W64+X64)/2*AF65,2)</f>
        <v>0.75</v>
      </c>
      <c r="W64" s="30">
        <v>0</v>
      </c>
      <c r="X64" s="32">
        <v>1</v>
      </c>
      <c r="Y64" s="53"/>
      <c r="Z64" s="25"/>
      <c r="AA64" s="35"/>
      <c r="AB64" s="35"/>
      <c r="AC64" s="35"/>
      <c r="AD64" s="28" t="s">
        <v>58</v>
      </c>
      <c r="AE64" s="1">
        <f t="shared" si="0"/>
        <v>3.12</v>
      </c>
      <c r="AF64" s="2">
        <f t="shared" si="1"/>
        <v>1.86</v>
      </c>
      <c r="AG64">
        <f t="shared" si="2"/>
        <v>0</v>
      </c>
      <c r="AH64">
        <f t="shared" si="3"/>
        <v>0</v>
      </c>
      <c r="AI64">
        <f t="shared" si="4"/>
        <v>0</v>
      </c>
      <c r="AJ64" s="3">
        <f t="shared" si="5"/>
        <v>0</v>
      </c>
      <c r="AK64">
        <f t="shared" si="6"/>
        <v>1</v>
      </c>
      <c r="AL64">
        <f t="shared" si="7"/>
        <v>1</v>
      </c>
      <c r="AM64">
        <f t="shared" si="8"/>
        <v>0</v>
      </c>
      <c r="AN64">
        <f t="shared" si="9"/>
        <v>0</v>
      </c>
      <c r="AO64">
        <f t="shared" si="10"/>
        <v>0</v>
      </c>
      <c r="AP64">
        <f t="shared" si="11"/>
        <v>0</v>
      </c>
      <c r="AQ64">
        <f t="shared" si="12"/>
        <v>1</v>
      </c>
      <c r="AR64">
        <f t="shared" si="13"/>
        <v>0</v>
      </c>
    </row>
    <row r="65" spans="2:44" ht="11.25" customHeight="1" x14ac:dyDescent="0.25">
      <c r="B65" s="40"/>
      <c r="C65" s="40"/>
      <c r="D65" s="40"/>
      <c r="E65" s="40"/>
      <c r="F65" s="40"/>
      <c r="G65" s="40"/>
      <c r="H65" s="40"/>
      <c r="I65" s="40"/>
      <c r="J65" s="40"/>
      <c r="K65" s="25" t="str">
        <f>[1]Recap!B236</f>
        <v>Biostatistică şi bioinformatică (CO)</v>
      </c>
      <c r="L65" s="25" t="str">
        <f>[1]Recap!C236</f>
        <v>IS1</v>
      </c>
      <c r="M65" s="26" t="s">
        <v>104</v>
      </c>
      <c r="N65" s="23" t="s">
        <v>46</v>
      </c>
      <c r="O65" s="25">
        <v>0</v>
      </c>
      <c r="P65" s="25">
        <v>1</v>
      </c>
      <c r="Q65" s="27"/>
      <c r="R65" s="28"/>
      <c r="S65" s="29">
        <f>TRUNC(R65*AE66,2)</f>
        <v>0</v>
      </c>
      <c r="T65" s="30"/>
      <c r="U65" s="31"/>
      <c r="V65" s="29">
        <f>TRUNC((W65+X65)/2*AF66,2)</f>
        <v>0</v>
      </c>
      <c r="W65" s="30"/>
      <c r="X65" s="32"/>
      <c r="Y65" s="53"/>
      <c r="Z65" s="25"/>
      <c r="AA65" s="35"/>
      <c r="AB65" s="35"/>
      <c r="AC65" s="35"/>
      <c r="AD65" s="28" t="s">
        <v>50</v>
      </c>
      <c r="AE65" s="1">
        <f t="shared" si="0"/>
        <v>2.5</v>
      </c>
      <c r="AF65" s="2">
        <f t="shared" si="1"/>
        <v>1.5</v>
      </c>
      <c r="AG65">
        <f t="shared" si="2"/>
        <v>0</v>
      </c>
      <c r="AH65">
        <f t="shared" si="3"/>
        <v>1</v>
      </c>
      <c r="AI65">
        <f t="shared" si="4"/>
        <v>0</v>
      </c>
      <c r="AJ65" s="3">
        <f t="shared" si="5"/>
        <v>0</v>
      </c>
      <c r="AK65">
        <f t="shared" si="6"/>
        <v>0</v>
      </c>
      <c r="AL65">
        <f t="shared" si="7"/>
        <v>0</v>
      </c>
      <c r="AM65">
        <f t="shared" si="8"/>
        <v>0</v>
      </c>
      <c r="AN65">
        <f t="shared" si="9"/>
        <v>0</v>
      </c>
      <c r="AO65">
        <f t="shared" si="10"/>
        <v>0</v>
      </c>
      <c r="AP65">
        <f t="shared" si="11"/>
        <v>1</v>
      </c>
      <c r="AQ65">
        <f t="shared" si="12"/>
        <v>0</v>
      </c>
      <c r="AR65">
        <f t="shared" si="13"/>
        <v>0</v>
      </c>
    </row>
    <row r="66" spans="2:44" ht="10.5" customHeight="1" x14ac:dyDescent="0.25">
      <c r="B66" s="40"/>
      <c r="C66" s="40"/>
      <c r="D66" s="40"/>
      <c r="E66" s="40"/>
      <c r="F66" s="40"/>
      <c r="G66" s="40"/>
      <c r="H66" s="40"/>
      <c r="I66" s="40"/>
      <c r="J66" s="40"/>
      <c r="K66" s="25"/>
      <c r="L66" s="25"/>
      <c r="M66" s="26"/>
      <c r="N66" s="23"/>
      <c r="O66" s="25"/>
      <c r="P66" s="25"/>
      <c r="Q66" s="41"/>
      <c r="R66" s="47"/>
      <c r="S66" s="29">
        <f>TRUNC(R66*AE67,2)</f>
        <v>0</v>
      </c>
      <c r="T66" s="30"/>
      <c r="U66" s="48"/>
      <c r="V66" s="29">
        <f>TRUNC((W66+X66)/2*AF67,2)</f>
        <v>0</v>
      </c>
      <c r="W66" s="49"/>
      <c r="X66" s="50"/>
      <c r="Y66" s="53"/>
      <c r="Z66" s="25"/>
      <c r="AA66" s="35"/>
      <c r="AB66" s="35"/>
      <c r="AC66" s="35"/>
      <c r="AD66" s="28" t="s">
        <v>105</v>
      </c>
      <c r="AE66" s="1">
        <f t="shared" si="0"/>
        <v>0</v>
      </c>
      <c r="AF66" s="2">
        <f t="shared" si="1"/>
        <v>0</v>
      </c>
      <c r="AG66">
        <f t="shared" si="2"/>
        <v>0</v>
      </c>
      <c r="AH66">
        <f t="shared" si="3"/>
        <v>0</v>
      </c>
      <c r="AI66">
        <f t="shared" si="4"/>
        <v>0</v>
      </c>
      <c r="AJ66" s="3">
        <f t="shared" si="5"/>
        <v>0</v>
      </c>
      <c r="AK66">
        <f t="shared" si="6"/>
        <v>0</v>
      </c>
      <c r="AL66">
        <f t="shared" si="7"/>
        <v>0</v>
      </c>
      <c r="AM66">
        <f t="shared" si="8"/>
        <v>0</v>
      </c>
      <c r="AN66">
        <f t="shared" si="9"/>
        <v>0</v>
      </c>
      <c r="AO66">
        <f t="shared" si="10"/>
        <v>0</v>
      </c>
      <c r="AP66">
        <f t="shared" si="11"/>
        <v>0</v>
      </c>
      <c r="AQ66">
        <f t="shared" si="12"/>
        <v>0</v>
      </c>
      <c r="AR66">
        <f t="shared" si="13"/>
        <v>0</v>
      </c>
    </row>
    <row r="67" spans="2:44" ht="10.5" customHeight="1" x14ac:dyDescent="0.25">
      <c r="B67" s="40"/>
      <c r="C67" s="40"/>
      <c r="D67" s="40"/>
      <c r="E67" s="40"/>
      <c r="F67" s="40"/>
      <c r="G67" s="40"/>
      <c r="H67" s="40"/>
      <c r="I67" s="40"/>
      <c r="J67" s="40"/>
      <c r="K67" s="54"/>
      <c r="L67" s="54"/>
      <c r="M67" s="46"/>
      <c r="N67" s="40"/>
      <c r="O67" s="40"/>
      <c r="P67" s="40"/>
      <c r="Q67" s="41">
        <f t="shared" ref="Q67:X67" si="25">SUM(Q62:Q66)</f>
        <v>8.370000000000001</v>
      </c>
      <c r="R67" s="41">
        <f t="shared" si="25"/>
        <v>3</v>
      </c>
      <c r="S67" s="41">
        <f t="shared" si="25"/>
        <v>7.62</v>
      </c>
      <c r="T67" s="41">
        <f t="shared" si="25"/>
        <v>4</v>
      </c>
      <c r="U67" s="41">
        <f t="shared" si="25"/>
        <v>2</v>
      </c>
      <c r="V67" s="41">
        <f t="shared" si="25"/>
        <v>0.75</v>
      </c>
      <c r="W67" s="41">
        <f t="shared" si="25"/>
        <v>0</v>
      </c>
      <c r="X67" s="41">
        <f t="shared" si="25"/>
        <v>1</v>
      </c>
      <c r="Y67" s="53"/>
      <c r="Z67" s="25"/>
      <c r="AA67" s="35"/>
      <c r="AB67" s="35"/>
      <c r="AC67" s="35"/>
      <c r="AD67" s="28" t="s">
        <v>57</v>
      </c>
      <c r="AE67" s="1">
        <f t="shared" si="0"/>
        <v>0</v>
      </c>
      <c r="AF67" s="2">
        <f t="shared" si="1"/>
        <v>0</v>
      </c>
      <c r="AG67">
        <f t="shared" si="2"/>
        <v>0</v>
      </c>
      <c r="AH67">
        <f t="shared" si="3"/>
        <v>0</v>
      </c>
      <c r="AI67">
        <f t="shared" si="4"/>
        <v>0</v>
      </c>
      <c r="AJ67" s="3">
        <f t="shared" si="5"/>
        <v>0</v>
      </c>
      <c r="AK67">
        <f t="shared" si="6"/>
        <v>0</v>
      </c>
      <c r="AL67">
        <f t="shared" si="7"/>
        <v>0</v>
      </c>
      <c r="AM67">
        <f t="shared" si="8"/>
        <v>0</v>
      </c>
      <c r="AN67">
        <f t="shared" si="9"/>
        <v>0</v>
      </c>
      <c r="AO67">
        <f t="shared" si="10"/>
        <v>0</v>
      </c>
      <c r="AP67">
        <f t="shared" si="11"/>
        <v>0</v>
      </c>
      <c r="AQ67">
        <f t="shared" si="12"/>
        <v>0</v>
      </c>
      <c r="AR67">
        <f t="shared" si="13"/>
        <v>0</v>
      </c>
    </row>
    <row r="68" spans="2:44" ht="12" customHeight="1" x14ac:dyDescent="0.25">
      <c r="B68" s="242" t="s">
        <v>52</v>
      </c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4"/>
      <c r="N68" s="40"/>
      <c r="O68" s="40"/>
      <c r="P68" s="40"/>
      <c r="Q68" s="27">
        <f>S68+V68</f>
        <v>2.5</v>
      </c>
      <c r="R68" s="28">
        <f>(T68+U68)/2</f>
        <v>1</v>
      </c>
      <c r="S68" s="29">
        <f>TRUNC(R68*AE69,2)</f>
        <v>2.5</v>
      </c>
      <c r="T68" s="30">
        <v>2</v>
      </c>
      <c r="U68" s="31">
        <v>0</v>
      </c>
      <c r="V68" s="29">
        <f>TRUNC((W68+X68)/2*AF69,2)</f>
        <v>0</v>
      </c>
      <c r="W68" s="30">
        <v>0</v>
      </c>
      <c r="X68" s="32">
        <v>0</v>
      </c>
      <c r="Y68" s="53"/>
      <c r="Z68" s="25"/>
      <c r="AA68" s="35"/>
      <c r="AB68" s="35"/>
      <c r="AC68" s="35"/>
      <c r="AD68" s="28">
        <f>16-ROUND(Q67,2)</f>
        <v>7.6300000000000008</v>
      </c>
      <c r="AE68" s="1">
        <f t="shared" si="0"/>
        <v>0</v>
      </c>
      <c r="AF68" s="2">
        <f t="shared" si="1"/>
        <v>0</v>
      </c>
      <c r="AG68">
        <f t="shared" si="2"/>
        <v>0</v>
      </c>
      <c r="AH68">
        <f t="shared" si="3"/>
        <v>0</v>
      </c>
      <c r="AI68">
        <f t="shared" si="4"/>
        <v>0</v>
      </c>
      <c r="AJ68" s="3">
        <f t="shared" si="5"/>
        <v>0</v>
      </c>
      <c r="AK68">
        <f t="shared" si="6"/>
        <v>0</v>
      </c>
      <c r="AL68">
        <f t="shared" si="7"/>
        <v>0</v>
      </c>
      <c r="AM68">
        <f t="shared" si="8"/>
        <v>0</v>
      </c>
      <c r="AN68">
        <f t="shared" si="9"/>
        <v>0</v>
      </c>
      <c r="AO68">
        <f t="shared" si="10"/>
        <v>0</v>
      </c>
      <c r="AP68">
        <f t="shared" si="11"/>
        <v>0</v>
      </c>
      <c r="AQ68">
        <f t="shared" si="12"/>
        <v>0</v>
      </c>
      <c r="AR68">
        <f t="shared" si="13"/>
        <v>0</v>
      </c>
    </row>
    <row r="69" spans="2:44" ht="10.5" customHeight="1" x14ac:dyDescent="0.25">
      <c r="B69" s="51">
        <f>B63+1</f>
        <v>10</v>
      </c>
      <c r="C69" s="22" t="s">
        <v>106</v>
      </c>
      <c r="D69" s="22" t="s">
        <v>107</v>
      </c>
      <c r="E69" s="22" t="s">
        <v>71</v>
      </c>
      <c r="F69" s="54" t="s">
        <v>94</v>
      </c>
      <c r="G69" s="40"/>
      <c r="H69" s="40"/>
      <c r="I69" s="40"/>
      <c r="J69" s="40"/>
      <c r="K69" s="25" t="str">
        <f>[1]Recap!B150</f>
        <v>Logic for computer science</v>
      </c>
      <c r="L69" s="25" t="str">
        <f>[1]Recap!C150</f>
        <v>E1</v>
      </c>
      <c r="M69" s="26">
        <v>1</v>
      </c>
      <c r="N69" s="23" t="s">
        <v>108</v>
      </c>
      <c r="O69" s="25">
        <v>3</v>
      </c>
      <c r="P69" s="25">
        <v>4</v>
      </c>
      <c r="Q69" s="27">
        <f>S69+V69</f>
        <v>2</v>
      </c>
      <c r="R69" s="28">
        <f>(T69+U69)/2</f>
        <v>1</v>
      </c>
      <c r="S69" s="29">
        <f>TRUNC(R69*AE70,2)</f>
        <v>2</v>
      </c>
      <c r="T69" s="30">
        <v>2</v>
      </c>
      <c r="U69" s="31">
        <v>0</v>
      </c>
      <c r="V69" s="29">
        <f>TRUNC((W69+X69)/2*AF70,2)</f>
        <v>0</v>
      </c>
      <c r="W69" s="30">
        <v>0</v>
      </c>
      <c r="X69" s="32">
        <v>0</v>
      </c>
      <c r="Y69" s="53"/>
      <c r="Z69" s="25"/>
      <c r="AA69" s="35"/>
      <c r="AB69" s="35"/>
      <c r="AC69" s="35"/>
      <c r="AD69" s="28" t="s">
        <v>51</v>
      </c>
      <c r="AE69" s="1">
        <f t="shared" si="0"/>
        <v>2.5</v>
      </c>
      <c r="AF69" s="2">
        <f t="shared" si="1"/>
        <v>1.25</v>
      </c>
      <c r="AG69">
        <f t="shared" si="2"/>
        <v>0</v>
      </c>
      <c r="AH69">
        <f t="shared" si="3"/>
        <v>0</v>
      </c>
      <c r="AI69">
        <f t="shared" si="4"/>
        <v>0</v>
      </c>
      <c r="AJ69" s="3">
        <f t="shared" si="5"/>
        <v>0</v>
      </c>
      <c r="AK69">
        <f t="shared" si="6"/>
        <v>0</v>
      </c>
      <c r="AL69">
        <f t="shared" si="7"/>
        <v>0</v>
      </c>
      <c r="AM69">
        <f t="shared" si="8"/>
        <v>1</v>
      </c>
      <c r="AN69">
        <f t="shared" si="9"/>
        <v>0</v>
      </c>
      <c r="AO69">
        <f t="shared" si="10"/>
        <v>0</v>
      </c>
      <c r="AP69">
        <f t="shared" si="11"/>
        <v>0</v>
      </c>
      <c r="AQ69">
        <f t="shared" si="12"/>
        <v>0</v>
      </c>
      <c r="AR69">
        <f t="shared" si="13"/>
        <v>0</v>
      </c>
    </row>
    <row r="70" spans="2:44" ht="10.5" customHeight="1" x14ac:dyDescent="0.25">
      <c r="B70" s="40"/>
      <c r="C70" s="40"/>
      <c r="D70" s="22" t="s">
        <v>109</v>
      </c>
      <c r="E70" s="40"/>
      <c r="F70" s="40"/>
      <c r="G70" s="40"/>
      <c r="H70" s="40"/>
      <c r="I70" s="40"/>
      <c r="J70" s="40"/>
      <c r="K70" s="25" t="str">
        <f>[1]Recap!B15</f>
        <v>Logică computațională</v>
      </c>
      <c r="L70" s="43" t="str">
        <f>[1]Recap!C15</f>
        <v>I1</v>
      </c>
      <c r="M70" s="43">
        <v>1</v>
      </c>
      <c r="N70" s="43"/>
      <c r="O70" s="43"/>
      <c r="P70" s="43"/>
      <c r="Q70" s="27">
        <f>S70+V70</f>
        <v>4.05</v>
      </c>
      <c r="R70" s="28">
        <f>(T70+U70)/2</f>
        <v>1</v>
      </c>
      <c r="S70" s="29">
        <f>TRUNC(R70*AE71,2)</f>
        <v>3.12</v>
      </c>
      <c r="T70" s="30">
        <v>0</v>
      </c>
      <c r="U70" s="31">
        <v>2</v>
      </c>
      <c r="V70" s="29">
        <f>TRUNC((W70+X70)/2*AF71,2)</f>
        <v>0.93</v>
      </c>
      <c r="W70" s="30">
        <v>0</v>
      </c>
      <c r="X70" s="32">
        <v>1</v>
      </c>
      <c r="Y70" s="53"/>
      <c r="Z70" s="25"/>
      <c r="AA70" s="35"/>
      <c r="AB70" s="35"/>
      <c r="AC70" s="35"/>
      <c r="AD70" s="28" t="s">
        <v>79</v>
      </c>
      <c r="AE70" s="1">
        <f t="shared" ref="AE70:AE133" si="26">IF(AR70=1,2,IF(AM70=1,2*1.25,IF(AP70=1,2.5,IF(AQ70=1,3.12,0))))</f>
        <v>2</v>
      </c>
      <c r="AF70" s="2">
        <f t="shared" ref="AF70:AF133" si="27">IF(AR70=1,1,IF(AM70=1,1.25,IF(AP70=1,1.5,IF(AQ70=1,1.86,0))))</f>
        <v>1</v>
      </c>
      <c r="AG70">
        <f t="shared" ref="AG70:AG133" si="28">IF(ISNUMBER(SEARCH($AG$4,L70)),1,0)</f>
        <v>0</v>
      </c>
      <c r="AH70">
        <f t="shared" ref="AH70:AH133" si="29">IF(ISNUMBER(SEARCH($AH$4,L70)),1,0)</f>
        <v>0</v>
      </c>
      <c r="AI70">
        <f t="shared" ref="AI70:AI133" si="30">IF(ISNUMBER(SEARCH($AI$4,L70)),1,0)</f>
        <v>0</v>
      </c>
      <c r="AJ70" s="3">
        <f t="shared" ref="AJ70:AJ134" si="31">IF(ISNUMBER(SEARCH($AJ$4,L70)),1,0)</f>
        <v>0</v>
      </c>
      <c r="AK70">
        <f t="shared" ref="AK70:AK133" si="32">IF(ISNUMBER(SEARCH($AK$4,L70)),1,0)</f>
        <v>0</v>
      </c>
      <c r="AL70">
        <f t="shared" ref="AL70:AL133" si="33">IF(ISNUMBER(SEARCH($AL$4,L70)),1,0)</f>
        <v>0</v>
      </c>
      <c r="AM70">
        <f t="shared" ref="AM70:AM133" si="34">IF(ISNUMBER(SEARCH($AM$4,L70)),1,0)</f>
        <v>0</v>
      </c>
      <c r="AN70">
        <f t="shared" ref="AN70:AN133" si="35">IF(OR(IF(ISNUMBER(SEARCH("i1",L70)),1,0),IF(ISNUMBER(SEARCH("i2",L70)),1,0),IF(ISNUMBER(SEARCH("i3",L70)),1,0)),1,0)</f>
        <v>1</v>
      </c>
      <c r="AO70">
        <f t="shared" ref="AO70:AO133" si="36">IF(OR(IF(ISNUMBER(SEARCH("ia1",L70)),1,0),IF(ISNUMBER(SEARCH("ia2",L70)),1,0),IF(ISNUMBER(SEARCH("ia3",L70)),1,0)),1,0)</f>
        <v>0</v>
      </c>
      <c r="AP70">
        <f t="shared" ref="AP70:AP133" si="37">IF(SUM(AG70:AJ70)&lt;=0,0,1)</f>
        <v>0</v>
      </c>
      <c r="AQ70">
        <f t="shared" ref="AQ70:AQ133" si="38">IF(SUM(AK70:AL70)&lt;=0,0,1)</f>
        <v>0</v>
      </c>
      <c r="AR70">
        <f t="shared" ref="AR70:AR133" si="39">IF(SUM(AN70:AO70)&lt;=0,0,1)</f>
        <v>1</v>
      </c>
    </row>
    <row r="71" spans="2:44" ht="10.5" customHeight="1" x14ac:dyDescent="0.25">
      <c r="B71" s="40"/>
      <c r="C71" s="40"/>
      <c r="D71" s="40"/>
      <c r="E71" s="40"/>
      <c r="F71" s="40"/>
      <c r="G71" s="40"/>
      <c r="H71" s="40"/>
      <c r="I71" s="40"/>
      <c r="J71" s="40"/>
      <c r="K71" s="56" t="str">
        <f>[1]Recap!B210</f>
        <v xml:space="preserve">Term Rewriting </v>
      </c>
      <c r="L71" s="25" t="str">
        <f>[1]Recap!C210</f>
        <v>AIDC1</v>
      </c>
      <c r="M71" s="26" t="s">
        <v>63</v>
      </c>
      <c r="N71" s="23"/>
      <c r="O71" s="25"/>
      <c r="P71" s="25"/>
      <c r="Q71" s="27"/>
      <c r="R71" s="28"/>
      <c r="S71" s="29">
        <f>TRUNC(R71*AE72,2)</f>
        <v>0</v>
      </c>
      <c r="T71" s="30"/>
      <c r="U71" s="31"/>
      <c r="V71" s="29">
        <f>TRUNC((W71+X71)/2*AF72,2)</f>
        <v>0</v>
      </c>
      <c r="W71" s="30"/>
      <c r="X71" s="32"/>
      <c r="Y71" s="53"/>
      <c r="Z71" s="25"/>
      <c r="AA71" s="35"/>
      <c r="AB71" s="35"/>
      <c r="AC71" s="35"/>
      <c r="AD71" s="28" t="s">
        <v>50</v>
      </c>
      <c r="AE71" s="1">
        <f t="shared" si="26"/>
        <v>3.12</v>
      </c>
      <c r="AF71" s="2">
        <f t="shared" si="27"/>
        <v>1.86</v>
      </c>
      <c r="AG71">
        <f t="shared" si="28"/>
        <v>0</v>
      </c>
      <c r="AH71">
        <f t="shared" si="29"/>
        <v>0</v>
      </c>
      <c r="AI71">
        <f t="shared" si="30"/>
        <v>0</v>
      </c>
      <c r="AJ71" s="3">
        <f t="shared" si="31"/>
        <v>0</v>
      </c>
      <c r="AK71">
        <f t="shared" si="32"/>
        <v>1</v>
      </c>
      <c r="AL71">
        <f t="shared" si="33"/>
        <v>0</v>
      </c>
      <c r="AM71">
        <f t="shared" si="34"/>
        <v>0</v>
      </c>
      <c r="AN71">
        <f t="shared" si="35"/>
        <v>0</v>
      </c>
      <c r="AO71">
        <f t="shared" si="36"/>
        <v>0</v>
      </c>
      <c r="AP71">
        <f t="shared" si="37"/>
        <v>0</v>
      </c>
      <c r="AQ71">
        <f t="shared" si="38"/>
        <v>1</v>
      </c>
      <c r="AR71">
        <f t="shared" si="39"/>
        <v>0</v>
      </c>
    </row>
    <row r="72" spans="2:44" ht="10.5" customHeight="1" x14ac:dyDescent="0.25">
      <c r="B72" s="40"/>
      <c r="C72" s="40"/>
      <c r="D72" s="40"/>
      <c r="E72" s="40"/>
      <c r="F72" s="40"/>
      <c r="G72" s="40"/>
      <c r="H72" s="40"/>
      <c r="I72" s="40"/>
      <c r="J72" s="40"/>
      <c r="K72" s="25"/>
      <c r="L72" s="54"/>
      <c r="M72" s="43"/>
      <c r="N72" s="43"/>
      <c r="O72" s="43"/>
      <c r="P72" s="43"/>
      <c r="Q72" s="41"/>
      <c r="R72" s="47"/>
      <c r="S72" s="29">
        <f>TRUNC(R72*AE73,2)</f>
        <v>0</v>
      </c>
      <c r="T72" s="30"/>
      <c r="U72" s="48"/>
      <c r="V72" s="29">
        <f>TRUNC((W72+X72)/2*AF73,2)</f>
        <v>0</v>
      </c>
      <c r="W72" s="49"/>
      <c r="X72" s="50"/>
      <c r="Y72" s="53"/>
      <c r="Z72" s="25"/>
      <c r="AA72" s="35"/>
      <c r="AB72" s="35"/>
      <c r="AC72" s="35"/>
      <c r="AD72" s="28" t="s">
        <v>69</v>
      </c>
      <c r="AE72" s="1">
        <f t="shared" si="26"/>
        <v>0</v>
      </c>
      <c r="AF72" s="2">
        <f t="shared" si="27"/>
        <v>0</v>
      </c>
      <c r="AG72">
        <f t="shared" si="28"/>
        <v>0</v>
      </c>
      <c r="AH72">
        <f t="shared" si="29"/>
        <v>0</v>
      </c>
      <c r="AI72">
        <f t="shared" si="30"/>
        <v>0</v>
      </c>
      <c r="AJ72" s="3">
        <f t="shared" si="31"/>
        <v>0</v>
      </c>
      <c r="AK72">
        <f t="shared" si="32"/>
        <v>0</v>
      </c>
      <c r="AL72">
        <f t="shared" si="33"/>
        <v>0</v>
      </c>
      <c r="AM72">
        <f t="shared" si="34"/>
        <v>0</v>
      </c>
      <c r="AN72">
        <f t="shared" si="35"/>
        <v>0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</row>
    <row r="73" spans="2:44" ht="10.5" customHeight="1" x14ac:dyDescent="0.25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>
        <f t="shared" ref="Q73:X73" si="40">SUM(Q68:Q72)</f>
        <v>8.5500000000000007</v>
      </c>
      <c r="R73" s="41">
        <f t="shared" si="40"/>
        <v>3</v>
      </c>
      <c r="S73" s="41">
        <f t="shared" si="40"/>
        <v>7.62</v>
      </c>
      <c r="T73" s="41">
        <f t="shared" si="40"/>
        <v>4</v>
      </c>
      <c r="U73" s="41">
        <f t="shared" si="40"/>
        <v>2</v>
      </c>
      <c r="V73" s="41">
        <f t="shared" si="40"/>
        <v>0.93</v>
      </c>
      <c r="W73" s="41">
        <f t="shared" si="40"/>
        <v>0</v>
      </c>
      <c r="X73" s="41">
        <f t="shared" si="40"/>
        <v>1</v>
      </c>
      <c r="Y73" s="53"/>
      <c r="Z73" s="25"/>
      <c r="AA73" s="35"/>
      <c r="AB73" s="35"/>
      <c r="AC73" s="35"/>
      <c r="AD73" s="28" t="s">
        <v>110</v>
      </c>
      <c r="AE73" s="1">
        <f t="shared" si="26"/>
        <v>0</v>
      </c>
      <c r="AF73" s="2">
        <f t="shared" si="27"/>
        <v>0</v>
      </c>
      <c r="AG73">
        <f t="shared" si="28"/>
        <v>0</v>
      </c>
      <c r="AH73">
        <f t="shared" si="29"/>
        <v>0</v>
      </c>
      <c r="AI73">
        <f t="shared" si="30"/>
        <v>0</v>
      </c>
      <c r="AJ73" s="3">
        <f t="shared" si="31"/>
        <v>0</v>
      </c>
      <c r="AK73">
        <f t="shared" si="32"/>
        <v>0</v>
      </c>
      <c r="AL73">
        <f t="shared" si="33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</row>
    <row r="74" spans="2:44" ht="12" customHeight="1" x14ac:dyDescent="0.25">
      <c r="B74" s="232" t="s">
        <v>52</v>
      </c>
      <c r="C74" s="233"/>
      <c r="D74" s="233"/>
      <c r="E74" s="233"/>
      <c r="F74" s="233"/>
      <c r="G74" s="233"/>
      <c r="H74" s="233"/>
      <c r="I74" s="233"/>
      <c r="J74" s="233"/>
      <c r="K74" s="233"/>
      <c r="L74" s="233"/>
      <c r="M74" s="234"/>
      <c r="N74" s="39"/>
      <c r="O74" s="40"/>
      <c r="P74" s="40"/>
      <c r="Q74" s="27">
        <f>S74+V74</f>
        <v>2</v>
      </c>
      <c r="R74" s="28">
        <f>(T74+U74)/2</f>
        <v>1</v>
      </c>
      <c r="S74" s="29">
        <f>TRUNC(R74*AE75,2)</f>
        <v>2</v>
      </c>
      <c r="T74" s="30">
        <v>0</v>
      </c>
      <c r="U74" s="31">
        <v>2</v>
      </c>
      <c r="V74" s="29">
        <f>TRUNC((W74+X74)/2*AF75,2)</f>
        <v>0</v>
      </c>
      <c r="W74" s="30">
        <v>0</v>
      </c>
      <c r="X74" s="32">
        <v>0</v>
      </c>
      <c r="Y74" s="53">
        <f>SUM(Y69:Y72)</f>
        <v>0</v>
      </c>
      <c r="Z74" s="25"/>
      <c r="AA74" s="35"/>
      <c r="AB74" s="35"/>
      <c r="AC74" s="35"/>
      <c r="AD74" s="28">
        <f>16-ROUND(Q73,2)</f>
        <v>7.4499999999999993</v>
      </c>
      <c r="AE74" s="1">
        <f t="shared" si="26"/>
        <v>0</v>
      </c>
      <c r="AF74" s="2">
        <f t="shared" si="27"/>
        <v>0</v>
      </c>
      <c r="AG74">
        <f t="shared" si="28"/>
        <v>0</v>
      </c>
      <c r="AH74">
        <f t="shared" si="29"/>
        <v>0</v>
      </c>
      <c r="AI74">
        <f t="shared" si="30"/>
        <v>0</v>
      </c>
      <c r="AJ74" s="3">
        <f t="shared" si="31"/>
        <v>0</v>
      </c>
      <c r="AK74">
        <f t="shared" si="32"/>
        <v>0</v>
      </c>
      <c r="AL74">
        <f t="shared" si="33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</row>
    <row r="75" spans="2:44" ht="13.5" customHeight="1" x14ac:dyDescent="0.25">
      <c r="B75" s="20">
        <f>B69+1</f>
        <v>11</v>
      </c>
      <c r="C75" s="21" t="s">
        <v>71</v>
      </c>
      <c r="D75" s="22" t="s">
        <v>111</v>
      </c>
      <c r="E75" s="22" t="s">
        <v>71</v>
      </c>
      <c r="F75" s="54" t="s">
        <v>94</v>
      </c>
      <c r="G75" s="24"/>
      <c r="H75" s="23"/>
      <c r="I75" s="23"/>
      <c r="J75" s="23"/>
      <c r="K75" s="25" t="str">
        <f>[1]Recap!B106</f>
        <v>Grafică și interfețe utilizator</v>
      </c>
      <c r="L75" s="25" t="str">
        <f>[1]Recap!C106</f>
        <v>I3</v>
      </c>
      <c r="M75" s="25">
        <v>3</v>
      </c>
      <c r="N75" s="43"/>
      <c r="O75" s="43"/>
      <c r="P75" s="43"/>
      <c r="Q75" s="27">
        <f>S75+V75</f>
        <v>3.12</v>
      </c>
      <c r="R75" s="28">
        <f>(T75+U75)/2</f>
        <v>1</v>
      </c>
      <c r="S75" s="29">
        <f>TRUNC(R75*AE76,2)</f>
        <v>3.12</v>
      </c>
      <c r="T75" s="30">
        <v>2</v>
      </c>
      <c r="U75" s="31">
        <v>0</v>
      </c>
      <c r="V75" s="29">
        <f>TRUNC((W75+X75)/2*AF76,2)</f>
        <v>0</v>
      </c>
      <c r="W75" s="30">
        <v>0</v>
      </c>
      <c r="X75" s="32">
        <v>0</v>
      </c>
      <c r="Y75" s="53"/>
      <c r="Z75" s="25"/>
      <c r="AA75" s="35"/>
      <c r="AB75" s="35"/>
      <c r="AC75" s="35"/>
      <c r="AD75" s="28" t="s">
        <v>51</v>
      </c>
      <c r="AE75" s="1">
        <f t="shared" si="26"/>
        <v>2</v>
      </c>
      <c r="AF75" s="2">
        <f t="shared" si="27"/>
        <v>1</v>
      </c>
      <c r="AG75">
        <f t="shared" si="28"/>
        <v>0</v>
      </c>
      <c r="AH75">
        <f t="shared" si="29"/>
        <v>0</v>
      </c>
      <c r="AI75">
        <f t="shared" si="30"/>
        <v>0</v>
      </c>
      <c r="AJ75" s="3">
        <f t="shared" si="31"/>
        <v>0</v>
      </c>
      <c r="AK75">
        <f t="shared" si="32"/>
        <v>0</v>
      </c>
      <c r="AL75">
        <f t="shared" si="33"/>
        <v>0</v>
      </c>
      <c r="AM75">
        <f t="shared" si="34"/>
        <v>0</v>
      </c>
      <c r="AN75">
        <f t="shared" si="35"/>
        <v>1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1</v>
      </c>
    </row>
    <row r="76" spans="2:44" ht="10.5" customHeight="1" x14ac:dyDescent="0.25">
      <c r="B76" s="20"/>
      <c r="C76" s="21"/>
      <c r="D76" s="22" t="s">
        <v>112</v>
      </c>
      <c r="E76" s="40"/>
      <c r="F76" s="40"/>
      <c r="G76" s="24"/>
      <c r="H76" s="23"/>
      <c r="I76" s="23"/>
      <c r="J76" s="23"/>
      <c r="K76" s="54" t="str">
        <f>[1]Recap!B203</f>
        <v>Distributed systems</v>
      </c>
      <c r="L76" s="54" t="str">
        <f>[1]Recap!C203</f>
        <v>AIDC1+BDATA1</v>
      </c>
      <c r="M76" s="26">
        <v>1</v>
      </c>
      <c r="N76" s="39"/>
      <c r="O76" s="40"/>
      <c r="P76" s="40"/>
      <c r="Q76" s="27">
        <f>S76+V76</f>
        <v>3.12</v>
      </c>
      <c r="R76" s="28">
        <f>(T76+U76)/2</f>
        <v>1</v>
      </c>
      <c r="S76" s="29">
        <f>TRUNC(R76*AE77,2)</f>
        <v>3.12</v>
      </c>
      <c r="T76" s="30">
        <v>2</v>
      </c>
      <c r="U76" s="31">
        <v>0</v>
      </c>
      <c r="V76" s="29">
        <f>TRUNC((W76+X76)/2*AF77,2)</f>
        <v>0</v>
      </c>
      <c r="W76" s="30">
        <v>0</v>
      </c>
      <c r="X76" s="32">
        <v>0</v>
      </c>
      <c r="Y76" s="53"/>
      <c r="Z76" s="25"/>
      <c r="AA76" s="35"/>
      <c r="AB76" s="35"/>
      <c r="AC76" s="35"/>
      <c r="AD76" s="28" t="s">
        <v>79</v>
      </c>
      <c r="AE76" s="1">
        <f t="shared" si="26"/>
        <v>3.12</v>
      </c>
      <c r="AF76" s="2">
        <f t="shared" si="27"/>
        <v>1.86</v>
      </c>
      <c r="AG76">
        <f t="shared" si="28"/>
        <v>0</v>
      </c>
      <c r="AH76">
        <f t="shared" si="29"/>
        <v>0</v>
      </c>
      <c r="AI76">
        <f t="shared" si="30"/>
        <v>0</v>
      </c>
      <c r="AJ76" s="3">
        <f t="shared" si="31"/>
        <v>0</v>
      </c>
      <c r="AK76">
        <f t="shared" si="32"/>
        <v>1</v>
      </c>
      <c r="AL76">
        <f t="shared" si="33"/>
        <v>1</v>
      </c>
      <c r="AM76">
        <f t="shared" si="34"/>
        <v>0</v>
      </c>
      <c r="AN76">
        <f t="shared" si="35"/>
        <v>0</v>
      </c>
      <c r="AO76">
        <f t="shared" si="36"/>
        <v>0</v>
      </c>
      <c r="AP76">
        <f t="shared" si="37"/>
        <v>0</v>
      </c>
      <c r="AQ76">
        <f t="shared" si="38"/>
        <v>1</v>
      </c>
      <c r="AR76">
        <f t="shared" si="39"/>
        <v>0</v>
      </c>
    </row>
    <row r="77" spans="2:44" ht="10.5" customHeight="1" x14ac:dyDescent="0.25">
      <c r="B77" s="20"/>
      <c r="C77" s="21"/>
      <c r="D77" s="22"/>
      <c r="E77" s="36"/>
      <c r="F77" s="23"/>
      <c r="G77" s="24"/>
      <c r="H77" s="23"/>
      <c r="I77" s="23"/>
      <c r="J77" s="23"/>
      <c r="K77" s="25" t="str">
        <f>[1]Recap!B220</f>
        <v>Resource Manag.in Distrib.and Parallel Syst.</v>
      </c>
      <c r="L77" s="25" t="str">
        <f>[1]Recap!C220</f>
        <v>AIDC2</v>
      </c>
      <c r="M77" s="46">
        <v>2</v>
      </c>
      <c r="N77" s="23" t="s">
        <v>113</v>
      </c>
      <c r="O77" s="38"/>
      <c r="P77" s="38"/>
      <c r="Q77" s="43"/>
      <c r="R77" s="43"/>
      <c r="S77" s="29">
        <f>TRUNC(R77*AE78,2)</f>
        <v>0</v>
      </c>
      <c r="T77" s="44"/>
      <c r="U77" s="45"/>
      <c r="V77" s="29">
        <f>TRUNC((W77+X77)/2*AF78,2)</f>
        <v>0</v>
      </c>
      <c r="W77" s="44"/>
      <c r="X77" s="45"/>
      <c r="Y77" s="53"/>
      <c r="Z77" s="25"/>
      <c r="AA77" s="35"/>
      <c r="AB77" s="35"/>
      <c r="AC77" s="35"/>
      <c r="AD77" s="28" t="s">
        <v>114</v>
      </c>
      <c r="AE77" s="1">
        <f t="shared" si="26"/>
        <v>3.12</v>
      </c>
      <c r="AF77" s="2">
        <f t="shared" si="27"/>
        <v>1.86</v>
      </c>
      <c r="AG77">
        <f t="shared" si="28"/>
        <v>0</v>
      </c>
      <c r="AH77">
        <f t="shared" si="29"/>
        <v>0</v>
      </c>
      <c r="AI77">
        <f t="shared" si="30"/>
        <v>0</v>
      </c>
      <c r="AJ77" s="3">
        <f t="shared" si="31"/>
        <v>0</v>
      </c>
      <c r="AK77">
        <f t="shared" si="32"/>
        <v>1</v>
      </c>
      <c r="AL77">
        <f t="shared" si="33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P77">
        <f t="shared" si="37"/>
        <v>0</v>
      </c>
      <c r="AQ77">
        <f t="shared" si="38"/>
        <v>1</v>
      </c>
      <c r="AR77">
        <f t="shared" si="39"/>
        <v>0</v>
      </c>
    </row>
    <row r="78" spans="2:44" ht="10.5" customHeight="1" x14ac:dyDescent="0.25">
      <c r="B78" s="20"/>
      <c r="C78" s="21"/>
      <c r="D78" s="22"/>
      <c r="E78" s="36"/>
      <c r="F78" s="23"/>
      <c r="G78" s="24"/>
      <c r="H78" s="23"/>
      <c r="I78" s="23"/>
      <c r="J78" s="23"/>
      <c r="K78" s="43"/>
      <c r="L78" s="43"/>
      <c r="M78" s="43"/>
      <c r="N78" s="43"/>
      <c r="O78" s="43"/>
      <c r="P78" s="43"/>
      <c r="Q78" s="43"/>
      <c r="R78" s="43"/>
      <c r="S78" s="29">
        <f>TRUNC(R78*AE79,2)</f>
        <v>0</v>
      </c>
      <c r="T78" s="44"/>
      <c r="U78" s="45"/>
      <c r="V78" s="29">
        <f>TRUNC((W78+X78)/2*AF79,2)</f>
        <v>0</v>
      </c>
      <c r="W78" s="44"/>
      <c r="X78" s="45"/>
      <c r="Y78" s="53"/>
      <c r="Z78" s="25"/>
      <c r="AA78" s="35"/>
      <c r="AB78" s="35"/>
      <c r="AC78" s="35"/>
      <c r="AD78" s="28" t="s">
        <v>69</v>
      </c>
      <c r="AE78" s="1">
        <f t="shared" si="26"/>
        <v>0</v>
      </c>
      <c r="AF78" s="2">
        <f t="shared" si="27"/>
        <v>0</v>
      </c>
      <c r="AG78">
        <f t="shared" si="28"/>
        <v>0</v>
      </c>
      <c r="AH78">
        <f t="shared" si="29"/>
        <v>0</v>
      </c>
      <c r="AI78">
        <f t="shared" si="30"/>
        <v>0</v>
      </c>
      <c r="AJ78" s="3">
        <f t="shared" si="31"/>
        <v>0</v>
      </c>
      <c r="AK78">
        <f t="shared" si="32"/>
        <v>0</v>
      </c>
      <c r="AL78">
        <f t="shared" si="33"/>
        <v>0</v>
      </c>
      <c r="AM78">
        <f t="shared" si="34"/>
        <v>0</v>
      </c>
      <c r="AN78">
        <f t="shared" si="35"/>
        <v>0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</row>
    <row r="79" spans="2:44" ht="10.5" customHeight="1" x14ac:dyDescent="0.25">
      <c r="B79" s="20"/>
      <c r="C79" s="21"/>
      <c r="D79" s="22"/>
      <c r="E79" s="36"/>
      <c r="F79" s="23"/>
      <c r="G79" s="24"/>
      <c r="H79" s="23"/>
      <c r="I79" s="23"/>
      <c r="J79" s="23"/>
      <c r="K79" s="43"/>
      <c r="L79" s="43"/>
      <c r="M79" s="43"/>
      <c r="N79" s="43"/>
      <c r="O79" s="43"/>
      <c r="P79" s="43"/>
      <c r="Q79" s="41">
        <f t="shared" ref="Q79:AC80" si="41">SUM(Q74:Q78)</f>
        <v>8.24</v>
      </c>
      <c r="R79" s="41">
        <f t="shared" si="41"/>
        <v>3</v>
      </c>
      <c r="S79" s="41">
        <f t="shared" si="41"/>
        <v>8.24</v>
      </c>
      <c r="T79" s="41">
        <f t="shared" si="41"/>
        <v>4</v>
      </c>
      <c r="U79" s="41">
        <f t="shared" si="41"/>
        <v>2</v>
      </c>
      <c r="V79" s="41">
        <f t="shared" si="41"/>
        <v>0</v>
      </c>
      <c r="W79" s="41">
        <f t="shared" si="41"/>
        <v>0</v>
      </c>
      <c r="X79" s="41">
        <f t="shared" si="41"/>
        <v>0</v>
      </c>
      <c r="Y79" s="53"/>
      <c r="Z79" s="25"/>
      <c r="AA79" s="35"/>
      <c r="AB79" s="35"/>
      <c r="AC79" s="35"/>
      <c r="AD79" s="28" t="s">
        <v>66</v>
      </c>
      <c r="AE79" s="1">
        <f t="shared" si="26"/>
        <v>0</v>
      </c>
      <c r="AF79" s="2">
        <f t="shared" si="27"/>
        <v>0</v>
      </c>
      <c r="AG79">
        <f t="shared" si="28"/>
        <v>0</v>
      </c>
      <c r="AH79">
        <f t="shared" si="29"/>
        <v>0</v>
      </c>
      <c r="AI79">
        <f t="shared" si="30"/>
        <v>0</v>
      </c>
      <c r="AJ79" s="3">
        <f t="shared" si="31"/>
        <v>0</v>
      </c>
      <c r="AK79">
        <f t="shared" si="32"/>
        <v>0</v>
      </c>
      <c r="AL79">
        <f t="shared" si="33"/>
        <v>0</v>
      </c>
      <c r="AM79">
        <f t="shared" si="34"/>
        <v>0</v>
      </c>
      <c r="AN79">
        <f t="shared" si="35"/>
        <v>0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</row>
    <row r="80" spans="2:44" ht="12.75" customHeight="1" x14ac:dyDescent="0.25">
      <c r="B80" s="232" t="s">
        <v>52</v>
      </c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4"/>
      <c r="N80" s="39"/>
      <c r="O80" s="40"/>
      <c r="P80" s="40"/>
      <c r="Q80" s="27">
        <f>S80+V80</f>
        <v>2.5</v>
      </c>
      <c r="R80" s="28">
        <f>(T80+U80)/2</f>
        <v>1</v>
      </c>
      <c r="S80" s="29">
        <f>TRUNC(R80*AE81,2)</f>
        <v>2.5</v>
      </c>
      <c r="T80" s="30">
        <v>0</v>
      </c>
      <c r="U80" s="31">
        <v>2</v>
      </c>
      <c r="V80" s="29">
        <f>TRUNC((W80+X80)/2*AF81,2)</f>
        <v>0</v>
      </c>
      <c r="W80" s="30">
        <v>0</v>
      </c>
      <c r="X80" s="32">
        <v>0</v>
      </c>
      <c r="Y80" s="41">
        <f t="shared" si="41"/>
        <v>0</v>
      </c>
      <c r="Z80" s="41">
        <f t="shared" si="41"/>
        <v>0</v>
      </c>
      <c r="AA80" s="41">
        <f t="shared" si="41"/>
        <v>0</v>
      </c>
      <c r="AB80" s="41">
        <f t="shared" si="41"/>
        <v>0</v>
      </c>
      <c r="AC80" s="41">
        <f t="shared" si="41"/>
        <v>0</v>
      </c>
      <c r="AD80" s="28">
        <f>16-ROUND(Q79,2)</f>
        <v>7.76</v>
      </c>
      <c r="AE80" s="1">
        <f t="shared" si="26"/>
        <v>0</v>
      </c>
      <c r="AF80" s="2">
        <f t="shared" si="27"/>
        <v>0</v>
      </c>
      <c r="AG80">
        <f t="shared" si="28"/>
        <v>0</v>
      </c>
      <c r="AH80">
        <f t="shared" si="29"/>
        <v>0</v>
      </c>
      <c r="AI80">
        <f t="shared" si="30"/>
        <v>0</v>
      </c>
      <c r="AJ80" s="3">
        <f t="shared" si="31"/>
        <v>0</v>
      </c>
      <c r="AK80">
        <f t="shared" si="32"/>
        <v>0</v>
      </c>
      <c r="AL80">
        <f t="shared" si="33"/>
        <v>0</v>
      </c>
      <c r="AM80">
        <f t="shared" si="34"/>
        <v>0</v>
      </c>
      <c r="AN80">
        <f t="shared" si="35"/>
        <v>0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</row>
    <row r="81" spans="2:44" ht="12" customHeight="1" x14ac:dyDescent="0.25">
      <c r="B81" s="39">
        <f>B75+1</f>
        <v>12</v>
      </c>
      <c r="C81" s="51" t="s">
        <v>71</v>
      </c>
      <c r="D81" s="51" t="s">
        <v>115</v>
      </c>
      <c r="E81" s="51" t="s">
        <v>71</v>
      </c>
      <c r="F81" s="25" t="s">
        <v>94</v>
      </c>
      <c r="G81" s="25"/>
      <c r="H81" s="25"/>
      <c r="I81" s="25"/>
      <c r="J81" s="25"/>
      <c r="K81" s="25" t="str">
        <f>[1]Recap!B156</f>
        <v xml:space="preserve">Programming II </v>
      </c>
      <c r="L81" s="25" t="str">
        <f>[1]Recap!C156</f>
        <v>E1</v>
      </c>
      <c r="M81" s="25">
        <v>1</v>
      </c>
      <c r="N81" s="39"/>
      <c r="O81" s="40"/>
      <c r="P81" s="40"/>
      <c r="Q81" s="27">
        <f>S81+V81</f>
        <v>2</v>
      </c>
      <c r="R81" s="28">
        <f>(T81+U81)/2</f>
        <v>1</v>
      </c>
      <c r="S81" s="29">
        <f>TRUNC(R81*AE82,2)</f>
        <v>2</v>
      </c>
      <c r="T81" s="30">
        <v>2</v>
      </c>
      <c r="U81" s="31">
        <v>0</v>
      </c>
      <c r="V81" s="29">
        <f>TRUNC((W81+X81)/2*AF82,2)</f>
        <v>0</v>
      </c>
      <c r="W81" s="30">
        <v>0</v>
      </c>
      <c r="X81" s="32">
        <v>0</v>
      </c>
      <c r="Y81" s="53"/>
      <c r="Z81" s="25"/>
      <c r="AA81" s="35"/>
      <c r="AB81" s="35"/>
      <c r="AC81" s="35"/>
      <c r="AD81" s="28" t="s">
        <v>51</v>
      </c>
      <c r="AE81" s="1">
        <f t="shared" si="26"/>
        <v>2.5</v>
      </c>
      <c r="AF81" s="2">
        <f t="shared" si="27"/>
        <v>1.25</v>
      </c>
      <c r="AG81">
        <f t="shared" si="28"/>
        <v>0</v>
      </c>
      <c r="AH81">
        <f t="shared" si="29"/>
        <v>0</v>
      </c>
      <c r="AI81">
        <f t="shared" si="30"/>
        <v>0</v>
      </c>
      <c r="AJ81" s="3">
        <f t="shared" si="31"/>
        <v>0</v>
      </c>
      <c r="AK81">
        <f t="shared" si="32"/>
        <v>0</v>
      </c>
      <c r="AL81">
        <f t="shared" si="33"/>
        <v>0</v>
      </c>
      <c r="AM81">
        <f t="shared" si="34"/>
        <v>1</v>
      </c>
      <c r="AN81">
        <f t="shared" si="35"/>
        <v>0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</row>
    <row r="82" spans="2:44" ht="10.5" customHeight="1" x14ac:dyDescent="0.25">
      <c r="B82" s="39"/>
      <c r="C82" s="25"/>
      <c r="D82" s="25"/>
      <c r="E82" s="25"/>
      <c r="F82" s="25"/>
      <c r="G82" s="25"/>
      <c r="H82" s="25"/>
      <c r="I82" s="25"/>
      <c r="J82" s="25"/>
      <c r="K82" s="25" t="str">
        <f>[1]Recap!B124</f>
        <v>Sabloane de proiectare</v>
      </c>
      <c r="L82" s="25" t="str">
        <f>[1]Recap!C124</f>
        <v>IA3+I3</v>
      </c>
      <c r="M82" s="46">
        <v>3</v>
      </c>
      <c r="N82" s="39"/>
      <c r="O82" s="40"/>
      <c r="P82" s="40"/>
      <c r="Q82" s="27">
        <f>S82+V82</f>
        <v>3.25</v>
      </c>
      <c r="R82" s="28">
        <f>(T82+U82)/2</f>
        <v>1</v>
      </c>
      <c r="S82" s="29">
        <f>TRUNC(R82*AE83,2)</f>
        <v>2.5</v>
      </c>
      <c r="T82" s="30">
        <v>2</v>
      </c>
      <c r="U82" s="31">
        <v>0</v>
      </c>
      <c r="V82" s="29">
        <f>TRUNC((W82+X82)/2*AF83,2)</f>
        <v>0.75</v>
      </c>
      <c r="W82" s="30">
        <v>1</v>
      </c>
      <c r="X82" s="32">
        <v>0</v>
      </c>
      <c r="Y82" s="53"/>
      <c r="Z82" s="25"/>
      <c r="AA82" s="35"/>
      <c r="AB82" s="35"/>
      <c r="AC82" s="35"/>
      <c r="AD82" s="28" t="s">
        <v>79</v>
      </c>
      <c r="AE82" s="1">
        <f t="shared" si="26"/>
        <v>2</v>
      </c>
      <c r="AF82" s="2">
        <f t="shared" si="27"/>
        <v>1</v>
      </c>
      <c r="AG82">
        <f t="shared" si="28"/>
        <v>0</v>
      </c>
      <c r="AH82">
        <f t="shared" si="29"/>
        <v>0</v>
      </c>
      <c r="AI82">
        <f t="shared" si="30"/>
        <v>0</v>
      </c>
      <c r="AJ82" s="3">
        <f t="shared" si="31"/>
        <v>0</v>
      </c>
      <c r="AK82">
        <f t="shared" si="32"/>
        <v>0</v>
      </c>
      <c r="AL82">
        <f t="shared" si="33"/>
        <v>0</v>
      </c>
      <c r="AM82">
        <f t="shared" si="34"/>
        <v>0</v>
      </c>
      <c r="AN82">
        <f t="shared" si="35"/>
        <v>1</v>
      </c>
      <c r="AO82">
        <f t="shared" si="36"/>
        <v>1</v>
      </c>
      <c r="AP82">
        <f t="shared" si="37"/>
        <v>0</v>
      </c>
      <c r="AQ82">
        <f t="shared" si="38"/>
        <v>0</v>
      </c>
      <c r="AR82">
        <f t="shared" si="39"/>
        <v>1</v>
      </c>
    </row>
    <row r="83" spans="2:44" ht="13.5" customHeight="1" x14ac:dyDescent="0.25">
      <c r="B83" s="39"/>
      <c r="C83" s="25"/>
      <c r="D83" s="25"/>
      <c r="E83" s="25"/>
      <c r="F83" s="25"/>
      <c r="G83" s="25"/>
      <c r="H83" s="25"/>
      <c r="I83" s="25"/>
      <c r="J83" s="25"/>
      <c r="K83" s="25" t="str">
        <f>[1]Recap!B254</f>
        <v>Proiectarea interfețelor om-mașină</v>
      </c>
      <c r="L83" s="25" t="str">
        <f>[1]Recap!C254</f>
        <v>IS2</v>
      </c>
      <c r="M83" s="25">
        <v>2</v>
      </c>
      <c r="N83" s="39"/>
      <c r="O83" s="40"/>
      <c r="P83" s="40"/>
      <c r="Q83" s="27">
        <f>S83+V83</f>
        <v>1</v>
      </c>
      <c r="R83" s="28">
        <f>(T83+U83)/2</f>
        <v>0</v>
      </c>
      <c r="S83" s="29">
        <f>TRUNC(R83*AE84,2)</f>
        <v>0</v>
      </c>
      <c r="T83" s="30">
        <v>0</v>
      </c>
      <c r="U83" s="31">
        <v>0</v>
      </c>
      <c r="V83" s="29">
        <f>TRUNC((W83+X83)/2*AF84,2)</f>
        <v>1</v>
      </c>
      <c r="W83" s="30">
        <v>2</v>
      </c>
      <c r="X83" s="32">
        <v>0</v>
      </c>
      <c r="Y83" s="53"/>
      <c r="Z83" s="25"/>
      <c r="AA83" s="35"/>
      <c r="AB83" s="35"/>
      <c r="AC83" s="35"/>
      <c r="AD83" s="28" t="s">
        <v>116</v>
      </c>
      <c r="AE83" s="1">
        <f t="shared" si="26"/>
        <v>2.5</v>
      </c>
      <c r="AF83" s="2">
        <f t="shared" si="27"/>
        <v>1.5</v>
      </c>
      <c r="AG83">
        <f t="shared" si="28"/>
        <v>0</v>
      </c>
      <c r="AH83">
        <f t="shared" si="29"/>
        <v>1</v>
      </c>
      <c r="AI83">
        <f t="shared" si="30"/>
        <v>0</v>
      </c>
      <c r="AJ83" s="3">
        <f t="shared" si="31"/>
        <v>0</v>
      </c>
      <c r="AK83">
        <f t="shared" si="32"/>
        <v>0</v>
      </c>
      <c r="AL83">
        <f t="shared" si="33"/>
        <v>0</v>
      </c>
      <c r="AM83">
        <f t="shared" si="34"/>
        <v>0</v>
      </c>
      <c r="AN83">
        <f t="shared" si="35"/>
        <v>0</v>
      </c>
      <c r="AO83">
        <f t="shared" si="36"/>
        <v>0</v>
      </c>
      <c r="AP83">
        <f t="shared" si="37"/>
        <v>1</v>
      </c>
      <c r="AQ83">
        <f t="shared" si="38"/>
        <v>0</v>
      </c>
      <c r="AR83">
        <f t="shared" si="39"/>
        <v>0</v>
      </c>
    </row>
    <row r="84" spans="2:44" ht="11.25" customHeight="1" x14ac:dyDescent="0.25">
      <c r="B84" s="39"/>
      <c r="C84" s="25"/>
      <c r="D84" s="25"/>
      <c r="E84" s="25"/>
      <c r="F84" s="25"/>
      <c r="G84" s="25"/>
      <c r="H84" s="25"/>
      <c r="I84" s="25"/>
      <c r="J84" s="25"/>
      <c r="K84" s="25" t="str">
        <f>[1]Recap!B125</f>
        <v>Sabloane de proiectare</v>
      </c>
      <c r="L84" s="25" t="str">
        <f>[1]Recap!C125</f>
        <v>IA3</v>
      </c>
      <c r="M84" s="25" t="s">
        <v>117</v>
      </c>
      <c r="N84" s="39"/>
      <c r="O84" s="40"/>
      <c r="P84" s="40"/>
      <c r="Q84" s="41"/>
      <c r="R84" s="58"/>
      <c r="S84" s="29">
        <f>TRUNC(R84*AE85,2)</f>
        <v>0</v>
      </c>
      <c r="T84" s="59"/>
      <c r="U84" s="60"/>
      <c r="V84" s="29">
        <f>TRUNC((W84+X84)/2*AF85,2)</f>
        <v>0</v>
      </c>
      <c r="W84" s="59"/>
      <c r="X84" s="60"/>
      <c r="Y84" s="53"/>
      <c r="Z84" s="25"/>
      <c r="AA84" s="35"/>
      <c r="AB84" s="35"/>
      <c r="AC84" s="35"/>
      <c r="AD84" s="28" t="s">
        <v>69</v>
      </c>
      <c r="AE84" s="1">
        <f t="shared" si="26"/>
        <v>2</v>
      </c>
      <c r="AF84" s="2">
        <f t="shared" si="27"/>
        <v>1</v>
      </c>
      <c r="AG84">
        <f t="shared" si="28"/>
        <v>0</v>
      </c>
      <c r="AH84">
        <f t="shared" si="29"/>
        <v>0</v>
      </c>
      <c r="AI84">
        <f t="shared" si="30"/>
        <v>0</v>
      </c>
      <c r="AJ84" s="3">
        <f t="shared" si="31"/>
        <v>0</v>
      </c>
      <c r="AK84">
        <f t="shared" si="32"/>
        <v>0</v>
      </c>
      <c r="AL84">
        <f t="shared" si="33"/>
        <v>0</v>
      </c>
      <c r="AM84">
        <f t="shared" si="34"/>
        <v>0</v>
      </c>
      <c r="AN84">
        <f t="shared" si="35"/>
        <v>0</v>
      </c>
      <c r="AO84">
        <f t="shared" si="36"/>
        <v>1</v>
      </c>
      <c r="AP84">
        <f t="shared" si="37"/>
        <v>0</v>
      </c>
      <c r="AQ84">
        <f t="shared" si="38"/>
        <v>0</v>
      </c>
      <c r="AR84">
        <f t="shared" si="39"/>
        <v>1</v>
      </c>
    </row>
    <row r="85" spans="2:44" ht="10.5" customHeight="1" x14ac:dyDescent="0.25">
      <c r="B85" s="39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9"/>
      <c r="O85" s="40"/>
      <c r="P85" s="40"/>
      <c r="Q85" s="41">
        <f t="shared" ref="Q85:X85" si="42">SUM(Q80:Q84)</f>
        <v>8.75</v>
      </c>
      <c r="R85" s="41">
        <f t="shared" si="42"/>
        <v>3</v>
      </c>
      <c r="S85" s="41">
        <f t="shared" si="42"/>
        <v>7</v>
      </c>
      <c r="T85" s="41">
        <f t="shared" si="42"/>
        <v>4</v>
      </c>
      <c r="U85" s="41">
        <f t="shared" si="42"/>
        <v>2</v>
      </c>
      <c r="V85" s="41">
        <f t="shared" si="42"/>
        <v>1.75</v>
      </c>
      <c r="W85" s="41">
        <f t="shared" si="42"/>
        <v>3</v>
      </c>
      <c r="X85" s="41">
        <f t="shared" si="42"/>
        <v>0</v>
      </c>
      <c r="Y85" s="53"/>
      <c r="Z85" s="25"/>
      <c r="AA85" s="35"/>
      <c r="AB85" s="35"/>
      <c r="AC85" s="35"/>
      <c r="AD85" s="28" t="s">
        <v>50</v>
      </c>
      <c r="AE85" s="1">
        <f t="shared" si="26"/>
        <v>0</v>
      </c>
      <c r="AF85" s="2">
        <f t="shared" si="27"/>
        <v>0</v>
      </c>
      <c r="AG85">
        <f t="shared" si="28"/>
        <v>0</v>
      </c>
      <c r="AH85">
        <f t="shared" si="29"/>
        <v>0</v>
      </c>
      <c r="AI85">
        <f t="shared" si="30"/>
        <v>0</v>
      </c>
      <c r="AJ85" s="3">
        <f t="shared" si="31"/>
        <v>0</v>
      </c>
      <c r="AK85">
        <f t="shared" si="32"/>
        <v>0</v>
      </c>
      <c r="AL85">
        <f t="shared" si="33"/>
        <v>0</v>
      </c>
      <c r="AM85">
        <f t="shared" si="34"/>
        <v>0</v>
      </c>
      <c r="AN85">
        <f t="shared" si="35"/>
        <v>0</v>
      </c>
      <c r="AO85">
        <f t="shared" si="36"/>
        <v>0</v>
      </c>
      <c r="AP85">
        <f t="shared" si="37"/>
        <v>0</v>
      </c>
      <c r="AQ85">
        <f t="shared" si="38"/>
        <v>0</v>
      </c>
      <c r="AR85">
        <f t="shared" si="39"/>
        <v>0</v>
      </c>
    </row>
    <row r="86" spans="2:44" ht="11.25" customHeight="1" x14ac:dyDescent="0.25">
      <c r="B86" s="232" t="s">
        <v>52</v>
      </c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4"/>
      <c r="N86" s="39"/>
      <c r="O86" s="40"/>
      <c r="P86" s="40"/>
      <c r="Q86" s="27">
        <f>S86+V86</f>
        <v>3</v>
      </c>
      <c r="R86" s="28">
        <f>(T86+U86)/2</f>
        <v>1</v>
      </c>
      <c r="S86" s="29">
        <f>TRUNC(R86*AE87,2)</f>
        <v>2</v>
      </c>
      <c r="T86" s="30">
        <v>0</v>
      </c>
      <c r="U86" s="31">
        <v>2</v>
      </c>
      <c r="V86" s="29">
        <f>TRUNC((W86+X86)/2*AF87,2)</f>
        <v>1</v>
      </c>
      <c r="W86" s="30">
        <v>0</v>
      </c>
      <c r="X86" s="32">
        <v>2</v>
      </c>
      <c r="Y86" s="53"/>
      <c r="Z86" s="25"/>
      <c r="AA86" s="35"/>
      <c r="AB86" s="35"/>
      <c r="AC86" s="35"/>
      <c r="AD86" s="28">
        <f>16-ROUND(Q85,2)</f>
        <v>7.25</v>
      </c>
      <c r="AE86" s="1">
        <f t="shared" si="26"/>
        <v>0</v>
      </c>
      <c r="AF86" s="2">
        <f t="shared" si="27"/>
        <v>0</v>
      </c>
      <c r="AG86">
        <f t="shared" si="28"/>
        <v>0</v>
      </c>
      <c r="AH86">
        <f t="shared" si="29"/>
        <v>0</v>
      </c>
      <c r="AI86">
        <f t="shared" si="30"/>
        <v>0</v>
      </c>
      <c r="AJ86" s="3">
        <f t="shared" si="31"/>
        <v>0</v>
      </c>
      <c r="AK86">
        <f t="shared" si="32"/>
        <v>0</v>
      </c>
      <c r="AL86">
        <f t="shared" si="33"/>
        <v>0</v>
      </c>
      <c r="AM86">
        <f t="shared" si="34"/>
        <v>0</v>
      </c>
      <c r="AN86">
        <f t="shared" si="35"/>
        <v>0</v>
      </c>
      <c r="AO86">
        <f t="shared" si="36"/>
        <v>0</v>
      </c>
      <c r="AP86">
        <f t="shared" si="37"/>
        <v>0</v>
      </c>
      <c r="AQ86">
        <f t="shared" si="38"/>
        <v>0</v>
      </c>
      <c r="AR86">
        <f t="shared" si="39"/>
        <v>0</v>
      </c>
    </row>
    <row r="87" spans="2:44" ht="12.75" customHeight="1" x14ac:dyDescent="0.25">
      <c r="B87" s="39">
        <f>B81+1</f>
        <v>13</v>
      </c>
      <c r="C87" s="51" t="s">
        <v>71</v>
      </c>
      <c r="D87" s="51" t="s">
        <v>118</v>
      </c>
      <c r="E87" s="51" t="s">
        <v>71</v>
      </c>
      <c r="F87" s="25" t="s">
        <v>94</v>
      </c>
      <c r="G87" s="25"/>
      <c r="H87" s="25"/>
      <c r="I87" s="25"/>
      <c r="J87" s="25"/>
      <c r="K87" s="25" t="str">
        <f>[1]Recap!B21</f>
        <v>Algoritmi și structuri de date II</v>
      </c>
      <c r="L87" s="25" t="str">
        <f>[1]Recap!C21</f>
        <v>I1</v>
      </c>
      <c r="M87" s="46" t="s">
        <v>119</v>
      </c>
      <c r="N87" s="39"/>
      <c r="O87" s="40"/>
      <c r="P87" s="40"/>
      <c r="Q87" s="27">
        <f>S87+V87</f>
        <v>3.12</v>
      </c>
      <c r="R87" s="28">
        <f>(T87+U87)/2</f>
        <v>1</v>
      </c>
      <c r="S87" s="29">
        <f>TRUNC(R87*AE88,2)</f>
        <v>2.5</v>
      </c>
      <c r="T87" s="30">
        <v>2</v>
      </c>
      <c r="U87" s="31">
        <v>0</v>
      </c>
      <c r="V87" s="29">
        <f>TRUNC((W87+X87)/2*AF88,2)</f>
        <v>0.62</v>
      </c>
      <c r="W87" s="30">
        <v>1</v>
      </c>
      <c r="X87" s="32">
        <v>0</v>
      </c>
      <c r="Y87" s="53"/>
      <c r="Z87" s="25"/>
      <c r="AA87" s="35"/>
      <c r="AB87" s="35"/>
      <c r="AC87" s="35"/>
      <c r="AD87" s="28" t="s">
        <v>51</v>
      </c>
      <c r="AE87" s="1">
        <f t="shared" si="26"/>
        <v>2</v>
      </c>
      <c r="AF87" s="2">
        <f t="shared" si="27"/>
        <v>1</v>
      </c>
      <c r="AG87">
        <f t="shared" si="28"/>
        <v>0</v>
      </c>
      <c r="AH87">
        <f t="shared" si="29"/>
        <v>0</v>
      </c>
      <c r="AI87">
        <f t="shared" si="30"/>
        <v>0</v>
      </c>
      <c r="AJ87" s="3">
        <f t="shared" si="31"/>
        <v>0</v>
      </c>
      <c r="AK87">
        <f t="shared" si="32"/>
        <v>0</v>
      </c>
      <c r="AL87">
        <f t="shared" si="33"/>
        <v>0</v>
      </c>
      <c r="AM87">
        <f t="shared" si="34"/>
        <v>0</v>
      </c>
      <c r="AN87">
        <f t="shared" si="35"/>
        <v>1</v>
      </c>
      <c r="AO87">
        <f t="shared" si="36"/>
        <v>0</v>
      </c>
      <c r="AP87">
        <f t="shared" si="37"/>
        <v>0</v>
      </c>
      <c r="AQ87">
        <f t="shared" si="38"/>
        <v>0</v>
      </c>
      <c r="AR87">
        <f t="shared" si="39"/>
        <v>1</v>
      </c>
    </row>
    <row r="88" spans="2:44" ht="12.75" customHeight="1" x14ac:dyDescent="0.25">
      <c r="B88" s="39"/>
      <c r="C88" s="25"/>
      <c r="D88" s="25"/>
      <c r="E88" s="25"/>
      <c r="F88" s="25"/>
      <c r="G88" s="25"/>
      <c r="H88" s="25"/>
      <c r="I88" s="25"/>
      <c r="J88" s="25"/>
      <c r="K88" s="25" t="str">
        <f>[1]Recap!B196</f>
        <v>Information theory (CO)</v>
      </c>
      <c r="L88" s="25" t="str">
        <f>[1]Recap!C196</f>
        <v>E3</v>
      </c>
      <c r="M88" s="46" t="s">
        <v>117</v>
      </c>
      <c r="N88" s="39"/>
      <c r="O88" s="40"/>
      <c r="P88" s="40"/>
      <c r="Q88" s="27">
        <f>S88+V88</f>
        <v>2.75</v>
      </c>
      <c r="R88" s="28">
        <f>(T88+U88)/2</f>
        <v>0.5</v>
      </c>
      <c r="S88" s="29">
        <f>TRUNC(R88*AE89,2)</f>
        <v>1.25</v>
      </c>
      <c r="T88" s="30">
        <v>1</v>
      </c>
      <c r="U88" s="31">
        <v>0</v>
      </c>
      <c r="V88" s="29">
        <f>TRUNC((W88+X88)/2*AF89,2)</f>
        <v>1.5</v>
      </c>
      <c r="W88" s="30">
        <v>2</v>
      </c>
      <c r="X88" s="32">
        <v>0</v>
      </c>
      <c r="Y88" s="53"/>
      <c r="Z88" s="25"/>
      <c r="AA88" s="35"/>
      <c r="AB88" s="35"/>
      <c r="AC88" s="35"/>
      <c r="AD88" s="28" t="s">
        <v>79</v>
      </c>
      <c r="AE88" s="1">
        <f t="shared" si="26"/>
        <v>2.5</v>
      </c>
      <c r="AF88" s="2">
        <f t="shared" si="27"/>
        <v>1.25</v>
      </c>
      <c r="AG88">
        <f t="shared" si="28"/>
        <v>0</v>
      </c>
      <c r="AH88">
        <f t="shared" si="29"/>
        <v>0</v>
      </c>
      <c r="AI88">
        <f t="shared" si="30"/>
        <v>0</v>
      </c>
      <c r="AJ88" s="3">
        <f t="shared" si="31"/>
        <v>0</v>
      </c>
      <c r="AK88">
        <f t="shared" si="32"/>
        <v>0</v>
      </c>
      <c r="AL88">
        <f t="shared" si="33"/>
        <v>0</v>
      </c>
      <c r="AM88">
        <f t="shared" si="34"/>
        <v>1</v>
      </c>
      <c r="AN88">
        <f t="shared" si="35"/>
        <v>0</v>
      </c>
      <c r="AO88">
        <f t="shared" si="36"/>
        <v>0</v>
      </c>
      <c r="AP88">
        <f t="shared" si="37"/>
        <v>0</v>
      </c>
      <c r="AQ88">
        <f t="shared" si="38"/>
        <v>0</v>
      </c>
      <c r="AR88">
        <f t="shared" si="39"/>
        <v>0</v>
      </c>
    </row>
    <row r="89" spans="2:44" ht="12.75" customHeight="1" x14ac:dyDescent="0.25">
      <c r="B89" s="39"/>
      <c r="C89" s="25"/>
      <c r="D89" s="25"/>
      <c r="E89" s="25"/>
      <c r="F89" s="25"/>
      <c r="G89" s="25"/>
      <c r="H89" s="25"/>
      <c r="I89" s="25"/>
      <c r="J89" s="25"/>
      <c r="K89" s="25" t="str">
        <f>[1]Recap!B284</f>
        <v>Algoritmi si structuri de date in bioinf. (CO)</v>
      </c>
      <c r="L89" s="25" t="str">
        <f>[1]Recap!C284</f>
        <v>BIOINF1</v>
      </c>
      <c r="M89" s="46" t="s">
        <v>63</v>
      </c>
      <c r="N89" s="39"/>
      <c r="O89" s="40"/>
      <c r="P89" s="40"/>
      <c r="Q89" s="41"/>
      <c r="R89" s="58"/>
      <c r="S89" s="29">
        <f>TRUNC(R89*AE90,2)</f>
        <v>0</v>
      </c>
      <c r="T89" s="59"/>
      <c r="U89" s="60"/>
      <c r="V89" s="29">
        <f>TRUNC((W89+X89)/2*AF90,2)</f>
        <v>0</v>
      </c>
      <c r="W89" s="59"/>
      <c r="X89" s="60"/>
      <c r="Y89" s="53"/>
      <c r="Z89" s="25"/>
      <c r="AA89" s="35"/>
      <c r="AB89" s="35"/>
      <c r="AC89" s="35"/>
      <c r="AD89" s="28" t="s">
        <v>66</v>
      </c>
      <c r="AE89" s="1">
        <f t="shared" si="26"/>
        <v>2.5</v>
      </c>
      <c r="AF89" s="2">
        <f t="shared" si="27"/>
        <v>1.5</v>
      </c>
      <c r="AG89">
        <f t="shared" si="28"/>
        <v>0</v>
      </c>
      <c r="AH89">
        <f t="shared" si="29"/>
        <v>0</v>
      </c>
      <c r="AI89">
        <f t="shared" si="30"/>
        <v>0</v>
      </c>
      <c r="AJ89" s="3">
        <f t="shared" si="31"/>
        <v>1</v>
      </c>
      <c r="AK89">
        <f t="shared" si="32"/>
        <v>0</v>
      </c>
      <c r="AL89">
        <f t="shared" si="33"/>
        <v>0</v>
      </c>
      <c r="AM89">
        <f t="shared" si="34"/>
        <v>0</v>
      </c>
      <c r="AN89">
        <f t="shared" si="35"/>
        <v>0</v>
      </c>
      <c r="AO89">
        <f t="shared" si="36"/>
        <v>0</v>
      </c>
      <c r="AP89">
        <f t="shared" si="37"/>
        <v>1</v>
      </c>
      <c r="AQ89">
        <f t="shared" si="38"/>
        <v>0</v>
      </c>
      <c r="AR89">
        <f t="shared" si="39"/>
        <v>0</v>
      </c>
    </row>
    <row r="90" spans="2:44" ht="10.5" customHeight="1" x14ac:dyDescent="0.25">
      <c r="B90" s="39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39"/>
      <c r="O90" s="40"/>
      <c r="P90" s="40"/>
      <c r="Q90" s="41"/>
      <c r="R90" s="58"/>
      <c r="S90" s="29">
        <f>TRUNC(R90*AE91,2)</f>
        <v>0</v>
      </c>
      <c r="T90" s="59"/>
      <c r="U90" s="60"/>
      <c r="V90" s="29">
        <f>TRUNC((W90+X90)/2*AF91,2)</f>
        <v>0</v>
      </c>
      <c r="W90" s="59"/>
      <c r="X90" s="60"/>
      <c r="Y90" s="53"/>
      <c r="Z90" s="25"/>
      <c r="AA90" s="35"/>
      <c r="AB90" s="35"/>
      <c r="AC90" s="35"/>
      <c r="AD90" s="28" t="s">
        <v>120</v>
      </c>
      <c r="AE90" s="1">
        <f t="shared" si="26"/>
        <v>0</v>
      </c>
      <c r="AF90" s="2">
        <f t="shared" si="27"/>
        <v>0</v>
      </c>
      <c r="AG90">
        <f t="shared" si="28"/>
        <v>0</v>
      </c>
      <c r="AH90">
        <f t="shared" si="29"/>
        <v>0</v>
      </c>
      <c r="AI90">
        <f t="shared" si="30"/>
        <v>0</v>
      </c>
      <c r="AJ90" s="3">
        <f t="shared" si="31"/>
        <v>0</v>
      </c>
      <c r="AK90">
        <f t="shared" si="32"/>
        <v>0</v>
      </c>
      <c r="AL90">
        <f t="shared" si="33"/>
        <v>0</v>
      </c>
      <c r="AM90">
        <f t="shared" si="34"/>
        <v>0</v>
      </c>
      <c r="AN90">
        <f t="shared" si="35"/>
        <v>0</v>
      </c>
      <c r="AO90">
        <f t="shared" si="36"/>
        <v>0</v>
      </c>
      <c r="AP90">
        <f t="shared" si="37"/>
        <v>0</v>
      </c>
      <c r="AQ90">
        <f t="shared" si="38"/>
        <v>0</v>
      </c>
      <c r="AR90">
        <f t="shared" si="39"/>
        <v>0</v>
      </c>
    </row>
    <row r="91" spans="2:44" ht="12" customHeight="1" x14ac:dyDescent="0.25">
      <c r="B91" s="39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9"/>
      <c r="O91" s="40"/>
      <c r="P91" s="40"/>
      <c r="Q91" s="41">
        <f t="shared" ref="Q91:X91" si="43">SUM(Q86:Q90)</f>
        <v>8.870000000000001</v>
      </c>
      <c r="R91" s="41">
        <f t="shared" si="43"/>
        <v>2.5</v>
      </c>
      <c r="S91" s="41">
        <f t="shared" si="43"/>
        <v>5.75</v>
      </c>
      <c r="T91" s="41">
        <f t="shared" si="43"/>
        <v>3</v>
      </c>
      <c r="U91" s="41">
        <f t="shared" si="43"/>
        <v>2</v>
      </c>
      <c r="V91" s="41">
        <f t="shared" si="43"/>
        <v>3.12</v>
      </c>
      <c r="W91" s="41">
        <f t="shared" si="43"/>
        <v>3</v>
      </c>
      <c r="X91" s="41">
        <f t="shared" si="43"/>
        <v>2</v>
      </c>
      <c r="Y91" s="53"/>
      <c r="Z91" s="25"/>
      <c r="AA91" s="35"/>
      <c r="AB91" s="35"/>
      <c r="AC91" s="35"/>
      <c r="AD91" s="28" t="s">
        <v>50</v>
      </c>
      <c r="AE91" s="1">
        <f t="shared" si="26"/>
        <v>0</v>
      </c>
      <c r="AF91" s="2">
        <f t="shared" si="27"/>
        <v>0</v>
      </c>
      <c r="AG91">
        <f t="shared" si="28"/>
        <v>0</v>
      </c>
      <c r="AH91">
        <f t="shared" si="29"/>
        <v>0</v>
      </c>
      <c r="AI91">
        <f t="shared" si="30"/>
        <v>0</v>
      </c>
      <c r="AJ91" s="3">
        <f t="shared" si="31"/>
        <v>0</v>
      </c>
      <c r="AK91">
        <f t="shared" si="32"/>
        <v>0</v>
      </c>
      <c r="AL91">
        <f t="shared" si="33"/>
        <v>0</v>
      </c>
      <c r="AM91">
        <f t="shared" si="34"/>
        <v>0</v>
      </c>
      <c r="AN91">
        <f t="shared" si="35"/>
        <v>0</v>
      </c>
      <c r="AO91">
        <f t="shared" si="36"/>
        <v>0</v>
      </c>
      <c r="AP91">
        <f t="shared" si="37"/>
        <v>0</v>
      </c>
      <c r="AQ91">
        <f t="shared" si="38"/>
        <v>0</v>
      </c>
      <c r="AR91">
        <f t="shared" si="39"/>
        <v>0</v>
      </c>
    </row>
    <row r="92" spans="2:44" ht="12.75" customHeight="1" x14ac:dyDescent="0.25">
      <c r="B92" s="232" t="s">
        <v>52</v>
      </c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4"/>
      <c r="N92" s="39"/>
      <c r="O92" s="40"/>
      <c r="P92" s="40"/>
      <c r="Q92" s="27">
        <f>S92+V92</f>
        <v>3.5</v>
      </c>
      <c r="R92" s="28">
        <f>(T92+U92)/2</f>
        <v>1</v>
      </c>
      <c r="S92" s="29">
        <f>TRUNC(R92*AE93,2)</f>
        <v>2</v>
      </c>
      <c r="T92" s="30">
        <v>0</v>
      </c>
      <c r="U92" s="31">
        <v>2</v>
      </c>
      <c r="V92" s="29">
        <f>TRUNC((W92+X92)/2*AF93,2)</f>
        <v>1.5</v>
      </c>
      <c r="W92" s="30">
        <v>0</v>
      </c>
      <c r="X92" s="32">
        <v>3</v>
      </c>
      <c r="Y92" s="53"/>
      <c r="Z92" s="25"/>
      <c r="AA92" s="35"/>
      <c r="AB92" s="35"/>
      <c r="AC92" s="35"/>
      <c r="AD92" s="28">
        <f>16-ROUND(Q91,2)</f>
        <v>7.1300000000000008</v>
      </c>
      <c r="AE92" s="1">
        <f t="shared" si="26"/>
        <v>0</v>
      </c>
      <c r="AF92" s="2">
        <f t="shared" si="27"/>
        <v>0</v>
      </c>
      <c r="AG92">
        <f t="shared" si="28"/>
        <v>0</v>
      </c>
      <c r="AH92">
        <f t="shared" si="29"/>
        <v>0</v>
      </c>
      <c r="AI92">
        <f t="shared" si="30"/>
        <v>0</v>
      </c>
      <c r="AJ92" s="3">
        <f t="shared" si="31"/>
        <v>0</v>
      </c>
      <c r="AK92">
        <f t="shared" si="32"/>
        <v>0</v>
      </c>
      <c r="AL92">
        <f t="shared" si="33"/>
        <v>0</v>
      </c>
      <c r="AM92">
        <f t="shared" si="34"/>
        <v>0</v>
      </c>
      <c r="AN92">
        <f t="shared" si="35"/>
        <v>0</v>
      </c>
      <c r="AO92">
        <f t="shared" si="36"/>
        <v>0</v>
      </c>
      <c r="AP92">
        <f t="shared" si="37"/>
        <v>0</v>
      </c>
      <c r="AQ92">
        <f t="shared" si="38"/>
        <v>0</v>
      </c>
      <c r="AR92">
        <f t="shared" si="39"/>
        <v>0</v>
      </c>
    </row>
    <row r="93" spans="2:44" ht="14.25" customHeight="1" x14ac:dyDescent="0.25">
      <c r="B93" s="39">
        <f>B87+1</f>
        <v>14</v>
      </c>
      <c r="C93" s="51" t="s">
        <v>71</v>
      </c>
      <c r="D93" s="51" t="s">
        <v>121</v>
      </c>
      <c r="E93" s="51" t="s">
        <v>71</v>
      </c>
      <c r="F93" s="25" t="s">
        <v>45</v>
      </c>
      <c r="G93" s="25"/>
      <c r="H93" s="25"/>
      <c r="I93" s="25"/>
      <c r="J93" s="25"/>
      <c r="K93" s="25" t="str">
        <f>[1]Recap!B25</f>
        <v>Programare II</v>
      </c>
      <c r="L93" s="25" t="str">
        <f>[1]Recap!C25</f>
        <v>I1</v>
      </c>
      <c r="M93" s="46" t="s">
        <v>119</v>
      </c>
      <c r="N93" s="39"/>
      <c r="O93" s="40"/>
      <c r="P93" s="40"/>
      <c r="Q93" s="27">
        <f>S93+V93</f>
        <v>2</v>
      </c>
      <c r="R93" s="28">
        <f>(T93+U93)/2</f>
        <v>1</v>
      </c>
      <c r="S93" s="29">
        <f>TRUNC(R93*AE94,2)</f>
        <v>2</v>
      </c>
      <c r="T93" s="30">
        <v>2</v>
      </c>
      <c r="U93" s="31">
        <v>0</v>
      </c>
      <c r="V93" s="29">
        <f>TRUNC((W93+X93)/2*AF94,2)</f>
        <v>0</v>
      </c>
      <c r="W93" s="30">
        <v>0</v>
      </c>
      <c r="X93" s="32">
        <v>0</v>
      </c>
      <c r="Y93" s="53"/>
      <c r="Z93" s="25"/>
      <c r="AA93" s="35"/>
      <c r="AB93" s="35"/>
      <c r="AC93" s="35"/>
      <c r="AD93" s="28" t="s">
        <v>51</v>
      </c>
      <c r="AE93" s="1">
        <f t="shared" si="26"/>
        <v>2</v>
      </c>
      <c r="AF93" s="2">
        <f t="shared" si="27"/>
        <v>1</v>
      </c>
      <c r="AG93">
        <f t="shared" si="28"/>
        <v>0</v>
      </c>
      <c r="AH93">
        <f t="shared" si="29"/>
        <v>0</v>
      </c>
      <c r="AI93">
        <f t="shared" si="30"/>
        <v>0</v>
      </c>
      <c r="AJ93" s="3">
        <f t="shared" si="31"/>
        <v>0</v>
      </c>
      <c r="AK93">
        <f t="shared" si="32"/>
        <v>0</v>
      </c>
      <c r="AL93">
        <f t="shared" si="33"/>
        <v>0</v>
      </c>
      <c r="AM93">
        <f t="shared" si="34"/>
        <v>0</v>
      </c>
      <c r="AN93">
        <f t="shared" si="35"/>
        <v>1</v>
      </c>
      <c r="AO93">
        <f t="shared" si="36"/>
        <v>0</v>
      </c>
      <c r="AP93">
        <f t="shared" si="37"/>
        <v>0</v>
      </c>
      <c r="AQ93">
        <f t="shared" si="38"/>
        <v>0</v>
      </c>
      <c r="AR93">
        <f t="shared" si="39"/>
        <v>1</v>
      </c>
    </row>
    <row r="94" spans="2:44" ht="12" customHeight="1" x14ac:dyDescent="0.25">
      <c r="B94" s="39"/>
      <c r="C94" s="25"/>
      <c r="D94" s="51" t="s">
        <v>122</v>
      </c>
      <c r="E94" s="51"/>
      <c r="F94" s="25"/>
      <c r="G94" s="25"/>
      <c r="H94" s="25"/>
      <c r="I94" s="25"/>
      <c r="J94" s="25"/>
      <c r="K94" s="25" t="str">
        <f>[1]Recap!B46</f>
        <v xml:space="preserve">Programare III </v>
      </c>
      <c r="L94" s="25" t="str">
        <f>[1]Recap!C46</f>
        <v>I2</v>
      </c>
      <c r="M94" s="46">
        <v>2</v>
      </c>
      <c r="N94" s="39"/>
      <c r="O94" s="40"/>
      <c r="P94" s="40"/>
      <c r="Q94" s="27">
        <f>S94+V94</f>
        <v>2.5</v>
      </c>
      <c r="R94" s="28">
        <f>(T94+U94)/2</f>
        <v>1</v>
      </c>
      <c r="S94" s="29">
        <f>TRUNC(R94*AE95,2)</f>
        <v>2.5</v>
      </c>
      <c r="T94" s="30">
        <v>2</v>
      </c>
      <c r="U94" s="31">
        <v>0</v>
      </c>
      <c r="V94" s="29">
        <f>TRUNC((W94+X94)/2*AF95,2)</f>
        <v>0</v>
      </c>
      <c r="W94" s="30">
        <v>0</v>
      </c>
      <c r="X94" s="32">
        <v>0</v>
      </c>
      <c r="Y94" s="53"/>
      <c r="Z94" s="25"/>
      <c r="AA94" s="35"/>
      <c r="AB94" s="35"/>
      <c r="AC94" s="35"/>
      <c r="AD94" s="28" t="s">
        <v>79</v>
      </c>
      <c r="AE94" s="1">
        <f t="shared" si="26"/>
        <v>2</v>
      </c>
      <c r="AF94" s="2">
        <f t="shared" si="27"/>
        <v>1</v>
      </c>
      <c r="AG94">
        <f t="shared" si="28"/>
        <v>0</v>
      </c>
      <c r="AH94">
        <f t="shared" si="29"/>
        <v>0</v>
      </c>
      <c r="AI94">
        <f t="shared" si="30"/>
        <v>0</v>
      </c>
      <c r="AJ94" s="3">
        <f t="shared" si="31"/>
        <v>0</v>
      </c>
      <c r="AK94">
        <f t="shared" si="32"/>
        <v>0</v>
      </c>
      <c r="AL94">
        <f t="shared" si="33"/>
        <v>0</v>
      </c>
      <c r="AM94">
        <f t="shared" si="34"/>
        <v>0</v>
      </c>
      <c r="AN94">
        <f t="shared" si="35"/>
        <v>1</v>
      </c>
      <c r="AO94">
        <f t="shared" si="36"/>
        <v>0</v>
      </c>
      <c r="AP94">
        <f t="shared" si="37"/>
        <v>0</v>
      </c>
      <c r="AQ94">
        <f t="shared" si="38"/>
        <v>0</v>
      </c>
      <c r="AR94">
        <f t="shared" si="39"/>
        <v>1</v>
      </c>
    </row>
    <row r="95" spans="2:44" ht="12" customHeight="1" x14ac:dyDescent="0.25">
      <c r="B95" s="39"/>
      <c r="C95" s="25"/>
      <c r="D95" s="25"/>
      <c r="E95" s="25"/>
      <c r="F95" s="25"/>
      <c r="G95" s="25"/>
      <c r="H95" s="25"/>
      <c r="I95" s="25"/>
      <c r="J95" s="25"/>
      <c r="K95" s="25" t="str">
        <f>[1]Recap!B238</f>
        <v>Algoritmi metaeuristici (CO)</v>
      </c>
      <c r="L95" s="25" t="str">
        <f>[1]Recap!C238</f>
        <v>IACD2+IS2</v>
      </c>
      <c r="M95" s="25">
        <v>3</v>
      </c>
      <c r="N95" s="39"/>
      <c r="O95" s="40"/>
      <c r="P95" s="40"/>
      <c r="Q95" s="41"/>
      <c r="R95" s="58"/>
      <c r="S95" s="29">
        <f>TRUNC(R95*AE96,2)</f>
        <v>0</v>
      </c>
      <c r="T95" s="59"/>
      <c r="U95" s="60"/>
      <c r="V95" s="29">
        <f>TRUNC((W95+X95)/2*AF96,2)</f>
        <v>0</v>
      </c>
      <c r="W95" s="59"/>
      <c r="X95" s="60"/>
      <c r="Y95" s="53"/>
      <c r="Z95" s="25"/>
      <c r="AA95" s="35"/>
      <c r="AB95" s="35"/>
      <c r="AC95" s="35"/>
      <c r="AD95" s="28" t="s">
        <v>66</v>
      </c>
      <c r="AE95" s="1">
        <f t="shared" si="26"/>
        <v>2.5</v>
      </c>
      <c r="AF95" s="2">
        <f t="shared" si="27"/>
        <v>1.5</v>
      </c>
      <c r="AG95">
        <f t="shared" si="28"/>
        <v>1</v>
      </c>
      <c r="AH95">
        <f t="shared" si="29"/>
        <v>1</v>
      </c>
      <c r="AI95">
        <f t="shared" si="30"/>
        <v>0</v>
      </c>
      <c r="AJ95" s="3">
        <f t="shared" si="31"/>
        <v>0</v>
      </c>
      <c r="AK95">
        <f t="shared" si="32"/>
        <v>0</v>
      </c>
      <c r="AL95">
        <f t="shared" si="33"/>
        <v>0</v>
      </c>
      <c r="AM95">
        <f t="shared" si="34"/>
        <v>0</v>
      </c>
      <c r="AN95">
        <f t="shared" si="35"/>
        <v>0</v>
      </c>
      <c r="AO95">
        <f t="shared" si="36"/>
        <v>0</v>
      </c>
      <c r="AP95">
        <f t="shared" si="37"/>
        <v>1</v>
      </c>
      <c r="AQ95">
        <f t="shared" si="38"/>
        <v>0</v>
      </c>
      <c r="AR95">
        <f t="shared" si="39"/>
        <v>0</v>
      </c>
    </row>
    <row r="96" spans="2:44" ht="9.75" customHeight="1" x14ac:dyDescent="0.25">
      <c r="B96" s="39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39"/>
      <c r="O96" s="40"/>
      <c r="P96" s="40"/>
      <c r="Q96" s="41"/>
      <c r="R96" s="58"/>
      <c r="S96" s="29">
        <f>TRUNC(R96*AE97,2)</f>
        <v>0</v>
      </c>
      <c r="T96" s="59"/>
      <c r="U96" s="60"/>
      <c r="V96" s="29">
        <f>TRUNC((W96+X96)/2*AF97,2)</f>
        <v>0</v>
      </c>
      <c r="W96" s="59"/>
      <c r="X96" s="60"/>
      <c r="Y96" s="53"/>
      <c r="Z96" s="25"/>
      <c r="AA96" s="35"/>
      <c r="AB96" s="35"/>
      <c r="AC96" s="35"/>
      <c r="AD96" s="28" t="s">
        <v>50</v>
      </c>
      <c r="AE96" s="1">
        <f t="shared" si="26"/>
        <v>0</v>
      </c>
      <c r="AF96" s="2">
        <f t="shared" si="27"/>
        <v>0</v>
      </c>
      <c r="AG96">
        <f t="shared" si="28"/>
        <v>0</v>
      </c>
      <c r="AH96">
        <f t="shared" si="29"/>
        <v>0</v>
      </c>
      <c r="AI96">
        <f t="shared" si="30"/>
        <v>0</v>
      </c>
      <c r="AJ96" s="3">
        <f t="shared" si="31"/>
        <v>0</v>
      </c>
      <c r="AK96">
        <f t="shared" si="32"/>
        <v>0</v>
      </c>
      <c r="AL96">
        <f t="shared" si="33"/>
        <v>0</v>
      </c>
      <c r="AM96">
        <f t="shared" si="34"/>
        <v>0</v>
      </c>
      <c r="AN96">
        <f t="shared" si="35"/>
        <v>0</v>
      </c>
      <c r="AO96">
        <f t="shared" si="36"/>
        <v>0</v>
      </c>
      <c r="AP96">
        <f t="shared" si="37"/>
        <v>0</v>
      </c>
      <c r="AQ96">
        <f t="shared" si="38"/>
        <v>0</v>
      </c>
      <c r="AR96">
        <f t="shared" si="39"/>
        <v>0</v>
      </c>
    </row>
    <row r="97" spans="2:44" ht="9.75" customHeight="1" x14ac:dyDescent="0.25">
      <c r="B97" s="39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9"/>
      <c r="O97" s="40"/>
      <c r="P97" s="40"/>
      <c r="Q97" s="41">
        <f t="shared" ref="Q97:X97" si="44">SUM(Q92:Q96)</f>
        <v>8</v>
      </c>
      <c r="R97" s="41">
        <f t="shared" si="44"/>
        <v>3</v>
      </c>
      <c r="S97" s="41">
        <f t="shared" si="44"/>
        <v>6.5</v>
      </c>
      <c r="T97" s="41">
        <f t="shared" si="44"/>
        <v>4</v>
      </c>
      <c r="U97" s="41">
        <f t="shared" si="44"/>
        <v>2</v>
      </c>
      <c r="V97" s="41">
        <f t="shared" si="44"/>
        <v>1.5</v>
      </c>
      <c r="W97" s="41">
        <f t="shared" si="44"/>
        <v>0</v>
      </c>
      <c r="X97" s="41">
        <f t="shared" si="44"/>
        <v>3</v>
      </c>
      <c r="Y97" s="53"/>
      <c r="Z97" s="25"/>
      <c r="AA97" s="35"/>
      <c r="AB97" s="35"/>
      <c r="AC97" s="35"/>
      <c r="AD97" s="28" t="s">
        <v>69</v>
      </c>
      <c r="AE97" s="1">
        <f t="shared" si="26"/>
        <v>0</v>
      </c>
      <c r="AF97" s="2">
        <f t="shared" si="27"/>
        <v>0</v>
      </c>
      <c r="AG97">
        <f t="shared" si="28"/>
        <v>0</v>
      </c>
      <c r="AH97">
        <f t="shared" si="29"/>
        <v>0</v>
      </c>
      <c r="AI97">
        <f t="shared" si="30"/>
        <v>0</v>
      </c>
      <c r="AJ97" s="3">
        <f t="shared" si="31"/>
        <v>0</v>
      </c>
      <c r="AK97">
        <f t="shared" si="32"/>
        <v>0</v>
      </c>
      <c r="AL97">
        <f t="shared" si="33"/>
        <v>0</v>
      </c>
      <c r="AM97">
        <f t="shared" si="34"/>
        <v>0</v>
      </c>
      <c r="AN97">
        <f t="shared" si="35"/>
        <v>0</v>
      </c>
      <c r="AO97">
        <f t="shared" si="36"/>
        <v>0</v>
      </c>
      <c r="AP97">
        <f t="shared" si="37"/>
        <v>0</v>
      </c>
      <c r="AQ97">
        <f t="shared" si="38"/>
        <v>0</v>
      </c>
      <c r="AR97">
        <f t="shared" si="39"/>
        <v>0</v>
      </c>
    </row>
    <row r="98" spans="2:44" ht="12.75" customHeight="1" x14ac:dyDescent="0.25">
      <c r="B98" s="232" t="s">
        <v>52</v>
      </c>
      <c r="C98" s="233"/>
      <c r="D98" s="233"/>
      <c r="E98" s="233"/>
      <c r="F98" s="233"/>
      <c r="G98" s="233"/>
      <c r="H98" s="233"/>
      <c r="I98" s="233"/>
      <c r="J98" s="233"/>
      <c r="K98" s="233"/>
      <c r="L98" s="233"/>
      <c r="M98" s="234"/>
      <c r="N98" s="39"/>
      <c r="O98" s="40"/>
      <c r="P98" s="40"/>
      <c r="Q98" s="27">
        <f>S98+V98</f>
        <v>3.75</v>
      </c>
      <c r="R98" s="28">
        <f>(T98+U98)/2</f>
        <v>1</v>
      </c>
      <c r="S98" s="29">
        <f>TRUNC(R98*AE99,2)</f>
        <v>2.5</v>
      </c>
      <c r="T98" s="30">
        <v>2</v>
      </c>
      <c r="U98" s="31">
        <v>0</v>
      </c>
      <c r="V98" s="29">
        <f>TRUNC((W98+X98)/2*AF99,2)</f>
        <v>1.25</v>
      </c>
      <c r="W98" s="30">
        <v>2</v>
      </c>
      <c r="X98" s="32">
        <v>0</v>
      </c>
      <c r="Y98" s="53"/>
      <c r="Z98" s="25"/>
      <c r="AA98" s="35"/>
      <c r="AB98" s="35"/>
      <c r="AC98" s="35"/>
      <c r="AD98" s="28">
        <f>16-ROUND(Q97,2)</f>
        <v>8</v>
      </c>
      <c r="AE98" s="1">
        <f t="shared" si="26"/>
        <v>0</v>
      </c>
      <c r="AF98" s="2">
        <f t="shared" si="27"/>
        <v>0</v>
      </c>
      <c r="AG98">
        <f t="shared" si="28"/>
        <v>0</v>
      </c>
      <c r="AH98">
        <f t="shared" si="29"/>
        <v>0</v>
      </c>
      <c r="AI98">
        <f t="shared" si="30"/>
        <v>0</v>
      </c>
      <c r="AJ98" s="3">
        <f t="shared" si="31"/>
        <v>0</v>
      </c>
      <c r="AK98">
        <f t="shared" si="32"/>
        <v>0</v>
      </c>
      <c r="AL98">
        <f t="shared" si="33"/>
        <v>0</v>
      </c>
      <c r="AM98">
        <f t="shared" si="34"/>
        <v>0</v>
      </c>
      <c r="AN98">
        <f t="shared" si="35"/>
        <v>0</v>
      </c>
      <c r="AO98">
        <f t="shared" si="36"/>
        <v>0</v>
      </c>
      <c r="AP98">
        <f t="shared" si="37"/>
        <v>0</v>
      </c>
      <c r="AQ98">
        <f t="shared" si="38"/>
        <v>0</v>
      </c>
      <c r="AR98">
        <f t="shared" si="39"/>
        <v>0</v>
      </c>
    </row>
    <row r="99" spans="2:44" ht="12" customHeight="1" x14ac:dyDescent="0.25">
      <c r="B99" s="39">
        <f>B93+1</f>
        <v>15</v>
      </c>
      <c r="C99" s="51" t="s">
        <v>71</v>
      </c>
      <c r="D99" s="51" t="s">
        <v>123</v>
      </c>
      <c r="E99" s="51" t="s">
        <v>71</v>
      </c>
      <c r="F99" s="25" t="s">
        <v>45</v>
      </c>
      <c r="G99" s="25"/>
      <c r="H99" s="25"/>
      <c r="I99" s="25"/>
      <c r="J99" s="25"/>
      <c r="K99" s="25" t="str">
        <f>[1]Recap!B165</f>
        <v>Operating systems I</v>
      </c>
      <c r="L99" s="25" t="str">
        <f>[1]Recap!C165</f>
        <v>E2</v>
      </c>
      <c r="M99" s="46" t="s">
        <v>80</v>
      </c>
      <c r="N99" s="40"/>
      <c r="O99" s="40"/>
      <c r="P99" s="40"/>
      <c r="Q99" s="63">
        <f>S99+V99</f>
        <v>3.25</v>
      </c>
      <c r="R99" s="64">
        <f>(T99+U99)/2</f>
        <v>1</v>
      </c>
      <c r="S99" s="29">
        <f>TRUNC(R99*AE100,2)</f>
        <v>2.5</v>
      </c>
      <c r="T99" s="65">
        <v>0</v>
      </c>
      <c r="U99" s="66">
        <v>2</v>
      </c>
      <c r="V99" s="29">
        <f>TRUNC((W99+X99)/2*AF100,2)</f>
        <v>0.75</v>
      </c>
      <c r="W99" s="65">
        <v>0</v>
      </c>
      <c r="X99" s="67">
        <v>1</v>
      </c>
      <c r="Y99" s="53"/>
      <c r="Z99" s="25"/>
      <c r="AA99" s="35"/>
      <c r="AB99" s="35"/>
      <c r="AC99" s="35"/>
      <c r="AD99" s="28" t="s">
        <v>51</v>
      </c>
      <c r="AE99" s="1">
        <f t="shared" si="26"/>
        <v>2.5</v>
      </c>
      <c r="AF99" s="2">
        <f t="shared" si="27"/>
        <v>1.25</v>
      </c>
      <c r="AG99">
        <f t="shared" si="28"/>
        <v>0</v>
      </c>
      <c r="AH99">
        <f t="shared" si="29"/>
        <v>0</v>
      </c>
      <c r="AI99">
        <f t="shared" si="30"/>
        <v>0</v>
      </c>
      <c r="AJ99" s="3">
        <f t="shared" si="31"/>
        <v>0</v>
      </c>
      <c r="AK99">
        <f t="shared" si="32"/>
        <v>0</v>
      </c>
      <c r="AL99">
        <f t="shared" si="33"/>
        <v>0</v>
      </c>
      <c r="AM99">
        <f t="shared" si="34"/>
        <v>1</v>
      </c>
      <c r="AN99">
        <f t="shared" si="35"/>
        <v>0</v>
      </c>
      <c r="AO99">
        <f t="shared" si="36"/>
        <v>0</v>
      </c>
      <c r="AP99">
        <f t="shared" si="37"/>
        <v>0</v>
      </c>
      <c r="AQ99">
        <f t="shared" si="38"/>
        <v>0</v>
      </c>
      <c r="AR99">
        <f t="shared" si="39"/>
        <v>0</v>
      </c>
    </row>
    <row r="100" spans="2:44" ht="12.75" customHeight="1" x14ac:dyDescent="0.25">
      <c r="B100" s="39"/>
      <c r="C100" s="51"/>
      <c r="D100" s="51" t="s">
        <v>124</v>
      </c>
      <c r="E100" s="51"/>
      <c r="F100" s="25"/>
      <c r="G100" s="25"/>
      <c r="H100" s="25"/>
      <c r="I100" s="25"/>
      <c r="J100" s="25"/>
      <c r="K100" s="25" t="str">
        <f>[1]Recap!B310</f>
        <v>Tehnici de analiză și investigare în crim.cib.</v>
      </c>
      <c r="L100" s="25" t="str">
        <f>[1]Recap!C310</f>
        <v>SC1</v>
      </c>
      <c r="M100" s="56" t="s">
        <v>63</v>
      </c>
      <c r="N100" s="61"/>
      <c r="O100" s="62"/>
      <c r="P100" s="62"/>
      <c r="Q100" s="27">
        <f>S100+V100</f>
        <v>1</v>
      </c>
      <c r="R100" s="28">
        <f>(T100+U100)/2</f>
        <v>0</v>
      </c>
      <c r="S100" s="29">
        <f>TRUNC(R100*AE101,2)</f>
        <v>0</v>
      </c>
      <c r="T100" s="30">
        <v>0</v>
      </c>
      <c r="U100" s="31">
        <v>0</v>
      </c>
      <c r="V100" s="29">
        <f>TRUNC((W100+X100)/2*AF101,2)</f>
        <v>1</v>
      </c>
      <c r="W100" s="30">
        <v>2</v>
      </c>
      <c r="X100" s="32">
        <v>0</v>
      </c>
      <c r="Y100" s="53"/>
      <c r="Z100" s="25"/>
      <c r="AA100" s="35"/>
      <c r="AB100" s="35"/>
      <c r="AC100" s="35"/>
      <c r="AD100" s="28" t="s">
        <v>58</v>
      </c>
      <c r="AE100" s="1">
        <f t="shared" si="26"/>
        <v>2.5</v>
      </c>
      <c r="AF100" s="2">
        <f t="shared" si="27"/>
        <v>1.5</v>
      </c>
      <c r="AG100">
        <f t="shared" si="28"/>
        <v>0</v>
      </c>
      <c r="AH100">
        <f t="shared" si="29"/>
        <v>0</v>
      </c>
      <c r="AI100">
        <f t="shared" si="30"/>
        <v>1</v>
      </c>
      <c r="AJ100" s="3">
        <f t="shared" si="31"/>
        <v>0</v>
      </c>
      <c r="AK100">
        <f t="shared" si="32"/>
        <v>0</v>
      </c>
      <c r="AL100">
        <f t="shared" si="33"/>
        <v>0</v>
      </c>
      <c r="AM100">
        <f t="shared" si="34"/>
        <v>0</v>
      </c>
      <c r="AN100">
        <f t="shared" si="35"/>
        <v>0</v>
      </c>
      <c r="AO100">
        <f t="shared" si="36"/>
        <v>0</v>
      </c>
      <c r="AP100">
        <f t="shared" si="37"/>
        <v>1</v>
      </c>
      <c r="AQ100">
        <f t="shared" si="38"/>
        <v>0</v>
      </c>
      <c r="AR100">
        <f t="shared" si="39"/>
        <v>0</v>
      </c>
    </row>
    <row r="101" spans="2:44" ht="11.25" customHeight="1" x14ac:dyDescent="0.25">
      <c r="B101" s="39"/>
      <c r="C101" s="51"/>
      <c r="D101" s="51"/>
      <c r="E101" s="51"/>
      <c r="F101" s="25"/>
      <c r="G101" s="25"/>
      <c r="H101" s="25"/>
      <c r="I101" s="25"/>
      <c r="J101" s="25"/>
      <c r="K101" s="25" t="str">
        <f>[1]Recap!B42</f>
        <v>Sisteme de operare I</v>
      </c>
      <c r="L101" s="25" t="str">
        <f>[1]Recap!C42</f>
        <v>I2</v>
      </c>
      <c r="M101" s="46" t="s">
        <v>80</v>
      </c>
      <c r="N101" s="40"/>
      <c r="O101" s="40"/>
      <c r="P101" s="40"/>
      <c r="Q101" s="27"/>
      <c r="R101" s="28"/>
      <c r="S101" s="29">
        <f>TRUNC(R101*AE102,2)</f>
        <v>0</v>
      </c>
      <c r="T101" s="30"/>
      <c r="U101" s="31"/>
      <c r="V101" s="29">
        <f>TRUNC((W101+X101)/2*AF102,2)</f>
        <v>0</v>
      </c>
      <c r="W101" s="30"/>
      <c r="X101" s="32"/>
      <c r="Y101" s="53"/>
      <c r="Z101" s="25"/>
      <c r="AA101" s="35"/>
      <c r="AB101" s="35"/>
      <c r="AC101" s="35"/>
      <c r="AD101" s="28" t="s">
        <v>66</v>
      </c>
      <c r="AE101" s="1">
        <f t="shared" si="26"/>
        <v>2</v>
      </c>
      <c r="AF101" s="2">
        <f t="shared" si="27"/>
        <v>1</v>
      </c>
      <c r="AG101">
        <f t="shared" si="28"/>
        <v>0</v>
      </c>
      <c r="AH101">
        <f t="shared" si="29"/>
        <v>0</v>
      </c>
      <c r="AI101">
        <f t="shared" si="30"/>
        <v>0</v>
      </c>
      <c r="AJ101" s="3">
        <f t="shared" si="31"/>
        <v>0</v>
      </c>
      <c r="AK101">
        <f t="shared" si="32"/>
        <v>0</v>
      </c>
      <c r="AL101">
        <f t="shared" si="33"/>
        <v>0</v>
      </c>
      <c r="AM101">
        <f t="shared" si="34"/>
        <v>0</v>
      </c>
      <c r="AN101">
        <f t="shared" si="35"/>
        <v>1</v>
      </c>
      <c r="AO101">
        <f t="shared" si="36"/>
        <v>0</v>
      </c>
      <c r="AP101">
        <f t="shared" si="37"/>
        <v>0</v>
      </c>
      <c r="AQ101">
        <f t="shared" si="38"/>
        <v>0</v>
      </c>
      <c r="AR101">
        <f t="shared" si="39"/>
        <v>1</v>
      </c>
    </row>
    <row r="102" spans="2:44" ht="12.75" customHeight="1" x14ac:dyDescent="0.25">
      <c r="B102" s="39"/>
      <c r="C102" s="51"/>
      <c r="D102" s="51"/>
      <c r="E102" s="51"/>
      <c r="F102" s="25"/>
      <c r="G102" s="25"/>
      <c r="H102" s="25"/>
      <c r="I102" s="25"/>
      <c r="J102" s="25"/>
      <c r="K102" s="25"/>
      <c r="L102" s="25"/>
      <c r="M102" s="25"/>
      <c r="N102" s="39"/>
      <c r="O102" s="40"/>
      <c r="P102" s="40"/>
      <c r="Q102" s="41"/>
      <c r="R102" s="58"/>
      <c r="S102" s="29">
        <f>TRUNC(R102*AE103,2)</f>
        <v>0</v>
      </c>
      <c r="T102" s="59"/>
      <c r="U102" s="60"/>
      <c r="V102" s="29">
        <f>TRUNC((W102+X102)/2*AF103,2)</f>
        <v>0</v>
      </c>
      <c r="W102" s="59"/>
      <c r="X102" s="60"/>
      <c r="Y102" s="53"/>
      <c r="Z102" s="25"/>
      <c r="AA102" s="35"/>
      <c r="AB102" s="35"/>
      <c r="AC102" s="35"/>
      <c r="AD102" s="28" t="s">
        <v>50</v>
      </c>
      <c r="AE102" s="1">
        <f t="shared" si="26"/>
        <v>0</v>
      </c>
      <c r="AF102" s="2">
        <f t="shared" si="27"/>
        <v>0</v>
      </c>
      <c r="AG102">
        <f t="shared" si="28"/>
        <v>0</v>
      </c>
      <c r="AH102">
        <f t="shared" si="29"/>
        <v>0</v>
      </c>
      <c r="AI102">
        <f t="shared" si="30"/>
        <v>0</v>
      </c>
      <c r="AJ102" s="3">
        <f t="shared" si="31"/>
        <v>0</v>
      </c>
      <c r="AK102">
        <f t="shared" si="32"/>
        <v>0</v>
      </c>
      <c r="AL102">
        <f t="shared" si="33"/>
        <v>0</v>
      </c>
      <c r="AM102">
        <f t="shared" si="34"/>
        <v>0</v>
      </c>
      <c r="AN102">
        <f t="shared" si="35"/>
        <v>0</v>
      </c>
      <c r="AO102">
        <f t="shared" si="36"/>
        <v>0</v>
      </c>
      <c r="AP102">
        <f t="shared" si="37"/>
        <v>0</v>
      </c>
      <c r="AQ102">
        <f t="shared" si="38"/>
        <v>0</v>
      </c>
      <c r="AR102">
        <f t="shared" si="39"/>
        <v>0</v>
      </c>
    </row>
    <row r="103" spans="2:44" ht="12.75" customHeight="1" x14ac:dyDescent="0.25">
      <c r="B103" s="39"/>
      <c r="C103" s="51"/>
      <c r="D103" s="51"/>
      <c r="E103" s="51"/>
      <c r="F103" s="25"/>
      <c r="G103" s="25"/>
      <c r="H103" s="25"/>
      <c r="I103" s="25"/>
      <c r="J103" s="25"/>
      <c r="K103" s="25"/>
      <c r="L103" s="25"/>
      <c r="M103" s="25"/>
      <c r="N103" s="39"/>
      <c r="O103" s="40"/>
      <c r="P103" s="40"/>
      <c r="Q103" s="41">
        <f t="shared" ref="Q103:X103" si="45">SUM(Q98:Q102)</f>
        <v>8</v>
      </c>
      <c r="R103" s="41">
        <f t="shared" si="45"/>
        <v>2</v>
      </c>
      <c r="S103" s="41">
        <f t="shared" si="45"/>
        <v>5</v>
      </c>
      <c r="T103" s="41">
        <f t="shared" si="45"/>
        <v>2</v>
      </c>
      <c r="U103" s="41">
        <f t="shared" si="45"/>
        <v>2</v>
      </c>
      <c r="V103" s="41">
        <f t="shared" si="45"/>
        <v>3</v>
      </c>
      <c r="W103" s="41">
        <f t="shared" si="45"/>
        <v>4</v>
      </c>
      <c r="X103" s="41">
        <f t="shared" si="45"/>
        <v>1</v>
      </c>
      <c r="Y103" s="53"/>
      <c r="Z103" s="25"/>
      <c r="AA103" s="35"/>
      <c r="AB103" s="35"/>
      <c r="AC103" s="35"/>
      <c r="AD103" s="28" t="s">
        <v>125</v>
      </c>
      <c r="AE103" s="1">
        <f t="shared" si="26"/>
        <v>0</v>
      </c>
      <c r="AF103" s="2">
        <f t="shared" si="27"/>
        <v>0</v>
      </c>
      <c r="AG103">
        <f t="shared" si="28"/>
        <v>0</v>
      </c>
      <c r="AH103">
        <f t="shared" si="29"/>
        <v>0</v>
      </c>
      <c r="AI103">
        <f t="shared" si="30"/>
        <v>0</v>
      </c>
      <c r="AJ103" s="3">
        <f t="shared" si="31"/>
        <v>0</v>
      </c>
      <c r="AK103">
        <f t="shared" si="32"/>
        <v>0</v>
      </c>
      <c r="AL103">
        <f t="shared" si="33"/>
        <v>0</v>
      </c>
      <c r="AM103">
        <f t="shared" si="34"/>
        <v>0</v>
      </c>
      <c r="AN103">
        <f t="shared" si="35"/>
        <v>0</v>
      </c>
      <c r="AO103">
        <f t="shared" si="36"/>
        <v>0</v>
      </c>
      <c r="AP103">
        <f t="shared" si="37"/>
        <v>0</v>
      </c>
      <c r="AQ103">
        <f t="shared" si="38"/>
        <v>0</v>
      </c>
      <c r="AR103">
        <f t="shared" si="39"/>
        <v>0</v>
      </c>
    </row>
    <row r="104" spans="2:44" ht="12.75" customHeight="1" x14ac:dyDescent="0.25">
      <c r="B104" s="232" t="s">
        <v>52</v>
      </c>
      <c r="C104" s="233"/>
      <c r="D104" s="233"/>
      <c r="E104" s="233"/>
      <c r="F104" s="233"/>
      <c r="G104" s="233"/>
      <c r="H104" s="233"/>
      <c r="I104" s="233"/>
      <c r="J104" s="233"/>
      <c r="K104" s="233"/>
      <c r="L104" s="233"/>
      <c r="M104" s="234"/>
      <c r="N104" s="39"/>
      <c r="O104" s="40"/>
      <c r="P104" s="40"/>
      <c r="Q104" s="27">
        <f>S104+V104</f>
        <v>3</v>
      </c>
      <c r="R104" s="28">
        <f>(T104+U104)/2</f>
        <v>1</v>
      </c>
      <c r="S104" s="29">
        <f>TRUNC(R104*AE105,2)</f>
        <v>2</v>
      </c>
      <c r="T104" s="30">
        <v>0</v>
      </c>
      <c r="U104" s="31">
        <v>2</v>
      </c>
      <c r="V104" s="29">
        <f>TRUNC((W104+X104)/2*AF105,2)</f>
        <v>1</v>
      </c>
      <c r="W104" s="30">
        <v>0</v>
      </c>
      <c r="X104" s="32">
        <v>2</v>
      </c>
      <c r="Y104" s="53"/>
      <c r="Z104" s="25"/>
      <c r="AA104" s="35"/>
      <c r="AB104" s="35"/>
      <c r="AC104" s="35"/>
      <c r="AD104" s="28">
        <f>16-ROUND(Q103,2)</f>
        <v>8</v>
      </c>
      <c r="AE104" s="1">
        <f t="shared" si="26"/>
        <v>0</v>
      </c>
      <c r="AF104" s="2">
        <f t="shared" si="27"/>
        <v>0</v>
      </c>
      <c r="AG104">
        <f t="shared" si="28"/>
        <v>0</v>
      </c>
      <c r="AH104">
        <f t="shared" si="29"/>
        <v>0</v>
      </c>
      <c r="AI104">
        <f t="shared" si="30"/>
        <v>0</v>
      </c>
      <c r="AJ104" s="3">
        <f t="shared" si="31"/>
        <v>0</v>
      </c>
      <c r="AK104">
        <f t="shared" si="32"/>
        <v>0</v>
      </c>
      <c r="AL104">
        <f t="shared" si="33"/>
        <v>0</v>
      </c>
      <c r="AM104">
        <f t="shared" si="34"/>
        <v>0</v>
      </c>
      <c r="AN104">
        <f t="shared" si="35"/>
        <v>0</v>
      </c>
      <c r="AO104">
        <f t="shared" si="36"/>
        <v>0</v>
      </c>
      <c r="AP104">
        <f t="shared" si="37"/>
        <v>0</v>
      </c>
      <c r="AQ104">
        <f t="shared" si="38"/>
        <v>0</v>
      </c>
      <c r="AR104">
        <f t="shared" si="39"/>
        <v>0</v>
      </c>
    </row>
    <row r="105" spans="2:44" ht="12.75" customHeight="1" x14ac:dyDescent="0.25">
      <c r="B105" s="39">
        <f>B99+1</f>
        <v>16</v>
      </c>
      <c r="C105" s="51" t="s">
        <v>71</v>
      </c>
      <c r="D105" s="51" t="s">
        <v>126</v>
      </c>
      <c r="E105" s="51" t="s">
        <v>71</v>
      </c>
      <c r="F105" s="25" t="s">
        <v>45</v>
      </c>
      <c r="G105" s="25"/>
      <c r="H105" s="25"/>
      <c r="I105" s="25"/>
      <c r="J105" s="25"/>
      <c r="K105" s="25" t="str">
        <f>[1]Recap!B63</f>
        <v>Inginerie software</v>
      </c>
      <c r="L105" s="25" t="str">
        <f>[1]Recap!C63</f>
        <v>IA2</v>
      </c>
      <c r="M105" s="46" t="s">
        <v>80</v>
      </c>
      <c r="N105" s="39"/>
      <c r="O105" s="40"/>
      <c r="P105" s="40"/>
      <c r="Q105" s="27">
        <f>S105+V105</f>
        <v>2.5</v>
      </c>
      <c r="R105" s="28">
        <f>(T105+U105)/2</f>
        <v>0</v>
      </c>
      <c r="S105" s="29">
        <f>TRUNC(R105*AE106,2)</f>
        <v>0</v>
      </c>
      <c r="T105" s="30">
        <v>0</v>
      </c>
      <c r="U105" s="31">
        <v>0</v>
      </c>
      <c r="V105" s="29">
        <f>TRUNC((W105+X105)/2*AF106,2)</f>
        <v>2.5</v>
      </c>
      <c r="W105" s="30">
        <v>0</v>
      </c>
      <c r="X105" s="32">
        <v>4</v>
      </c>
      <c r="Y105" s="53"/>
      <c r="Z105" s="25"/>
      <c r="AA105" s="35"/>
      <c r="AB105" s="35"/>
      <c r="AC105" s="35"/>
      <c r="AD105" s="28" t="s">
        <v>51</v>
      </c>
      <c r="AE105" s="1">
        <f t="shared" si="26"/>
        <v>2</v>
      </c>
      <c r="AF105" s="2">
        <f t="shared" si="27"/>
        <v>1</v>
      </c>
      <c r="AG105">
        <f t="shared" si="28"/>
        <v>0</v>
      </c>
      <c r="AH105">
        <f t="shared" si="29"/>
        <v>0</v>
      </c>
      <c r="AI105">
        <f t="shared" si="30"/>
        <v>0</v>
      </c>
      <c r="AJ105" s="3">
        <f t="shared" si="31"/>
        <v>0</v>
      </c>
      <c r="AK105">
        <f t="shared" si="32"/>
        <v>0</v>
      </c>
      <c r="AL105">
        <f t="shared" si="33"/>
        <v>0</v>
      </c>
      <c r="AM105">
        <f t="shared" si="34"/>
        <v>0</v>
      </c>
      <c r="AN105">
        <f t="shared" si="35"/>
        <v>0</v>
      </c>
      <c r="AO105">
        <f t="shared" si="36"/>
        <v>1</v>
      </c>
      <c r="AP105">
        <f t="shared" si="37"/>
        <v>0</v>
      </c>
      <c r="AQ105">
        <f t="shared" si="38"/>
        <v>0</v>
      </c>
      <c r="AR105">
        <f t="shared" si="39"/>
        <v>1</v>
      </c>
    </row>
    <row r="106" spans="2:44" ht="12.75" customHeight="1" x14ac:dyDescent="0.25">
      <c r="B106" s="39"/>
      <c r="C106" s="51"/>
      <c r="D106" s="51"/>
      <c r="E106" s="51"/>
      <c r="F106" s="25"/>
      <c r="G106" s="25"/>
      <c r="H106" s="25"/>
      <c r="I106" s="25"/>
      <c r="J106" s="25"/>
      <c r="K106" s="25" t="str">
        <f>[1]Recap!B157</f>
        <v>Formal language and automata theory</v>
      </c>
      <c r="L106" s="25" t="str">
        <f>[1]Recap!C157</f>
        <v>E1</v>
      </c>
      <c r="M106" s="46" t="s">
        <v>127</v>
      </c>
      <c r="N106" s="39"/>
      <c r="O106" s="40"/>
      <c r="P106" s="40"/>
      <c r="Q106" s="27">
        <f>S106+V106</f>
        <v>2.5</v>
      </c>
      <c r="R106" s="28">
        <f>(T106+U106)/2</f>
        <v>1</v>
      </c>
      <c r="S106" s="29">
        <f>TRUNC(R106*AE107,2)</f>
        <v>2.5</v>
      </c>
      <c r="T106" s="30">
        <v>2</v>
      </c>
      <c r="U106" s="31">
        <v>0</v>
      </c>
      <c r="V106" s="29">
        <f>TRUNC((W106+X106)/2*AF107,2)</f>
        <v>0</v>
      </c>
      <c r="W106" s="30">
        <v>0</v>
      </c>
      <c r="X106" s="32">
        <v>0</v>
      </c>
      <c r="Y106" s="53"/>
      <c r="Z106" s="25"/>
      <c r="AA106" s="35"/>
      <c r="AB106" s="35"/>
      <c r="AC106" s="35"/>
      <c r="AD106" s="28" t="s">
        <v>58</v>
      </c>
      <c r="AE106" s="1">
        <f t="shared" si="26"/>
        <v>2.5</v>
      </c>
      <c r="AF106" s="2">
        <f t="shared" si="27"/>
        <v>1.25</v>
      </c>
      <c r="AG106">
        <f t="shared" si="28"/>
        <v>0</v>
      </c>
      <c r="AH106">
        <f t="shared" si="29"/>
        <v>0</v>
      </c>
      <c r="AI106">
        <f t="shared" si="30"/>
        <v>0</v>
      </c>
      <c r="AJ106" s="3">
        <f t="shared" si="31"/>
        <v>0</v>
      </c>
      <c r="AK106">
        <f t="shared" si="32"/>
        <v>0</v>
      </c>
      <c r="AL106">
        <f t="shared" si="33"/>
        <v>0</v>
      </c>
      <c r="AM106">
        <f t="shared" si="34"/>
        <v>1</v>
      </c>
      <c r="AN106">
        <f t="shared" si="35"/>
        <v>0</v>
      </c>
      <c r="AO106">
        <f t="shared" si="36"/>
        <v>0</v>
      </c>
      <c r="AP106">
        <f t="shared" si="37"/>
        <v>0</v>
      </c>
      <c r="AQ106">
        <f t="shared" si="38"/>
        <v>0</v>
      </c>
      <c r="AR106">
        <f t="shared" si="39"/>
        <v>0</v>
      </c>
    </row>
    <row r="107" spans="2:44" ht="12.75" customHeight="1" x14ac:dyDescent="0.25">
      <c r="B107" s="39"/>
      <c r="C107" s="51"/>
      <c r="D107" s="51"/>
      <c r="E107" s="51"/>
      <c r="F107" s="25"/>
      <c r="G107" s="25"/>
      <c r="H107" s="25"/>
      <c r="I107" s="25"/>
      <c r="J107" s="25"/>
      <c r="K107" s="25" t="str">
        <f>[1]Recap!B313</f>
        <v>Verificare formală</v>
      </c>
      <c r="L107" s="25" t="str">
        <f>[1]Recap!C313</f>
        <v>SC2</v>
      </c>
      <c r="M107" s="46">
        <v>2</v>
      </c>
      <c r="N107" s="39"/>
      <c r="O107" s="40"/>
      <c r="P107" s="40"/>
      <c r="Q107" s="41"/>
      <c r="R107" s="58"/>
      <c r="S107" s="29">
        <f>TRUNC(R107*AE108,2)</f>
        <v>0</v>
      </c>
      <c r="T107" s="59"/>
      <c r="U107" s="60"/>
      <c r="V107" s="29">
        <f>TRUNC((W107+X107)/2*AF108,2)</f>
        <v>0</v>
      </c>
      <c r="W107" s="59"/>
      <c r="X107" s="60"/>
      <c r="Y107" s="53"/>
      <c r="Z107" s="25"/>
      <c r="AA107" s="35"/>
      <c r="AB107" s="35"/>
      <c r="AC107" s="35"/>
      <c r="AD107" s="28" t="s">
        <v>66</v>
      </c>
      <c r="AE107" s="1">
        <f t="shared" si="26"/>
        <v>2.5</v>
      </c>
      <c r="AF107" s="2">
        <f t="shared" si="27"/>
        <v>1.5</v>
      </c>
      <c r="AG107">
        <f t="shared" si="28"/>
        <v>0</v>
      </c>
      <c r="AH107">
        <f t="shared" si="29"/>
        <v>0</v>
      </c>
      <c r="AI107">
        <f t="shared" si="30"/>
        <v>1</v>
      </c>
      <c r="AJ107" s="3">
        <f t="shared" si="31"/>
        <v>0</v>
      </c>
      <c r="AK107">
        <f t="shared" si="32"/>
        <v>0</v>
      </c>
      <c r="AL107">
        <f t="shared" si="33"/>
        <v>0</v>
      </c>
      <c r="AM107">
        <f t="shared" si="34"/>
        <v>0</v>
      </c>
      <c r="AN107">
        <f t="shared" si="35"/>
        <v>0</v>
      </c>
      <c r="AO107">
        <f t="shared" si="36"/>
        <v>0</v>
      </c>
      <c r="AP107">
        <f t="shared" si="37"/>
        <v>1</v>
      </c>
      <c r="AQ107">
        <f t="shared" si="38"/>
        <v>0</v>
      </c>
      <c r="AR107">
        <f t="shared" si="39"/>
        <v>0</v>
      </c>
    </row>
    <row r="108" spans="2:44" ht="9.75" customHeight="1" x14ac:dyDescent="0.25">
      <c r="B108" s="39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39"/>
      <c r="O108" s="40"/>
      <c r="P108" s="40"/>
      <c r="Q108" s="41"/>
      <c r="R108" s="58"/>
      <c r="S108" s="29">
        <f>TRUNC(R108*AE109,2)</f>
        <v>0</v>
      </c>
      <c r="T108" s="59"/>
      <c r="U108" s="60"/>
      <c r="V108" s="29">
        <f>TRUNC((W108+X108)/2*AF109,2)</f>
        <v>0</v>
      </c>
      <c r="W108" s="59"/>
      <c r="X108" s="60"/>
      <c r="Y108" s="53"/>
      <c r="Z108" s="25"/>
      <c r="AA108" s="35"/>
      <c r="AB108" s="35"/>
      <c r="AC108" s="35"/>
      <c r="AD108" s="28" t="s">
        <v>50</v>
      </c>
      <c r="AE108" s="1">
        <f t="shared" si="26"/>
        <v>0</v>
      </c>
      <c r="AF108" s="2">
        <f t="shared" si="27"/>
        <v>0</v>
      </c>
      <c r="AG108">
        <f t="shared" si="28"/>
        <v>0</v>
      </c>
      <c r="AH108">
        <f t="shared" si="29"/>
        <v>0</v>
      </c>
      <c r="AI108">
        <f t="shared" si="30"/>
        <v>0</v>
      </c>
      <c r="AJ108" s="3">
        <f t="shared" si="31"/>
        <v>0</v>
      </c>
      <c r="AK108">
        <f t="shared" si="32"/>
        <v>0</v>
      </c>
      <c r="AL108">
        <f t="shared" si="33"/>
        <v>0</v>
      </c>
      <c r="AM108">
        <f t="shared" si="34"/>
        <v>0</v>
      </c>
      <c r="AN108">
        <f t="shared" si="35"/>
        <v>0</v>
      </c>
      <c r="AO108">
        <f t="shared" si="36"/>
        <v>0</v>
      </c>
      <c r="AP108">
        <f t="shared" si="37"/>
        <v>0</v>
      </c>
      <c r="AQ108">
        <f t="shared" si="38"/>
        <v>0</v>
      </c>
      <c r="AR108">
        <f t="shared" si="39"/>
        <v>0</v>
      </c>
    </row>
    <row r="109" spans="2:44" ht="9.75" customHeight="1" x14ac:dyDescent="0.25">
      <c r="B109" s="39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9"/>
      <c r="O109" s="40"/>
      <c r="P109" s="40"/>
      <c r="Q109" s="41">
        <f t="shared" ref="Q109:X109" si="46">SUM(Q104:Q108)</f>
        <v>8</v>
      </c>
      <c r="R109" s="41">
        <f t="shared" si="46"/>
        <v>2</v>
      </c>
      <c r="S109" s="41">
        <f t="shared" si="46"/>
        <v>4.5</v>
      </c>
      <c r="T109" s="41">
        <f t="shared" si="46"/>
        <v>2</v>
      </c>
      <c r="U109" s="41">
        <f t="shared" si="46"/>
        <v>2</v>
      </c>
      <c r="V109" s="41">
        <f t="shared" si="46"/>
        <v>3.5</v>
      </c>
      <c r="W109" s="41">
        <f t="shared" si="46"/>
        <v>0</v>
      </c>
      <c r="X109" s="41">
        <f t="shared" si="46"/>
        <v>6</v>
      </c>
      <c r="Y109" s="53"/>
      <c r="Z109" s="25"/>
      <c r="AA109" s="35"/>
      <c r="AB109" s="35"/>
      <c r="AC109" s="35"/>
      <c r="AD109" s="28" t="s">
        <v>125</v>
      </c>
      <c r="AE109" s="1">
        <f t="shared" si="26"/>
        <v>0</v>
      </c>
      <c r="AF109" s="2">
        <f t="shared" si="27"/>
        <v>0</v>
      </c>
      <c r="AG109">
        <f t="shared" si="28"/>
        <v>0</v>
      </c>
      <c r="AH109">
        <f t="shared" si="29"/>
        <v>0</v>
      </c>
      <c r="AI109">
        <f t="shared" si="30"/>
        <v>0</v>
      </c>
      <c r="AJ109" s="3">
        <f t="shared" si="31"/>
        <v>0</v>
      </c>
      <c r="AK109">
        <f t="shared" si="32"/>
        <v>0</v>
      </c>
      <c r="AL109">
        <f t="shared" si="33"/>
        <v>0</v>
      </c>
      <c r="AM109">
        <f t="shared" si="34"/>
        <v>0</v>
      </c>
      <c r="AN109">
        <f t="shared" si="35"/>
        <v>0</v>
      </c>
      <c r="AO109">
        <f t="shared" si="36"/>
        <v>0</v>
      </c>
      <c r="AP109">
        <f t="shared" si="37"/>
        <v>0</v>
      </c>
      <c r="AQ109">
        <f t="shared" si="38"/>
        <v>0</v>
      </c>
      <c r="AR109">
        <f t="shared" si="39"/>
        <v>0</v>
      </c>
    </row>
    <row r="110" spans="2:44" ht="12.75" customHeight="1" x14ac:dyDescent="0.25">
      <c r="B110" s="232" t="s">
        <v>52</v>
      </c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4"/>
      <c r="N110" s="39"/>
      <c r="O110" s="40"/>
      <c r="P110" s="40"/>
      <c r="Q110" s="27">
        <f>S110+V110</f>
        <v>4</v>
      </c>
      <c r="R110" s="28">
        <f>(T110+U110)/2</f>
        <v>1</v>
      </c>
      <c r="S110" s="29">
        <f>TRUNC(R110*AE111,2)</f>
        <v>2</v>
      </c>
      <c r="T110" s="30">
        <v>2</v>
      </c>
      <c r="U110" s="31">
        <v>0</v>
      </c>
      <c r="V110" s="29">
        <f>TRUNC((W110+X110)/2*AF111,2)</f>
        <v>2</v>
      </c>
      <c r="W110" s="30">
        <v>4</v>
      </c>
      <c r="X110" s="32">
        <v>0</v>
      </c>
      <c r="Y110" s="53"/>
      <c r="Z110" s="25"/>
      <c r="AA110" s="35"/>
      <c r="AB110" s="35"/>
      <c r="AC110" s="35"/>
      <c r="AD110" s="28">
        <f>16-ROUND(Q109,2)</f>
        <v>8</v>
      </c>
      <c r="AE110" s="1">
        <f t="shared" si="26"/>
        <v>0</v>
      </c>
      <c r="AF110" s="2">
        <f t="shared" si="27"/>
        <v>0</v>
      </c>
      <c r="AG110">
        <f t="shared" si="28"/>
        <v>0</v>
      </c>
      <c r="AH110">
        <f t="shared" si="29"/>
        <v>0</v>
      </c>
      <c r="AI110">
        <f t="shared" si="30"/>
        <v>0</v>
      </c>
      <c r="AJ110" s="3">
        <f t="shared" si="31"/>
        <v>0</v>
      </c>
      <c r="AK110">
        <f t="shared" si="32"/>
        <v>0</v>
      </c>
      <c r="AL110">
        <f t="shared" si="33"/>
        <v>0</v>
      </c>
      <c r="AM110">
        <f t="shared" si="34"/>
        <v>0</v>
      </c>
      <c r="AN110">
        <f t="shared" si="35"/>
        <v>0</v>
      </c>
      <c r="AO110">
        <f t="shared" si="36"/>
        <v>0</v>
      </c>
      <c r="AP110">
        <f t="shared" si="37"/>
        <v>0</v>
      </c>
      <c r="AQ110">
        <f t="shared" si="38"/>
        <v>0</v>
      </c>
      <c r="AR110">
        <f t="shared" si="39"/>
        <v>0</v>
      </c>
    </row>
    <row r="111" spans="2:44" ht="10.5" customHeight="1" x14ac:dyDescent="0.25">
      <c r="B111" s="20">
        <f>B105+1</f>
        <v>17</v>
      </c>
      <c r="C111" s="21" t="s">
        <v>128</v>
      </c>
      <c r="D111" s="22" t="s">
        <v>129</v>
      </c>
      <c r="E111" s="21" t="s">
        <v>128</v>
      </c>
      <c r="F111" s="23" t="s">
        <v>45</v>
      </c>
      <c r="G111" s="24">
        <v>19</v>
      </c>
      <c r="H111" s="23" t="s">
        <v>87</v>
      </c>
      <c r="I111" s="23"/>
      <c r="J111" s="23"/>
      <c r="K111" s="1" t="str">
        <f>[1]Recap!B24</f>
        <v>Arhitectura calculatoarelor</v>
      </c>
      <c r="L111" s="68" t="str">
        <f>[1]Recap!C24</f>
        <v>IA1</v>
      </c>
      <c r="M111" s="26" t="s">
        <v>73</v>
      </c>
      <c r="N111" s="23" t="s">
        <v>130</v>
      </c>
      <c r="O111" s="25">
        <f>IF([2]Recap!M24&gt;0,W110/[2]Recap!M24,0)+IF([2]Recap!S24&gt;0,X110/[2]Recap!S24,0)</f>
        <v>2</v>
      </c>
      <c r="P111" s="25">
        <f>IF([2]Recap!N24&gt;0,W110/[2]Recap!N24,0)+IF([2]Recap!T24&gt;0,X110/[2]Recap!T24,0)</f>
        <v>0</v>
      </c>
      <c r="Q111" s="27">
        <f>S111+V111</f>
        <v>2</v>
      </c>
      <c r="R111" s="28">
        <f>(T111+U111)/2</f>
        <v>1</v>
      </c>
      <c r="S111" s="29">
        <f>TRUNC(R111*AE112,2)</f>
        <v>2</v>
      </c>
      <c r="T111" s="30">
        <v>2</v>
      </c>
      <c r="U111" s="31">
        <v>0</v>
      </c>
      <c r="V111" s="29">
        <f>TRUNC((W111+X111)/2*AF112,2)</f>
        <v>0</v>
      </c>
      <c r="W111" s="30">
        <v>0</v>
      </c>
      <c r="X111" s="32">
        <v>0</v>
      </c>
      <c r="Y111" s="33">
        <v>12</v>
      </c>
      <c r="Z111" s="34" t="s">
        <v>75</v>
      </c>
      <c r="AA111" s="35"/>
      <c r="AB111" s="35"/>
      <c r="AC111" s="35"/>
      <c r="AD111" s="28" t="s">
        <v>57</v>
      </c>
      <c r="AE111" s="1">
        <f t="shared" si="26"/>
        <v>2</v>
      </c>
      <c r="AF111" s="2">
        <f t="shared" si="27"/>
        <v>1</v>
      </c>
      <c r="AG111">
        <f t="shared" si="28"/>
        <v>0</v>
      </c>
      <c r="AH111">
        <f t="shared" si="29"/>
        <v>0</v>
      </c>
      <c r="AI111">
        <f t="shared" si="30"/>
        <v>0</v>
      </c>
      <c r="AJ111" s="3">
        <f t="shared" si="31"/>
        <v>0</v>
      </c>
      <c r="AK111">
        <f t="shared" si="32"/>
        <v>0</v>
      </c>
      <c r="AL111">
        <f t="shared" si="33"/>
        <v>0</v>
      </c>
      <c r="AM111">
        <f t="shared" si="34"/>
        <v>0</v>
      </c>
      <c r="AN111">
        <f t="shared" si="35"/>
        <v>0</v>
      </c>
      <c r="AO111">
        <f t="shared" si="36"/>
        <v>1</v>
      </c>
      <c r="AP111">
        <f t="shared" si="37"/>
        <v>0</v>
      </c>
      <c r="AQ111">
        <f t="shared" si="38"/>
        <v>0</v>
      </c>
      <c r="AR111">
        <f t="shared" si="39"/>
        <v>1</v>
      </c>
    </row>
    <row r="112" spans="2:44" ht="10.5" customHeight="1" x14ac:dyDescent="0.25">
      <c r="B112" s="20"/>
      <c r="C112" s="21"/>
      <c r="D112" s="22" t="s">
        <v>131</v>
      </c>
      <c r="E112" s="36"/>
      <c r="F112" s="23"/>
      <c r="G112" s="24"/>
      <c r="H112" s="23"/>
      <c r="I112" s="23"/>
      <c r="J112" s="23"/>
      <c r="K112" s="25" t="str">
        <f>[1]Recap!B94</f>
        <v>Medii de proiectare și programare (CO)</v>
      </c>
      <c r="L112" s="25" t="str">
        <f>[1]Recap!C94</f>
        <v>I3+IA3</v>
      </c>
      <c r="M112" s="26">
        <v>3</v>
      </c>
      <c r="N112" s="23" t="s">
        <v>99</v>
      </c>
      <c r="O112" s="25">
        <f>IF([2]Recap!M96&gt;0,W111/[2]Recap!M96,0)+IF([2]Recap!S96&gt;0,X111/[2]Recap!S96,0)</f>
        <v>0</v>
      </c>
      <c r="P112" s="25">
        <f>IF([2]Recap!N96&gt;0,W111/[2]Recap!N96,0)+IF([2]Recap!T96&gt;0,X111/[2]Recap!T96,0)</f>
        <v>0</v>
      </c>
      <c r="Q112" s="27">
        <f>S112+V112</f>
        <v>2</v>
      </c>
      <c r="R112" s="28">
        <f>(T112+U112)/2</f>
        <v>1</v>
      </c>
      <c r="S112" s="29">
        <f>TRUNC(R112*AE113,2)</f>
        <v>2</v>
      </c>
      <c r="T112" s="30">
        <v>0</v>
      </c>
      <c r="U112" s="31">
        <v>2</v>
      </c>
      <c r="V112" s="29">
        <f>TRUNC((W112+X112)/2*AF113,2)</f>
        <v>0</v>
      </c>
      <c r="W112" s="30">
        <v>0</v>
      </c>
      <c r="X112" s="32">
        <v>0</v>
      </c>
      <c r="Y112" s="33"/>
      <c r="Z112" s="34"/>
      <c r="AA112" s="35"/>
      <c r="AB112" s="35"/>
      <c r="AC112" s="35"/>
      <c r="AD112" s="28" t="s">
        <v>132</v>
      </c>
      <c r="AE112" s="1">
        <f t="shared" si="26"/>
        <v>2</v>
      </c>
      <c r="AF112" s="2">
        <f t="shared" si="27"/>
        <v>1</v>
      </c>
      <c r="AG112">
        <f t="shared" si="28"/>
        <v>0</v>
      </c>
      <c r="AH112">
        <f t="shared" si="29"/>
        <v>0</v>
      </c>
      <c r="AI112">
        <f t="shared" si="30"/>
        <v>0</v>
      </c>
      <c r="AJ112" s="3">
        <f t="shared" si="31"/>
        <v>0</v>
      </c>
      <c r="AK112">
        <f t="shared" si="32"/>
        <v>0</v>
      </c>
      <c r="AL112">
        <f t="shared" si="33"/>
        <v>0</v>
      </c>
      <c r="AM112">
        <f t="shared" si="34"/>
        <v>0</v>
      </c>
      <c r="AN112">
        <f t="shared" si="35"/>
        <v>1</v>
      </c>
      <c r="AO112">
        <f t="shared" si="36"/>
        <v>1</v>
      </c>
      <c r="AP112">
        <f t="shared" si="37"/>
        <v>0</v>
      </c>
      <c r="AQ112">
        <f t="shared" si="38"/>
        <v>0</v>
      </c>
      <c r="AR112">
        <f t="shared" si="39"/>
        <v>1</v>
      </c>
    </row>
    <row r="113" spans="2:44" ht="10.5" customHeight="1" x14ac:dyDescent="0.25">
      <c r="B113" s="20"/>
      <c r="C113" s="21"/>
      <c r="D113" s="22"/>
      <c r="E113" s="36"/>
      <c r="F113" s="23"/>
      <c r="G113" s="24"/>
      <c r="H113" s="23"/>
      <c r="I113" s="23"/>
      <c r="J113" s="23"/>
      <c r="K113" s="25" t="str">
        <f>[1]Recap!B103</f>
        <v>Prelucrarea imaginilor (CO)</v>
      </c>
      <c r="L113" s="25" t="str">
        <f>[1]Recap!C103</f>
        <v>I3</v>
      </c>
      <c r="M113" s="26" t="s">
        <v>117</v>
      </c>
      <c r="N113" s="23"/>
      <c r="O113" s="25"/>
      <c r="P113" s="25"/>
      <c r="Q113" s="63">
        <f>S113+V113</f>
        <v>2.5</v>
      </c>
      <c r="R113" s="64">
        <f>(T113+U113)/2</f>
        <v>1</v>
      </c>
      <c r="S113" s="29">
        <f>TRUNC(R113*AE114,2)</f>
        <v>2.5</v>
      </c>
      <c r="T113" s="65">
        <v>2</v>
      </c>
      <c r="U113" s="66">
        <v>0</v>
      </c>
      <c r="V113" s="29">
        <f>TRUNC((W113+X113)/2*AF114,2)</f>
        <v>0</v>
      </c>
      <c r="W113" s="65">
        <v>0</v>
      </c>
      <c r="X113" s="67">
        <v>0</v>
      </c>
      <c r="Y113" s="33"/>
      <c r="Z113" s="34"/>
      <c r="AA113" s="35"/>
      <c r="AB113" s="35"/>
      <c r="AC113" s="35"/>
      <c r="AD113" s="28" t="s">
        <v>133</v>
      </c>
      <c r="AE113" s="1">
        <f t="shared" si="26"/>
        <v>2</v>
      </c>
      <c r="AF113" s="2">
        <f t="shared" si="27"/>
        <v>1</v>
      </c>
      <c r="AG113">
        <f t="shared" si="28"/>
        <v>0</v>
      </c>
      <c r="AH113">
        <f t="shared" si="29"/>
        <v>0</v>
      </c>
      <c r="AI113">
        <f t="shared" si="30"/>
        <v>0</v>
      </c>
      <c r="AJ113" s="3">
        <f t="shared" si="31"/>
        <v>0</v>
      </c>
      <c r="AK113">
        <f t="shared" si="32"/>
        <v>0</v>
      </c>
      <c r="AL113">
        <f t="shared" si="33"/>
        <v>0</v>
      </c>
      <c r="AM113">
        <f t="shared" si="34"/>
        <v>0</v>
      </c>
      <c r="AN113">
        <f t="shared" si="35"/>
        <v>1</v>
      </c>
      <c r="AO113">
        <f t="shared" si="36"/>
        <v>0</v>
      </c>
      <c r="AP113">
        <f t="shared" si="37"/>
        <v>0</v>
      </c>
      <c r="AQ113">
        <f t="shared" si="38"/>
        <v>0</v>
      </c>
      <c r="AR113">
        <f t="shared" si="39"/>
        <v>1</v>
      </c>
    </row>
    <row r="114" spans="2:44" ht="10.5" customHeight="1" x14ac:dyDescent="0.25">
      <c r="B114" s="20"/>
      <c r="C114" s="21"/>
      <c r="D114" s="22"/>
      <c r="E114" s="36"/>
      <c r="F114" s="23"/>
      <c r="G114" s="24"/>
      <c r="H114" s="23"/>
      <c r="I114" s="23"/>
      <c r="J114" s="23"/>
      <c r="K114" s="25" t="str">
        <f>[1]Recap!B244</f>
        <v>Computer Vision (CO)</v>
      </c>
      <c r="L114" s="25" t="str">
        <f>[1]Recap!C244</f>
        <v>IACD2</v>
      </c>
      <c r="M114" s="26">
        <v>2</v>
      </c>
      <c r="N114" s="23"/>
      <c r="O114" s="25"/>
      <c r="P114" s="25"/>
      <c r="Q114" s="41">
        <f t="shared" ref="Q114:X114" si="47">SUM(Q110:Q113)</f>
        <v>10.5</v>
      </c>
      <c r="R114" s="41">
        <f t="shared" si="47"/>
        <v>4</v>
      </c>
      <c r="S114" s="41">
        <f t="shared" si="47"/>
        <v>8.5</v>
      </c>
      <c r="T114" s="41">
        <f t="shared" si="47"/>
        <v>6</v>
      </c>
      <c r="U114" s="41">
        <f t="shared" si="47"/>
        <v>2</v>
      </c>
      <c r="V114" s="41">
        <f t="shared" si="47"/>
        <v>2</v>
      </c>
      <c r="W114" s="41">
        <f t="shared" si="47"/>
        <v>4</v>
      </c>
      <c r="X114" s="41">
        <f t="shared" si="47"/>
        <v>0</v>
      </c>
      <c r="Y114" s="33"/>
      <c r="Z114" s="34"/>
      <c r="AA114" s="35"/>
      <c r="AB114" s="35"/>
      <c r="AC114" s="35"/>
      <c r="AD114" s="28" t="s">
        <v>51</v>
      </c>
      <c r="AE114" s="1">
        <f t="shared" si="26"/>
        <v>2.5</v>
      </c>
      <c r="AF114" s="2">
        <f t="shared" si="27"/>
        <v>1.5</v>
      </c>
      <c r="AG114">
        <f t="shared" si="28"/>
        <v>1</v>
      </c>
      <c r="AH114">
        <f t="shared" si="29"/>
        <v>0</v>
      </c>
      <c r="AI114">
        <f t="shared" si="30"/>
        <v>0</v>
      </c>
      <c r="AJ114" s="3">
        <f t="shared" si="31"/>
        <v>0</v>
      </c>
      <c r="AK114">
        <f t="shared" si="32"/>
        <v>0</v>
      </c>
      <c r="AL114">
        <f t="shared" si="33"/>
        <v>0</v>
      </c>
      <c r="AM114">
        <f t="shared" si="34"/>
        <v>0</v>
      </c>
      <c r="AN114">
        <f t="shared" si="35"/>
        <v>0</v>
      </c>
      <c r="AO114">
        <f t="shared" si="36"/>
        <v>0</v>
      </c>
      <c r="AP114">
        <f t="shared" si="37"/>
        <v>1</v>
      </c>
      <c r="AQ114">
        <f t="shared" si="38"/>
        <v>0</v>
      </c>
      <c r="AR114">
        <f t="shared" si="39"/>
        <v>0</v>
      </c>
    </row>
    <row r="115" spans="2:44" ht="10.5" customHeight="1" x14ac:dyDescent="0.25">
      <c r="B115" s="232" t="s">
        <v>52</v>
      </c>
      <c r="C115" s="233"/>
      <c r="D115" s="233"/>
      <c r="E115" s="233"/>
      <c r="F115" s="233"/>
      <c r="G115" s="233"/>
      <c r="H115" s="233"/>
      <c r="I115" s="233"/>
      <c r="J115" s="233"/>
      <c r="K115" s="233"/>
      <c r="L115" s="233"/>
      <c r="M115" s="234"/>
      <c r="N115" s="39"/>
      <c r="O115" s="40"/>
      <c r="P115" s="40"/>
      <c r="Q115" s="27">
        <f>S115+V115</f>
        <v>4.05</v>
      </c>
      <c r="R115" s="28">
        <f>(T115+U115)/2</f>
        <v>1</v>
      </c>
      <c r="S115" s="29">
        <f>TRUNC(R115*AE116,2)</f>
        <v>3.12</v>
      </c>
      <c r="T115" s="30">
        <v>0</v>
      </c>
      <c r="U115" s="31">
        <v>2</v>
      </c>
      <c r="V115" s="29">
        <f>TRUNC((W115+X115)/2*AF116,2)</f>
        <v>0.93</v>
      </c>
      <c r="W115" s="30">
        <v>0</v>
      </c>
      <c r="X115" s="32">
        <v>1</v>
      </c>
      <c r="Y115" s="53">
        <f>SUM(Y111:Y112)</f>
        <v>12</v>
      </c>
      <c r="Z115" s="25"/>
      <c r="AA115" s="35"/>
      <c r="AB115" s="35"/>
      <c r="AC115" s="35"/>
      <c r="AD115" s="28">
        <f>16-ROUND(Q114,2)</f>
        <v>5.5</v>
      </c>
      <c r="AE115" s="1">
        <f t="shared" si="26"/>
        <v>0</v>
      </c>
      <c r="AF115" s="2">
        <f t="shared" si="27"/>
        <v>0</v>
      </c>
      <c r="AG115">
        <f t="shared" si="28"/>
        <v>0</v>
      </c>
      <c r="AH115">
        <f t="shared" si="29"/>
        <v>0</v>
      </c>
      <c r="AI115">
        <f t="shared" si="30"/>
        <v>0</v>
      </c>
      <c r="AJ115" s="3">
        <f t="shared" si="31"/>
        <v>0</v>
      </c>
      <c r="AK115">
        <f t="shared" si="32"/>
        <v>0</v>
      </c>
      <c r="AL115">
        <f t="shared" si="33"/>
        <v>0</v>
      </c>
      <c r="AM115">
        <f t="shared" si="34"/>
        <v>0</v>
      </c>
      <c r="AN115">
        <f t="shared" si="35"/>
        <v>0</v>
      </c>
      <c r="AO115">
        <f t="shared" si="36"/>
        <v>0</v>
      </c>
      <c r="AP115">
        <f t="shared" si="37"/>
        <v>0</v>
      </c>
      <c r="AQ115">
        <f t="shared" si="38"/>
        <v>0</v>
      </c>
      <c r="AR115">
        <f t="shared" si="39"/>
        <v>0</v>
      </c>
    </row>
    <row r="116" spans="2:44" ht="13.5" customHeight="1" x14ac:dyDescent="0.25">
      <c r="B116" s="20">
        <f>B111+1</f>
        <v>18</v>
      </c>
      <c r="C116" s="21" t="s">
        <v>128</v>
      </c>
      <c r="D116" s="22" t="s">
        <v>134</v>
      </c>
      <c r="E116" s="21" t="s">
        <v>128</v>
      </c>
      <c r="F116" s="23" t="s">
        <v>45</v>
      </c>
      <c r="G116" s="24">
        <v>20</v>
      </c>
      <c r="H116" s="23" t="s">
        <v>87</v>
      </c>
      <c r="I116" s="23"/>
      <c r="J116" s="23"/>
      <c r="K116" s="25" t="str">
        <f>[1]Recap!B212</f>
        <v>Network security models and architectures(CO)</v>
      </c>
      <c r="L116" s="25" t="str">
        <f>[1]Recap!C212</f>
        <v>AIDC1</v>
      </c>
      <c r="M116" s="26">
        <v>1</v>
      </c>
      <c r="N116" s="43"/>
      <c r="O116" s="43"/>
      <c r="P116" s="43"/>
      <c r="Q116" s="27">
        <f>S116+V116</f>
        <v>2.5</v>
      </c>
      <c r="R116" s="28">
        <f>(T116+U116)/2</f>
        <v>1</v>
      </c>
      <c r="S116" s="29">
        <f>TRUNC(R116*AE117,2)</f>
        <v>2.5</v>
      </c>
      <c r="T116" s="30">
        <v>0</v>
      </c>
      <c r="U116" s="31">
        <v>2</v>
      </c>
      <c r="V116" s="29">
        <f>TRUNC((W116+X116)/2*AF117,2)</f>
        <v>0</v>
      </c>
      <c r="W116" s="30">
        <v>0</v>
      </c>
      <c r="X116" s="32">
        <v>0</v>
      </c>
      <c r="Y116" s="33">
        <v>12</v>
      </c>
      <c r="Z116" s="34" t="s">
        <v>75</v>
      </c>
      <c r="AA116" s="35"/>
      <c r="AB116" s="35"/>
      <c r="AC116" s="35"/>
      <c r="AD116" s="28" t="s">
        <v>66</v>
      </c>
      <c r="AE116" s="1">
        <f t="shared" si="26"/>
        <v>3.12</v>
      </c>
      <c r="AF116" s="2">
        <f t="shared" si="27"/>
        <v>1.86</v>
      </c>
      <c r="AG116">
        <f t="shared" si="28"/>
        <v>0</v>
      </c>
      <c r="AH116">
        <f t="shared" si="29"/>
        <v>0</v>
      </c>
      <c r="AI116">
        <f t="shared" si="30"/>
        <v>0</v>
      </c>
      <c r="AJ116" s="3">
        <f t="shared" si="31"/>
        <v>0</v>
      </c>
      <c r="AK116">
        <f t="shared" si="32"/>
        <v>1</v>
      </c>
      <c r="AL116">
        <f t="shared" si="33"/>
        <v>0</v>
      </c>
      <c r="AM116">
        <f t="shared" si="34"/>
        <v>0</v>
      </c>
      <c r="AN116">
        <f t="shared" si="35"/>
        <v>0</v>
      </c>
      <c r="AO116">
        <f t="shared" si="36"/>
        <v>0</v>
      </c>
      <c r="AP116">
        <f t="shared" si="37"/>
        <v>0</v>
      </c>
      <c r="AQ116">
        <f t="shared" si="38"/>
        <v>1</v>
      </c>
      <c r="AR116">
        <f t="shared" si="39"/>
        <v>0</v>
      </c>
    </row>
    <row r="117" spans="2:44" ht="10.5" customHeight="1" x14ac:dyDescent="0.25">
      <c r="B117" s="20"/>
      <c r="C117" s="21"/>
      <c r="D117" s="22"/>
      <c r="E117" s="36"/>
      <c r="F117" s="23"/>
      <c r="G117" s="24"/>
      <c r="H117" s="23"/>
      <c r="I117" s="23"/>
      <c r="J117" s="23"/>
      <c r="K117" s="25" t="str">
        <f>[1]Recap!B169</f>
        <v>Computer networks</v>
      </c>
      <c r="L117" s="25" t="str">
        <f>[1]Recap!C169</f>
        <v>E2</v>
      </c>
      <c r="M117" s="46">
        <v>2</v>
      </c>
      <c r="N117" s="23" t="s">
        <v>135</v>
      </c>
      <c r="O117" s="25" t="e">
        <f>IF([2]Recap!#REF!&gt;0,W116/[2]Recap!#REF!,0)+IF([2]Recap!#REF!&gt;0,X116/[2]Recap!#REF!,0)</f>
        <v>#REF!</v>
      </c>
      <c r="P117" s="25" t="e">
        <f>IF([2]Recap!#REF!&gt;0,W116/[2]Recap!#REF!,0)+IF([2]Recap!#REF!&gt;0,X116/[2]Recap!#REF!,0)</f>
        <v>#REF!</v>
      </c>
      <c r="Q117" s="27">
        <f>S117+V117</f>
        <v>5</v>
      </c>
      <c r="R117" s="28">
        <f>(T117+U117)/2</f>
        <v>1</v>
      </c>
      <c r="S117" s="29">
        <f>TRUNC(R117*AE118,2)</f>
        <v>2.5</v>
      </c>
      <c r="T117" s="30">
        <v>0</v>
      </c>
      <c r="U117" s="31">
        <v>2</v>
      </c>
      <c r="V117" s="29">
        <f>TRUNC((W117+X117)/2*AF118,2)</f>
        <v>2.5</v>
      </c>
      <c r="W117" s="30">
        <v>0</v>
      </c>
      <c r="X117" s="32">
        <v>4</v>
      </c>
      <c r="Y117" s="33">
        <v>16</v>
      </c>
      <c r="Z117" s="34" t="s">
        <v>78</v>
      </c>
      <c r="AA117" s="35"/>
      <c r="AB117" s="35"/>
      <c r="AC117" s="35"/>
      <c r="AD117" s="28" t="s">
        <v>136</v>
      </c>
      <c r="AE117" s="1">
        <f t="shared" si="26"/>
        <v>2.5</v>
      </c>
      <c r="AF117" s="2">
        <f t="shared" si="27"/>
        <v>1.25</v>
      </c>
      <c r="AG117">
        <f t="shared" si="28"/>
        <v>0</v>
      </c>
      <c r="AH117">
        <f t="shared" si="29"/>
        <v>0</v>
      </c>
      <c r="AI117">
        <f t="shared" si="30"/>
        <v>0</v>
      </c>
      <c r="AJ117" s="3">
        <f t="shared" si="31"/>
        <v>0</v>
      </c>
      <c r="AK117">
        <f t="shared" si="32"/>
        <v>0</v>
      </c>
      <c r="AL117">
        <f t="shared" si="33"/>
        <v>0</v>
      </c>
      <c r="AM117">
        <f t="shared" si="34"/>
        <v>1</v>
      </c>
      <c r="AN117">
        <f t="shared" si="35"/>
        <v>0</v>
      </c>
      <c r="AO117">
        <f t="shared" si="36"/>
        <v>0</v>
      </c>
      <c r="AP117">
        <f t="shared" si="37"/>
        <v>0</v>
      </c>
      <c r="AQ117">
        <f t="shared" si="38"/>
        <v>0</v>
      </c>
      <c r="AR117">
        <f t="shared" si="39"/>
        <v>0</v>
      </c>
    </row>
    <row r="118" spans="2:44" ht="10.5" customHeight="1" x14ac:dyDescent="0.25">
      <c r="B118" s="20"/>
      <c r="C118" s="21"/>
      <c r="D118" s="22"/>
      <c r="E118" s="36"/>
      <c r="F118" s="23"/>
      <c r="G118" s="24"/>
      <c r="H118" s="23"/>
      <c r="I118" s="23"/>
      <c r="J118" s="23"/>
      <c r="K118" s="25" t="str">
        <f>[1]Recap!B189</f>
        <v>Security and criptography (CO)</v>
      </c>
      <c r="L118" s="25" t="str">
        <f>[1]Recap!C189</f>
        <v>E3</v>
      </c>
      <c r="M118" s="26" t="s">
        <v>137</v>
      </c>
      <c r="N118" s="23" t="s">
        <v>138</v>
      </c>
      <c r="O118" s="25" t="e">
        <f>IF([2]Recap!#REF!&gt;0,W117/[2]Recap!#REF!,0)+IF([2]Recap!#REF!&gt;0,X117/[2]Recap!#REF!,0)</f>
        <v>#REF!</v>
      </c>
      <c r="P118" s="25" t="e">
        <f>IF([2]Recap!#REF!&gt;0,W117/[2]Recap!#REF!,0)+IF([2]Recap!#REF!&gt;0,X117/[2]Recap!#REF!,0)</f>
        <v>#REF!</v>
      </c>
      <c r="Q118" s="27"/>
      <c r="R118" s="28"/>
      <c r="S118" s="29">
        <f>TRUNC(R118*AE119,2)</f>
        <v>0</v>
      </c>
      <c r="T118" s="30"/>
      <c r="U118" s="31"/>
      <c r="V118" s="29">
        <f>TRUNC((W118+X118)/2*AF119,2)</f>
        <v>0</v>
      </c>
      <c r="W118" s="30"/>
      <c r="X118" s="32"/>
      <c r="Y118" s="33"/>
      <c r="Z118" s="34"/>
      <c r="AA118" s="35"/>
      <c r="AB118" s="35"/>
      <c r="AC118" s="35"/>
      <c r="AD118" s="28" t="s">
        <v>51</v>
      </c>
      <c r="AE118" s="1">
        <f t="shared" si="26"/>
        <v>2.5</v>
      </c>
      <c r="AF118" s="2">
        <f t="shared" si="27"/>
        <v>1.25</v>
      </c>
      <c r="AG118">
        <f t="shared" si="28"/>
        <v>0</v>
      </c>
      <c r="AH118">
        <f t="shared" si="29"/>
        <v>0</v>
      </c>
      <c r="AI118">
        <f t="shared" si="30"/>
        <v>0</v>
      </c>
      <c r="AJ118" s="3">
        <f t="shared" si="31"/>
        <v>0</v>
      </c>
      <c r="AK118">
        <f t="shared" si="32"/>
        <v>0</v>
      </c>
      <c r="AL118">
        <f t="shared" si="33"/>
        <v>0</v>
      </c>
      <c r="AM118">
        <f t="shared" si="34"/>
        <v>1</v>
      </c>
      <c r="AN118">
        <f t="shared" si="35"/>
        <v>0</v>
      </c>
      <c r="AO118">
        <f t="shared" si="36"/>
        <v>0</v>
      </c>
      <c r="AP118">
        <f t="shared" si="37"/>
        <v>0</v>
      </c>
      <c r="AQ118">
        <f t="shared" si="38"/>
        <v>0</v>
      </c>
      <c r="AR118">
        <f t="shared" si="39"/>
        <v>0</v>
      </c>
    </row>
    <row r="119" spans="2:44" ht="10.5" customHeight="1" x14ac:dyDescent="0.25">
      <c r="B119" s="20"/>
      <c r="C119" s="21"/>
      <c r="D119" s="22"/>
      <c r="E119" s="36"/>
      <c r="F119" s="23"/>
      <c r="G119" s="24"/>
      <c r="H119" s="23"/>
      <c r="I119" s="23"/>
      <c r="J119" s="23"/>
      <c r="K119" s="25"/>
      <c r="L119" s="25"/>
      <c r="M119" s="26"/>
      <c r="N119" s="23"/>
      <c r="O119" s="25"/>
      <c r="P119" s="25"/>
      <c r="Q119" s="41">
        <f t="shared" ref="Q119:Y120" si="48">SUM(Q115:Q118)</f>
        <v>11.55</v>
      </c>
      <c r="R119" s="41">
        <f t="shared" si="48"/>
        <v>3</v>
      </c>
      <c r="S119" s="41">
        <f t="shared" si="48"/>
        <v>8.120000000000001</v>
      </c>
      <c r="T119" s="41">
        <f t="shared" si="48"/>
        <v>0</v>
      </c>
      <c r="U119" s="41">
        <f t="shared" si="48"/>
        <v>6</v>
      </c>
      <c r="V119" s="41">
        <f t="shared" si="48"/>
        <v>3.43</v>
      </c>
      <c r="W119" s="41">
        <f t="shared" si="48"/>
        <v>0</v>
      </c>
      <c r="X119" s="41">
        <f t="shared" si="48"/>
        <v>5</v>
      </c>
      <c r="Y119" s="69"/>
      <c r="Z119" s="54"/>
      <c r="AA119" s="35"/>
      <c r="AB119" s="35"/>
      <c r="AC119" s="35"/>
      <c r="AD119" s="28" t="s">
        <v>133</v>
      </c>
      <c r="AE119" s="1">
        <f t="shared" si="26"/>
        <v>0</v>
      </c>
      <c r="AF119" s="2">
        <f t="shared" si="27"/>
        <v>0</v>
      </c>
      <c r="AG119">
        <f t="shared" si="28"/>
        <v>0</v>
      </c>
      <c r="AH119">
        <f t="shared" si="29"/>
        <v>0</v>
      </c>
      <c r="AI119">
        <f t="shared" si="30"/>
        <v>0</v>
      </c>
      <c r="AJ119" s="3">
        <f t="shared" si="31"/>
        <v>0</v>
      </c>
      <c r="AK119">
        <f t="shared" si="32"/>
        <v>0</v>
      </c>
      <c r="AL119">
        <f t="shared" si="33"/>
        <v>0</v>
      </c>
      <c r="AM119">
        <f t="shared" si="34"/>
        <v>0</v>
      </c>
      <c r="AN119">
        <f t="shared" si="35"/>
        <v>0</v>
      </c>
      <c r="AO119">
        <f t="shared" si="36"/>
        <v>0</v>
      </c>
      <c r="AP119">
        <f t="shared" si="37"/>
        <v>0</v>
      </c>
      <c r="AQ119">
        <f t="shared" si="38"/>
        <v>0</v>
      </c>
      <c r="AR119">
        <f t="shared" si="39"/>
        <v>0</v>
      </c>
    </row>
    <row r="120" spans="2:44" ht="11.25" customHeight="1" x14ac:dyDescent="0.25">
      <c r="B120" s="232" t="s">
        <v>52</v>
      </c>
      <c r="C120" s="233"/>
      <c r="D120" s="233"/>
      <c r="E120" s="233"/>
      <c r="F120" s="233"/>
      <c r="G120" s="233"/>
      <c r="H120" s="233"/>
      <c r="I120" s="233"/>
      <c r="J120" s="233"/>
      <c r="K120" s="233"/>
      <c r="L120" s="233"/>
      <c r="M120" s="234"/>
      <c r="N120" s="39"/>
      <c r="O120" s="40"/>
      <c r="P120" s="40"/>
      <c r="Q120" s="27">
        <f>S120+V120</f>
        <v>6</v>
      </c>
      <c r="R120" s="28">
        <f>(T120+U120)/2</f>
        <v>1</v>
      </c>
      <c r="S120" s="29">
        <f>TRUNC(R120*AE121,2)</f>
        <v>2</v>
      </c>
      <c r="T120" s="30">
        <v>2</v>
      </c>
      <c r="U120" s="31">
        <v>0</v>
      </c>
      <c r="V120" s="29">
        <f>TRUNC((W120+X120)/2*AF121,2)</f>
        <v>4</v>
      </c>
      <c r="W120" s="30">
        <v>8</v>
      </c>
      <c r="X120" s="32">
        <v>0</v>
      </c>
      <c r="Y120" s="53">
        <f t="shared" si="48"/>
        <v>28</v>
      </c>
      <c r="Z120" s="25"/>
      <c r="AA120" s="35"/>
      <c r="AB120" s="35"/>
      <c r="AC120" s="35"/>
      <c r="AD120" s="28">
        <f>16-ROUND(Q119,2)</f>
        <v>4.4499999999999993</v>
      </c>
      <c r="AE120" s="1">
        <f t="shared" si="26"/>
        <v>0</v>
      </c>
      <c r="AF120" s="2">
        <f t="shared" si="27"/>
        <v>0</v>
      </c>
      <c r="AG120">
        <f t="shared" si="28"/>
        <v>0</v>
      </c>
      <c r="AH120">
        <f t="shared" si="29"/>
        <v>0</v>
      </c>
      <c r="AI120">
        <f t="shared" si="30"/>
        <v>0</v>
      </c>
      <c r="AJ120" s="3">
        <f t="shared" si="31"/>
        <v>0</v>
      </c>
      <c r="AK120">
        <f t="shared" si="32"/>
        <v>0</v>
      </c>
      <c r="AL120">
        <f t="shared" si="33"/>
        <v>0</v>
      </c>
      <c r="AM120">
        <f t="shared" si="34"/>
        <v>0</v>
      </c>
      <c r="AN120">
        <f t="shared" si="35"/>
        <v>0</v>
      </c>
      <c r="AO120">
        <f t="shared" si="36"/>
        <v>0</v>
      </c>
      <c r="AP120">
        <f t="shared" si="37"/>
        <v>0</v>
      </c>
      <c r="AQ120">
        <f t="shared" si="38"/>
        <v>0</v>
      </c>
      <c r="AR120">
        <f t="shared" si="39"/>
        <v>0</v>
      </c>
    </row>
    <row r="121" spans="2:44" ht="14.25" customHeight="1" x14ac:dyDescent="0.25">
      <c r="B121" s="20">
        <f>B116+1</f>
        <v>19</v>
      </c>
      <c r="C121" s="21" t="s">
        <v>128</v>
      </c>
      <c r="D121" s="22" t="s">
        <v>139</v>
      </c>
      <c r="E121" s="21" t="s">
        <v>128</v>
      </c>
      <c r="F121" s="23" t="s">
        <v>140</v>
      </c>
      <c r="G121" s="24">
        <v>17</v>
      </c>
      <c r="H121" s="23" t="s">
        <v>55</v>
      </c>
      <c r="I121" s="23"/>
      <c r="J121" s="23"/>
      <c r="K121" s="25" t="str">
        <f>[1]Recap!B17</f>
        <v>Fundamente de matematică</v>
      </c>
      <c r="L121" s="25" t="str">
        <f>[1]Recap!C17</f>
        <v>I1</v>
      </c>
      <c r="M121" s="26" t="s">
        <v>141</v>
      </c>
      <c r="N121" s="23" t="s">
        <v>142</v>
      </c>
      <c r="O121" s="25">
        <f>IF([2]Recap!M18&gt;0,W120/[2]Recap!M18,0)+IF([2]Recap!S18&gt;0,X120/[2]Recap!S18,0)</f>
        <v>4</v>
      </c>
      <c r="P121" s="25">
        <f>IF([2]Recap!N18&gt;0,W120/[2]Recap!N18,0)+IF([2]Recap!T18&gt;0,X120/[2]Recap!T18,0)</f>
        <v>0</v>
      </c>
      <c r="Q121" s="27">
        <f>S121+V121</f>
        <v>3.75</v>
      </c>
      <c r="R121" s="28">
        <f>(T121+U121)/2</f>
        <v>1</v>
      </c>
      <c r="S121" s="29">
        <f>TRUNC(R121*AE122,2)</f>
        <v>2.5</v>
      </c>
      <c r="T121" s="30">
        <v>2</v>
      </c>
      <c r="U121" s="31">
        <v>0</v>
      </c>
      <c r="V121" s="29">
        <f>TRUNC((W121+X121)/2*AF122,2)</f>
        <v>1.25</v>
      </c>
      <c r="W121" s="30">
        <v>2</v>
      </c>
      <c r="X121" s="32">
        <v>0</v>
      </c>
      <c r="Y121" s="33">
        <v>12</v>
      </c>
      <c r="Z121" s="34" t="s">
        <v>75</v>
      </c>
      <c r="AA121" s="35"/>
      <c r="AB121" s="35"/>
      <c r="AC121" s="35"/>
      <c r="AD121" s="28" t="s">
        <v>133</v>
      </c>
      <c r="AE121" s="1">
        <f t="shared" si="26"/>
        <v>2</v>
      </c>
      <c r="AF121" s="2">
        <f t="shared" si="27"/>
        <v>1</v>
      </c>
      <c r="AG121">
        <f t="shared" si="28"/>
        <v>0</v>
      </c>
      <c r="AH121">
        <f t="shared" si="29"/>
        <v>0</v>
      </c>
      <c r="AI121">
        <f t="shared" si="30"/>
        <v>0</v>
      </c>
      <c r="AJ121" s="3">
        <f t="shared" si="31"/>
        <v>0</v>
      </c>
      <c r="AK121">
        <f t="shared" si="32"/>
        <v>0</v>
      </c>
      <c r="AL121">
        <f t="shared" si="33"/>
        <v>0</v>
      </c>
      <c r="AM121">
        <f t="shared" si="34"/>
        <v>0</v>
      </c>
      <c r="AN121">
        <f t="shared" si="35"/>
        <v>1</v>
      </c>
      <c r="AO121">
        <f t="shared" si="36"/>
        <v>0</v>
      </c>
      <c r="AP121">
        <f t="shared" si="37"/>
        <v>0</v>
      </c>
      <c r="AQ121">
        <f t="shared" si="38"/>
        <v>0</v>
      </c>
      <c r="AR121">
        <f t="shared" si="39"/>
        <v>1</v>
      </c>
    </row>
    <row r="122" spans="2:44" ht="10.5" customHeight="1" x14ac:dyDescent="0.25">
      <c r="B122" s="20"/>
      <c r="C122" s="21"/>
      <c r="D122" s="22"/>
      <c r="E122" s="36"/>
      <c r="F122" s="23"/>
      <c r="G122" s="24"/>
      <c r="H122" s="23"/>
      <c r="I122" s="23"/>
      <c r="J122" s="23"/>
      <c r="K122" s="25" t="str">
        <f>[1]Recap!B151</f>
        <v>Fundamentals of Mathematics</v>
      </c>
      <c r="L122" s="25" t="str">
        <f>[1]Recap!C151</f>
        <v>E1</v>
      </c>
      <c r="M122" s="26" t="s">
        <v>63</v>
      </c>
      <c r="N122" s="23" t="s">
        <v>143</v>
      </c>
      <c r="O122" s="25">
        <v>2</v>
      </c>
      <c r="P122" s="25">
        <v>4</v>
      </c>
      <c r="Q122" s="27">
        <f>S122+V122</f>
        <v>2</v>
      </c>
      <c r="R122" s="28">
        <f>(T122+U122)/2</f>
        <v>1</v>
      </c>
      <c r="S122" s="29">
        <f>TRUNC(R122*AE123,2)</f>
        <v>2</v>
      </c>
      <c r="T122" s="30">
        <v>2</v>
      </c>
      <c r="U122" s="31">
        <v>0</v>
      </c>
      <c r="V122" s="29">
        <f>TRUNC((W122+X122)/2*AF123,2)</f>
        <v>0</v>
      </c>
      <c r="W122" s="30">
        <v>0</v>
      </c>
      <c r="X122" s="32">
        <v>0</v>
      </c>
      <c r="Y122" s="33">
        <v>16</v>
      </c>
      <c r="Z122" s="34" t="s">
        <v>78</v>
      </c>
      <c r="AA122" s="35"/>
      <c r="AB122" s="35"/>
      <c r="AC122" s="35"/>
      <c r="AD122" s="28" t="s">
        <v>51</v>
      </c>
      <c r="AE122" s="1">
        <f t="shared" si="26"/>
        <v>2.5</v>
      </c>
      <c r="AF122" s="2">
        <f t="shared" si="27"/>
        <v>1.25</v>
      </c>
      <c r="AG122">
        <f t="shared" si="28"/>
        <v>0</v>
      </c>
      <c r="AH122">
        <f t="shared" si="29"/>
        <v>0</v>
      </c>
      <c r="AI122">
        <f t="shared" si="30"/>
        <v>0</v>
      </c>
      <c r="AJ122" s="3">
        <f t="shared" si="31"/>
        <v>0</v>
      </c>
      <c r="AK122">
        <f t="shared" si="32"/>
        <v>0</v>
      </c>
      <c r="AL122">
        <f t="shared" si="33"/>
        <v>0</v>
      </c>
      <c r="AM122">
        <f t="shared" si="34"/>
        <v>1</v>
      </c>
      <c r="AN122">
        <f t="shared" si="35"/>
        <v>0</v>
      </c>
      <c r="AO122">
        <f t="shared" si="36"/>
        <v>0</v>
      </c>
      <c r="AP122">
        <f t="shared" si="37"/>
        <v>0</v>
      </c>
      <c r="AQ122">
        <f t="shared" si="38"/>
        <v>0</v>
      </c>
      <c r="AR122">
        <f t="shared" si="39"/>
        <v>0</v>
      </c>
    </row>
    <row r="123" spans="2:44" ht="10.5" customHeight="1" x14ac:dyDescent="0.25">
      <c r="B123" s="20"/>
      <c r="C123" s="21"/>
      <c r="D123" s="22"/>
      <c r="E123" s="36"/>
      <c r="F123" s="23"/>
      <c r="G123" s="24"/>
      <c r="H123" s="23"/>
      <c r="I123" s="23"/>
      <c r="J123" s="23"/>
      <c r="K123" s="25" t="str">
        <f>[1]Recap!B40</f>
        <v>Teoria grafurilor si combinatorica</v>
      </c>
      <c r="L123" s="25" t="str">
        <f>[1]Recap!C41</f>
        <v>IA2</v>
      </c>
      <c r="M123" s="26">
        <v>2</v>
      </c>
      <c r="N123" s="23" t="s">
        <v>143</v>
      </c>
      <c r="O123" s="25">
        <v>2</v>
      </c>
      <c r="P123" s="25">
        <v>4</v>
      </c>
      <c r="Q123" s="27"/>
      <c r="R123" s="28"/>
      <c r="S123" s="29">
        <f>TRUNC(R123*AE124,2)</f>
        <v>0</v>
      </c>
      <c r="T123" s="30"/>
      <c r="U123" s="31"/>
      <c r="V123" s="29">
        <f>TRUNC((W123+X123)/2*AF124,2)</f>
        <v>0</v>
      </c>
      <c r="W123" s="30"/>
      <c r="X123" s="32"/>
      <c r="Y123" s="69"/>
      <c r="Z123" s="54"/>
      <c r="AA123" s="35"/>
      <c r="AB123" s="35"/>
      <c r="AC123" s="35"/>
      <c r="AD123" s="28" t="s">
        <v>116</v>
      </c>
      <c r="AE123" s="1">
        <f t="shared" si="26"/>
        <v>2</v>
      </c>
      <c r="AF123" s="2">
        <f t="shared" si="27"/>
        <v>1</v>
      </c>
      <c r="AG123">
        <f t="shared" si="28"/>
        <v>0</v>
      </c>
      <c r="AH123">
        <f t="shared" si="29"/>
        <v>0</v>
      </c>
      <c r="AI123">
        <f t="shared" si="30"/>
        <v>0</v>
      </c>
      <c r="AJ123" s="3">
        <f t="shared" si="31"/>
        <v>0</v>
      </c>
      <c r="AK123">
        <f t="shared" si="32"/>
        <v>0</v>
      </c>
      <c r="AL123">
        <f t="shared" si="33"/>
        <v>0</v>
      </c>
      <c r="AM123">
        <f t="shared" si="34"/>
        <v>0</v>
      </c>
      <c r="AN123">
        <f t="shared" si="35"/>
        <v>0</v>
      </c>
      <c r="AO123">
        <f t="shared" si="36"/>
        <v>1</v>
      </c>
      <c r="AP123">
        <f t="shared" si="37"/>
        <v>0</v>
      </c>
      <c r="AQ123">
        <f t="shared" si="38"/>
        <v>0</v>
      </c>
      <c r="AR123">
        <f t="shared" si="39"/>
        <v>1</v>
      </c>
    </row>
    <row r="124" spans="2:44" ht="10.5" customHeight="1" x14ac:dyDescent="0.25">
      <c r="B124" s="20"/>
      <c r="C124" s="21"/>
      <c r="D124" s="22"/>
      <c r="E124" s="36"/>
      <c r="F124" s="23"/>
      <c r="G124" s="24"/>
      <c r="H124" s="23"/>
      <c r="I124" s="23"/>
      <c r="J124" s="23"/>
      <c r="K124" s="25"/>
      <c r="L124" s="25"/>
      <c r="M124" s="23"/>
      <c r="N124" s="23"/>
      <c r="O124" s="25"/>
      <c r="P124" s="25"/>
      <c r="Q124" s="41">
        <f t="shared" ref="Q124:Y125" si="49">SUM(Q120:Q122)</f>
        <v>11.75</v>
      </c>
      <c r="R124" s="41">
        <f t="shared" si="49"/>
        <v>3</v>
      </c>
      <c r="S124" s="41">
        <f t="shared" si="49"/>
        <v>6.5</v>
      </c>
      <c r="T124" s="41">
        <f t="shared" si="49"/>
        <v>6</v>
      </c>
      <c r="U124" s="41">
        <f t="shared" si="49"/>
        <v>0</v>
      </c>
      <c r="V124" s="41">
        <f t="shared" si="49"/>
        <v>5.25</v>
      </c>
      <c r="W124" s="41">
        <f t="shared" si="49"/>
        <v>10</v>
      </c>
      <c r="X124" s="41">
        <f t="shared" si="49"/>
        <v>0</v>
      </c>
      <c r="Y124" s="69"/>
      <c r="Z124" s="54"/>
      <c r="AA124" s="35"/>
      <c r="AB124" s="35"/>
      <c r="AC124" s="35"/>
      <c r="AD124" s="28" t="s">
        <v>125</v>
      </c>
      <c r="AE124" s="1">
        <f t="shared" si="26"/>
        <v>0</v>
      </c>
      <c r="AF124" s="2">
        <f t="shared" si="27"/>
        <v>0</v>
      </c>
      <c r="AG124">
        <f t="shared" si="28"/>
        <v>0</v>
      </c>
      <c r="AH124">
        <f t="shared" si="29"/>
        <v>0</v>
      </c>
      <c r="AI124">
        <f t="shared" si="30"/>
        <v>0</v>
      </c>
      <c r="AJ124" s="3">
        <f t="shared" si="31"/>
        <v>0</v>
      </c>
      <c r="AK124">
        <f t="shared" si="32"/>
        <v>0</v>
      </c>
      <c r="AL124">
        <f t="shared" si="33"/>
        <v>0</v>
      </c>
      <c r="AM124">
        <f t="shared" si="34"/>
        <v>0</v>
      </c>
      <c r="AN124">
        <f t="shared" si="35"/>
        <v>0</v>
      </c>
      <c r="AO124">
        <f t="shared" si="36"/>
        <v>0</v>
      </c>
      <c r="AP124">
        <f t="shared" si="37"/>
        <v>0</v>
      </c>
      <c r="AQ124">
        <f t="shared" si="38"/>
        <v>0</v>
      </c>
      <c r="AR124">
        <f t="shared" si="39"/>
        <v>0</v>
      </c>
    </row>
    <row r="125" spans="2:44" ht="10.5" customHeight="1" x14ac:dyDescent="0.25">
      <c r="B125" s="232" t="s">
        <v>52</v>
      </c>
      <c r="C125" s="233"/>
      <c r="D125" s="233"/>
      <c r="E125" s="233"/>
      <c r="F125" s="233"/>
      <c r="G125" s="233"/>
      <c r="H125" s="233"/>
      <c r="I125" s="233"/>
      <c r="J125" s="233"/>
      <c r="K125" s="233"/>
      <c r="L125" s="233"/>
      <c r="M125" s="234"/>
      <c r="N125" s="39"/>
      <c r="O125" s="40"/>
      <c r="P125" s="40"/>
      <c r="Q125" s="27">
        <f>S125+V125</f>
        <v>6.25</v>
      </c>
      <c r="R125" s="28">
        <f>(T125+U125)/2</f>
        <v>1</v>
      </c>
      <c r="S125" s="29">
        <f>TRUNC(R125*AE126,2)</f>
        <v>2.5</v>
      </c>
      <c r="T125" s="30">
        <v>2</v>
      </c>
      <c r="U125" s="31">
        <v>0</v>
      </c>
      <c r="V125" s="29">
        <f>TRUNC((W125+X125)/2*AF126,2)</f>
        <v>3.75</v>
      </c>
      <c r="W125" s="30">
        <v>6</v>
      </c>
      <c r="X125" s="32">
        <v>0</v>
      </c>
      <c r="Y125" s="53">
        <f t="shared" si="49"/>
        <v>28</v>
      </c>
      <c r="Z125" s="25"/>
      <c r="AA125" s="35"/>
      <c r="AB125" s="35"/>
      <c r="AC125" s="35"/>
      <c r="AD125" s="28">
        <f>16-ROUND(Q124,2)</f>
        <v>4.25</v>
      </c>
      <c r="AE125" s="1">
        <f t="shared" si="26"/>
        <v>0</v>
      </c>
      <c r="AF125" s="2">
        <f t="shared" si="27"/>
        <v>0</v>
      </c>
      <c r="AG125">
        <f t="shared" si="28"/>
        <v>0</v>
      </c>
      <c r="AH125">
        <f t="shared" si="29"/>
        <v>0</v>
      </c>
      <c r="AI125">
        <f t="shared" si="30"/>
        <v>0</v>
      </c>
      <c r="AJ125" s="3">
        <f t="shared" si="31"/>
        <v>0</v>
      </c>
      <c r="AK125">
        <f t="shared" si="32"/>
        <v>0</v>
      </c>
      <c r="AL125">
        <f t="shared" si="33"/>
        <v>0</v>
      </c>
      <c r="AM125">
        <f t="shared" si="34"/>
        <v>0</v>
      </c>
      <c r="AN125">
        <f t="shared" si="35"/>
        <v>0</v>
      </c>
      <c r="AO125">
        <f t="shared" si="36"/>
        <v>0</v>
      </c>
      <c r="AP125">
        <f t="shared" si="37"/>
        <v>0</v>
      </c>
      <c r="AQ125">
        <f t="shared" si="38"/>
        <v>0</v>
      </c>
      <c r="AR125">
        <f t="shared" si="39"/>
        <v>0</v>
      </c>
    </row>
    <row r="126" spans="2:44" ht="10.5" customHeight="1" x14ac:dyDescent="0.25">
      <c r="B126" s="20">
        <f>B121+1</f>
        <v>20</v>
      </c>
      <c r="C126" s="21" t="s">
        <v>128</v>
      </c>
      <c r="D126" s="22" t="s">
        <v>144</v>
      </c>
      <c r="E126" s="21" t="s">
        <v>128</v>
      </c>
      <c r="F126" s="23" t="s">
        <v>45</v>
      </c>
      <c r="G126" s="24">
        <v>18</v>
      </c>
      <c r="H126" s="23" t="s">
        <v>87</v>
      </c>
      <c r="I126" s="23"/>
      <c r="J126" s="23"/>
      <c r="K126" s="25" t="str">
        <f>[1]Recap!B183</f>
        <v>Artificial inteligence</v>
      </c>
      <c r="L126" s="25" t="str">
        <f>[1]Recap!C183</f>
        <v>E3</v>
      </c>
      <c r="M126" s="26" t="s">
        <v>145</v>
      </c>
      <c r="N126" s="23" t="s">
        <v>146</v>
      </c>
      <c r="O126" s="25" t="e">
        <f>IF([2]Recap!#REF!&gt;0,W125/[2]Recap!#REF!,0)+IF([2]Recap!#REF!&gt;0,X125/[2]Recap!#REF!,0)</f>
        <v>#REF!</v>
      </c>
      <c r="P126" s="25" t="e">
        <f>IF([2]Recap!#REF!&gt;0,W125/[2]Recap!#REF!,0)+IF([2]Recap!#REF!&gt;0,X125/[2]Recap!#REF!,0)</f>
        <v>#REF!</v>
      </c>
      <c r="Q126" s="27">
        <f>S126+V126</f>
        <v>2</v>
      </c>
      <c r="R126" s="28">
        <f>(T126+U126)/2</f>
        <v>1</v>
      </c>
      <c r="S126" s="29">
        <f>TRUNC(R126*AE127,2)</f>
        <v>2</v>
      </c>
      <c r="T126" s="30">
        <v>0</v>
      </c>
      <c r="U126" s="31">
        <v>2</v>
      </c>
      <c r="V126" s="29">
        <f>TRUNC((W126+X126)/2*AF127,2)</f>
        <v>0</v>
      </c>
      <c r="W126" s="30">
        <v>0</v>
      </c>
      <c r="X126" s="32">
        <v>0</v>
      </c>
      <c r="Y126" s="33">
        <v>12</v>
      </c>
      <c r="Z126" s="34" t="s">
        <v>75</v>
      </c>
      <c r="AA126" s="35"/>
      <c r="AB126" s="35"/>
      <c r="AC126" s="35"/>
      <c r="AD126" s="28" t="s">
        <v>57</v>
      </c>
      <c r="AE126" s="1">
        <f t="shared" si="26"/>
        <v>2.5</v>
      </c>
      <c r="AF126" s="2">
        <f t="shared" si="27"/>
        <v>1.25</v>
      </c>
      <c r="AG126">
        <f t="shared" si="28"/>
        <v>0</v>
      </c>
      <c r="AH126">
        <f t="shared" si="29"/>
        <v>0</v>
      </c>
      <c r="AI126">
        <f t="shared" si="30"/>
        <v>0</v>
      </c>
      <c r="AJ126" s="3">
        <f t="shared" si="31"/>
        <v>0</v>
      </c>
      <c r="AK126">
        <f t="shared" si="32"/>
        <v>0</v>
      </c>
      <c r="AL126">
        <f t="shared" si="33"/>
        <v>0</v>
      </c>
      <c r="AM126">
        <f t="shared" si="34"/>
        <v>1</v>
      </c>
      <c r="AN126">
        <f t="shared" si="35"/>
        <v>0</v>
      </c>
      <c r="AO126">
        <f t="shared" si="36"/>
        <v>0</v>
      </c>
      <c r="AP126">
        <f t="shared" si="37"/>
        <v>0</v>
      </c>
      <c r="AQ126">
        <f t="shared" si="38"/>
        <v>0</v>
      </c>
      <c r="AR126">
        <f t="shared" si="39"/>
        <v>0</v>
      </c>
    </row>
    <row r="127" spans="2:44" ht="10.5" customHeight="1" x14ac:dyDescent="0.25">
      <c r="B127" s="20"/>
      <c r="C127" s="21"/>
      <c r="D127" s="22" t="s">
        <v>147</v>
      </c>
      <c r="E127" s="36"/>
      <c r="F127" s="23"/>
      <c r="G127" s="24"/>
      <c r="H127" s="23"/>
      <c r="I127" s="23"/>
      <c r="J127" s="23"/>
      <c r="K127" s="25" t="str">
        <f>[1]Recap!B117</f>
        <v>Administrarea reţelelor (CO)</v>
      </c>
      <c r="L127" s="25" t="str">
        <f>[1]Recap!C117</f>
        <v>I3</v>
      </c>
      <c r="M127" s="26" t="s">
        <v>117</v>
      </c>
      <c r="N127" s="23" t="s">
        <v>148</v>
      </c>
      <c r="O127" s="25">
        <f>IF([2]Recap!M119&gt;0,W126/[2]Recap!M119,0)+IF([2]Recap!S119&gt;0,X126/[2]Recap!S119,0)</f>
        <v>0</v>
      </c>
      <c r="P127" s="25">
        <f>IF([2]Recap!N119&gt;0,W126/[2]Recap!N119,0)+IF([2]Recap!T119&gt;0,X126/[2]Recap!T119,0)</f>
        <v>0</v>
      </c>
      <c r="Q127" s="27">
        <f>S127+V127</f>
        <v>2.5</v>
      </c>
      <c r="R127" s="28">
        <f>(T127+U127)/2</f>
        <v>1</v>
      </c>
      <c r="S127" s="29">
        <f>TRUNC(R127*AE128,2)</f>
        <v>2.5</v>
      </c>
      <c r="T127" s="30">
        <v>0</v>
      </c>
      <c r="U127" s="31">
        <v>2</v>
      </c>
      <c r="V127" s="29">
        <f>TRUNC((W127+X127)/2*AF128,2)</f>
        <v>0</v>
      </c>
      <c r="W127" s="30">
        <v>0</v>
      </c>
      <c r="X127" s="32">
        <v>0</v>
      </c>
      <c r="Y127" s="33">
        <v>16</v>
      </c>
      <c r="Z127" s="34" t="s">
        <v>78</v>
      </c>
      <c r="AA127" s="35"/>
      <c r="AB127" s="35"/>
      <c r="AC127" s="35"/>
      <c r="AD127" s="28" t="s">
        <v>149</v>
      </c>
      <c r="AE127" s="1">
        <f t="shared" si="26"/>
        <v>2</v>
      </c>
      <c r="AF127" s="2">
        <f t="shared" si="27"/>
        <v>1</v>
      </c>
      <c r="AG127">
        <f t="shared" si="28"/>
        <v>0</v>
      </c>
      <c r="AH127">
        <f t="shared" si="29"/>
        <v>0</v>
      </c>
      <c r="AI127">
        <f t="shared" si="30"/>
        <v>0</v>
      </c>
      <c r="AJ127" s="3">
        <f t="shared" si="31"/>
        <v>0</v>
      </c>
      <c r="AK127">
        <f t="shared" si="32"/>
        <v>0</v>
      </c>
      <c r="AL127">
        <f t="shared" si="33"/>
        <v>0</v>
      </c>
      <c r="AM127">
        <f t="shared" si="34"/>
        <v>0</v>
      </c>
      <c r="AN127">
        <f t="shared" si="35"/>
        <v>1</v>
      </c>
      <c r="AO127">
        <f t="shared" si="36"/>
        <v>0</v>
      </c>
      <c r="AP127">
        <f t="shared" si="37"/>
        <v>0</v>
      </c>
      <c r="AQ127">
        <f t="shared" si="38"/>
        <v>0</v>
      </c>
      <c r="AR127">
        <f t="shared" si="39"/>
        <v>1</v>
      </c>
    </row>
    <row r="128" spans="2:44" ht="10.5" customHeight="1" x14ac:dyDescent="0.25">
      <c r="B128" s="20"/>
      <c r="C128" s="21"/>
      <c r="D128" s="22"/>
      <c r="E128" s="36"/>
      <c r="F128" s="23"/>
      <c r="G128" s="24"/>
      <c r="H128" s="23"/>
      <c r="I128" s="23"/>
      <c r="J128" s="23"/>
      <c r="K128" s="25" t="str">
        <f>[1]Recap!B193</f>
        <v>Network administration (CO)</v>
      </c>
      <c r="L128" s="25" t="str">
        <f>[1]Recap!C193</f>
        <v>E3</v>
      </c>
      <c r="M128" s="26">
        <v>3</v>
      </c>
      <c r="N128" s="23" t="s">
        <v>138</v>
      </c>
      <c r="O128" s="25" t="e">
        <f>IF([2]Recap!#REF!&gt;0,W127/[2]Recap!#REF!,0)+IF([2]Recap!#REF!&gt;0,X127/[2]Recap!#REF!,0)</f>
        <v>#REF!</v>
      </c>
      <c r="P128" s="25" t="e">
        <f>IF([2]Recap!#REF!&gt;0,W127/[2]Recap!#REF!,0)+IF([2]Recap!#REF!&gt;0,X127/[2]Recap!#REF!,0)</f>
        <v>#REF!</v>
      </c>
      <c r="Q128" s="27"/>
      <c r="R128" s="28"/>
      <c r="S128" s="29">
        <f>TRUNC(R128*AE129,2)</f>
        <v>0</v>
      </c>
      <c r="T128" s="30"/>
      <c r="U128" s="31"/>
      <c r="V128" s="29">
        <f>TRUNC((W128+X128)/2*AF129,2)</f>
        <v>0</v>
      </c>
      <c r="W128" s="30"/>
      <c r="X128" s="32"/>
      <c r="Y128" s="69"/>
      <c r="Z128" s="54"/>
      <c r="AA128" s="35"/>
      <c r="AB128" s="35"/>
      <c r="AC128" s="35"/>
      <c r="AD128" s="28" t="s">
        <v>150</v>
      </c>
      <c r="AE128" s="1">
        <f t="shared" si="26"/>
        <v>2.5</v>
      </c>
      <c r="AF128" s="2">
        <f t="shared" si="27"/>
        <v>1.25</v>
      </c>
      <c r="AG128">
        <f t="shared" si="28"/>
        <v>0</v>
      </c>
      <c r="AH128">
        <f t="shared" si="29"/>
        <v>0</v>
      </c>
      <c r="AI128">
        <f t="shared" si="30"/>
        <v>0</v>
      </c>
      <c r="AJ128" s="3">
        <f t="shared" si="31"/>
        <v>0</v>
      </c>
      <c r="AK128">
        <f t="shared" si="32"/>
        <v>0</v>
      </c>
      <c r="AL128">
        <f t="shared" si="33"/>
        <v>0</v>
      </c>
      <c r="AM128">
        <f t="shared" si="34"/>
        <v>1</v>
      </c>
      <c r="AN128">
        <f t="shared" si="35"/>
        <v>0</v>
      </c>
      <c r="AO128">
        <f t="shared" si="36"/>
        <v>0</v>
      </c>
      <c r="AP128">
        <f t="shared" si="37"/>
        <v>0</v>
      </c>
      <c r="AQ128">
        <f t="shared" si="38"/>
        <v>0</v>
      </c>
      <c r="AR128">
        <f t="shared" si="39"/>
        <v>0</v>
      </c>
    </row>
    <row r="129" spans="2:44" ht="10.5" customHeight="1" x14ac:dyDescent="0.25">
      <c r="B129" s="20"/>
      <c r="C129" s="21"/>
      <c r="D129" s="22"/>
      <c r="E129" s="36"/>
      <c r="F129" s="23"/>
      <c r="G129" s="24"/>
      <c r="H129" s="23"/>
      <c r="I129" s="23"/>
      <c r="J129" s="23"/>
      <c r="K129" s="25"/>
      <c r="L129" s="43"/>
      <c r="M129" s="26"/>
      <c r="N129" s="23"/>
      <c r="O129" s="25"/>
      <c r="P129" s="25"/>
      <c r="Q129" s="41">
        <f t="shared" ref="Q129:X129" si="50">SUM(Q125:Q128)</f>
        <v>10.75</v>
      </c>
      <c r="R129" s="41">
        <f t="shared" si="50"/>
        <v>3</v>
      </c>
      <c r="S129" s="41">
        <f t="shared" si="50"/>
        <v>7</v>
      </c>
      <c r="T129" s="41">
        <f t="shared" si="50"/>
        <v>2</v>
      </c>
      <c r="U129" s="41">
        <f t="shared" si="50"/>
        <v>4</v>
      </c>
      <c r="V129" s="41">
        <f t="shared" si="50"/>
        <v>3.75</v>
      </c>
      <c r="W129" s="41">
        <f t="shared" si="50"/>
        <v>6</v>
      </c>
      <c r="X129" s="41">
        <f t="shared" si="50"/>
        <v>0</v>
      </c>
      <c r="Y129" s="69"/>
      <c r="Z129" s="54"/>
      <c r="AA129" s="35"/>
      <c r="AB129" s="35"/>
      <c r="AC129" s="35"/>
      <c r="AD129" s="64" t="s">
        <v>133</v>
      </c>
      <c r="AE129" s="1">
        <f t="shared" si="26"/>
        <v>0</v>
      </c>
      <c r="AF129" s="2">
        <f t="shared" si="27"/>
        <v>0</v>
      </c>
      <c r="AG129">
        <f t="shared" si="28"/>
        <v>0</v>
      </c>
      <c r="AH129">
        <f t="shared" si="29"/>
        <v>0</v>
      </c>
      <c r="AI129">
        <f t="shared" si="30"/>
        <v>0</v>
      </c>
      <c r="AJ129" s="3">
        <f t="shared" si="31"/>
        <v>0</v>
      </c>
      <c r="AK129">
        <f t="shared" si="32"/>
        <v>0</v>
      </c>
      <c r="AL129">
        <f t="shared" si="33"/>
        <v>0</v>
      </c>
      <c r="AM129">
        <f t="shared" si="34"/>
        <v>0</v>
      </c>
      <c r="AN129">
        <f t="shared" si="35"/>
        <v>0</v>
      </c>
      <c r="AO129">
        <f t="shared" si="36"/>
        <v>0</v>
      </c>
      <c r="AP129">
        <f t="shared" si="37"/>
        <v>0</v>
      </c>
      <c r="AQ129">
        <f t="shared" si="38"/>
        <v>0</v>
      </c>
      <c r="AR129">
        <f t="shared" si="39"/>
        <v>0</v>
      </c>
    </row>
    <row r="130" spans="2:44" ht="12" customHeight="1" x14ac:dyDescent="0.25">
      <c r="B130" s="232" t="s">
        <v>52</v>
      </c>
      <c r="C130" s="233"/>
      <c r="D130" s="233"/>
      <c r="E130" s="233"/>
      <c r="F130" s="233"/>
      <c r="G130" s="233"/>
      <c r="H130" s="233"/>
      <c r="I130" s="233"/>
      <c r="J130" s="233"/>
      <c r="K130" s="233"/>
      <c r="L130" s="233"/>
      <c r="M130" s="234"/>
      <c r="N130" s="39"/>
      <c r="O130" s="40"/>
      <c r="P130" s="40"/>
      <c r="Q130" s="27">
        <f>S130+V130</f>
        <v>3</v>
      </c>
      <c r="R130" s="28">
        <f>(T130+U130)/2</f>
        <v>0.5</v>
      </c>
      <c r="S130" s="29">
        <f>TRUNC(R130*AE131,2)</f>
        <v>1</v>
      </c>
      <c r="T130" s="30">
        <v>0</v>
      </c>
      <c r="U130" s="31">
        <v>1</v>
      </c>
      <c r="V130" s="29">
        <f>TRUNC((W130+X130)/2*AF131,2)</f>
        <v>2</v>
      </c>
      <c r="W130" s="30">
        <v>0</v>
      </c>
      <c r="X130" s="32">
        <v>4</v>
      </c>
      <c r="Y130" s="47">
        <f>SUM(Y126:Y128)</f>
        <v>28</v>
      </c>
      <c r="Z130" s="25"/>
      <c r="AA130" s="35"/>
      <c r="AB130" s="35"/>
      <c r="AC130" s="70"/>
      <c r="AD130" s="71">
        <f>16-ROUND(Q129,2)</f>
        <v>5.25</v>
      </c>
      <c r="AE130" s="1">
        <f t="shared" si="26"/>
        <v>0</v>
      </c>
      <c r="AF130" s="2">
        <f t="shared" si="27"/>
        <v>0</v>
      </c>
      <c r="AG130">
        <f t="shared" si="28"/>
        <v>0</v>
      </c>
      <c r="AH130">
        <f t="shared" si="29"/>
        <v>0</v>
      </c>
      <c r="AI130">
        <f t="shared" si="30"/>
        <v>0</v>
      </c>
      <c r="AJ130" s="3">
        <f t="shared" si="31"/>
        <v>0</v>
      </c>
      <c r="AK130">
        <f t="shared" si="32"/>
        <v>0</v>
      </c>
      <c r="AL130">
        <f t="shared" si="33"/>
        <v>0</v>
      </c>
      <c r="AM130">
        <f t="shared" si="34"/>
        <v>0</v>
      </c>
      <c r="AN130">
        <f t="shared" si="35"/>
        <v>0</v>
      </c>
      <c r="AO130">
        <f t="shared" si="36"/>
        <v>0</v>
      </c>
      <c r="AP130">
        <f t="shared" si="37"/>
        <v>0</v>
      </c>
      <c r="AQ130">
        <f t="shared" si="38"/>
        <v>0</v>
      </c>
      <c r="AR130">
        <f t="shared" si="39"/>
        <v>0</v>
      </c>
    </row>
    <row r="131" spans="2:44" ht="10.5" customHeight="1" x14ac:dyDescent="0.25">
      <c r="B131" s="20">
        <f>B126+1</f>
        <v>21</v>
      </c>
      <c r="C131" s="21" t="s">
        <v>128</v>
      </c>
      <c r="D131" s="22" t="s">
        <v>151</v>
      </c>
      <c r="E131" s="21" t="s">
        <v>128</v>
      </c>
      <c r="F131" s="23" t="s">
        <v>91</v>
      </c>
      <c r="G131" s="24">
        <v>22</v>
      </c>
      <c r="H131" s="23" t="s">
        <v>55</v>
      </c>
      <c r="I131" s="23"/>
      <c r="J131" s="23"/>
      <c r="K131" s="25" t="str">
        <f>[1]Recap!B56</f>
        <v>Probabilităţi şi statistică</v>
      </c>
      <c r="L131" s="25" t="s">
        <v>152</v>
      </c>
      <c r="M131" s="26" t="s">
        <v>153</v>
      </c>
      <c r="N131" s="23" t="s">
        <v>154</v>
      </c>
      <c r="O131" s="25" t="e">
        <f>IF([2]Recap!#REF!&gt;0,W130/[2]Recap!#REF!,0)+IF([2]Recap!#REF!&gt;0,X130/[2]Recap!#REF!,0)</f>
        <v>#REF!</v>
      </c>
      <c r="P131" s="25">
        <f>IF([2]Recap!N184&gt;0,W130/[2]Recap!N184,0)+IF([2]Recap!T184&gt;0,X130/[2]Recap!T184,0)</f>
        <v>2</v>
      </c>
      <c r="Q131" s="27">
        <f>S131+V131</f>
        <v>2</v>
      </c>
      <c r="R131" s="28">
        <f>(T131+U131)/2</f>
        <v>1</v>
      </c>
      <c r="S131" s="29">
        <f>TRUNC(R131*AE132,2)</f>
        <v>2</v>
      </c>
      <c r="T131" s="30">
        <v>0</v>
      </c>
      <c r="U131" s="31">
        <v>2</v>
      </c>
      <c r="V131" s="29">
        <f>TRUNC((W131+X131)/2*AF132,2)</f>
        <v>0</v>
      </c>
      <c r="W131" s="30">
        <v>0</v>
      </c>
      <c r="X131" s="32">
        <v>0</v>
      </c>
      <c r="Y131" s="53"/>
      <c r="Z131" s="25"/>
      <c r="AA131" s="35"/>
      <c r="AB131" s="35"/>
      <c r="AC131" s="70"/>
      <c r="AD131" s="72"/>
      <c r="AE131" s="1">
        <f t="shared" si="26"/>
        <v>2</v>
      </c>
      <c r="AF131" s="2">
        <f t="shared" si="27"/>
        <v>1</v>
      </c>
      <c r="AG131">
        <f t="shared" si="28"/>
        <v>0</v>
      </c>
      <c r="AH131">
        <f t="shared" si="29"/>
        <v>0</v>
      </c>
      <c r="AI131">
        <f t="shared" si="30"/>
        <v>0</v>
      </c>
      <c r="AJ131" s="3">
        <f t="shared" si="31"/>
        <v>0</v>
      </c>
      <c r="AK131">
        <f t="shared" si="32"/>
        <v>0</v>
      </c>
      <c r="AL131">
        <f t="shared" si="33"/>
        <v>0</v>
      </c>
      <c r="AM131">
        <f t="shared" si="34"/>
        <v>0</v>
      </c>
      <c r="AN131">
        <f t="shared" si="35"/>
        <v>1</v>
      </c>
      <c r="AO131">
        <f t="shared" si="36"/>
        <v>0</v>
      </c>
      <c r="AP131">
        <f t="shared" si="37"/>
        <v>0</v>
      </c>
      <c r="AQ131">
        <f t="shared" si="38"/>
        <v>0</v>
      </c>
      <c r="AR131">
        <f t="shared" si="39"/>
        <v>1</v>
      </c>
    </row>
    <row r="132" spans="2:44" ht="10.5" customHeight="1" x14ac:dyDescent="0.25">
      <c r="B132" s="20"/>
      <c r="C132" s="21"/>
      <c r="D132" s="22" t="s">
        <v>155</v>
      </c>
      <c r="E132" s="36"/>
      <c r="F132" s="23"/>
      <c r="G132" s="24"/>
      <c r="H132" s="23"/>
      <c r="I132" s="23"/>
      <c r="J132" s="23"/>
      <c r="K132" s="25" t="str">
        <f>[1]Recap!B110</f>
        <v>Metode numerice</v>
      </c>
      <c r="L132" s="25" t="str">
        <f>[1]Recap!C110</f>
        <v>I3+IA3</v>
      </c>
      <c r="M132" s="26" t="s">
        <v>137</v>
      </c>
      <c r="N132" s="23" t="s">
        <v>156</v>
      </c>
      <c r="O132" s="25" t="e">
        <f>IF([2]Recap!#REF!&gt;0,W131/[2]Recap!#REF!,0)+IF([2]Recap!#REF!&gt;0,X131/[2]Recap!#REF!,0)</f>
        <v>#REF!</v>
      </c>
      <c r="P132" s="25" t="e">
        <f>IF([2]Recap!#REF!&gt;0,W131/[2]Recap!#REF!,0)+IF([2]Recap!#REF!&gt;0,X131/[2]Recap!#REF!,0)</f>
        <v>#REF!</v>
      </c>
      <c r="Q132" s="27">
        <f>S132+V132</f>
        <v>3</v>
      </c>
      <c r="R132" s="28">
        <f>(T132+U132)/2</f>
        <v>0</v>
      </c>
      <c r="S132" s="29">
        <f>TRUNC(R132*AE133,2)</f>
        <v>0</v>
      </c>
      <c r="T132" s="30">
        <v>0</v>
      </c>
      <c r="U132" s="31">
        <v>0</v>
      </c>
      <c r="V132" s="29">
        <f>TRUNC((W132+X132)/2*AF133,2)</f>
        <v>3</v>
      </c>
      <c r="W132" s="30">
        <v>0</v>
      </c>
      <c r="X132" s="32">
        <v>6</v>
      </c>
      <c r="Y132" s="53"/>
      <c r="Z132" s="25"/>
      <c r="AA132" s="35"/>
      <c r="AB132" s="35"/>
      <c r="AC132" s="35"/>
      <c r="AD132" s="73" t="s">
        <v>57</v>
      </c>
      <c r="AE132" s="1">
        <f t="shared" si="26"/>
        <v>2</v>
      </c>
      <c r="AF132" s="2">
        <f t="shared" si="27"/>
        <v>1</v>
      </c>
      <c r="AG132">
        <f t="shared" si="28"/>
        <v>0</v>
      </c>
      <c r="AH132">
        <f t="shared" si="29"/>
        <v>0</v>
      </c>
      <c r="AI132">
        <f t="shared" si="30"/>
        <v>0</v>
      </c>
      <c r="AJ132" s="3">
        <f t="shared" si="31"/>
        <v>0</v>
      </c>
      <c r="AK132">
        <f t="shared" si="32"/>
        <v>0</v>
      </c>
      <c r="AL132">
        <f t="shared" si="33"/>
        <v>0</v>
      </c>
      <c r="AM132">
        <f t="shared" si="34"/>
        <v>0</v>
      </c>
      <c r="AN132">
        <f t="shared" si="35"/>
        <v>1</v>
      </c>
      <c r="AO132">
        <f t="shared" si="36"/>
        <v>1</v>
      </c>
      <c r="AP132">
        <f t="shared" si="37"/>
        <v>0</v>
      </c>
      <c r="AQ132">
        <f t="shared" si="38"/>
        <v>0</v>
      </c>
      <c r="AR132">
        <f t="shared" si="39"/>
        <v>1</v>
      </c>
    </row>
    <row r="133" spans="2:44" ht="10.5" customHeight="1" x14ac:dyDescent="0.25">
      <c r="B133" s="20"/>
      <c r="C133" s="21"/>
      <c r="D133" s="22"/>
      <c r="E133" s="36"/>
      <c r="F133" s="23"/>
      <c r="G133" s="24"/>
      <c r="H133" s="23"/>
      <c r="I133" s="23"/>
      <c r="J133" s="23"/>
      <c r="K133" s="25" t="str">
        <f>[1]Recap!B111</f>
        <v>Metode numerice</v>
      </c>
      <c r="L133" s="25" t="str">
        <f>[1]Recap!C111</f>
        <v>I3</v>
      </c>
      <c r="M133" s="26" t="s">
        <v>137</v>
      </c>
      <c r="N133" s="23" t="s">
        <v>156</v>
      </c>
      <c r="O133" s="25" t="e">
        <f>IF([2]Recap!#REF!&gt;0,W132/[2]Recap!#REF!,0)+IF([2]Recap!#REF!&gt;0,X132/[2]Recap!#REF!,0)</f>
        <v>#REF!</v>
      </c>
      <c r="P133" s="25" t="e">
        <f>IF([2]Recap!#REF!&gt;0,W132/[2]Recap!#REF!,0)+IF([2]Recap!#REF!&gt;0,X132/[2]Recap!#REF!,0)</f>
        <v>#REF!</v>
      </c>
      <c r="Q133" s="27">
        <f>S133+V133</f>
        <v>2</v>
      </c>
      <c r="R133" s="28">
        <f>(T133+U133)/2</f>
        <v>1</v>
      </c>
      <c r="S133" s="29">
        <f>TRUNC(R133*AE134,2)</f>
        <v>2</v>
      </c>
      <c r="T133" s="30">
        <v>2</v>
      </c>
      <c r="U133" s="31">
        <v>0</v>
      </c>
      <c r="V133" s="29">
        <f>TRUNC((W133+X133)/2*AF134,2)</f>
        <v>0</v>
      </c>
      <c r="W133" s="30">
        <v>0</v>
      </c>
      <c r="X133" s="32">
        <v>0</v>
      </c>
      <c r="Y133" s="53"/>
      <c r="Z133" s="25"/>
      <c r="AA133" s="35"/>
      <c r="AB133" s="35"/>
      <c r="AC133" s="35"/>
      <c r="AD133" s="28" t="s">
        <v>50</v>
      </c>
      <c r="AE133" s="1">
        <f t="shared" si="26"/>
        <v>2</v>
      </c>
      <c r="AF133" s="2">
        <f t="shared" si="27"/>
        <v>1</v>
      </c>
      <c r="AG133">
        <f t="shared" si="28"/>
        <v>0</v>
      </c>
      <c r="AH133">
        <f t="shared" si="29"/>
        <v>0</v>
      </c>
      <c r="AI133">
        <f t="shared" si="30"/>
        <v>0</v>
      </c>
      <c r="AJ133" s="3">
        <f t="shared" si="31"/>
        <v>0</v>
      </c>
      <c r="AK133">
        <f t="shared" si="32"/>
        <v>0</v>
      </c>
      <c r="AL133">
        <f t="shared" si="33"/>
        <v>0</v>
      </c>
      <c r="AM133">
        <f t="shared" si="34"/>
        <v>0</v>
      </c>
      <c r="AN133">
        <f t="shared" si="35"/>
        <v>1</v>
      </c>
      <c r="AO133">
        <f t="shared" si="36"/>
        <v>0</v>
      </c>
      <c r="AP133">
        <f t="shared" si="37"/>
        <v>0</v>
      </c>
      <c r="AQ133">
        <f t="shared" si="38"/>
        <v>0</v>
      </c>
      <c r="AR133">
        <f t="shared" si="39"/>
        <v>1</v>
      </c>
    </row>
    <row r="134" spans="2:44" ht="10.5" customHeight="1" x14ac:dyDescent="0.25">
      <c r="B134" s="20"/>
      <c r="C134" s="21"/>
      <c r="D134" s="22"/>
      <c r="E134" s="36"/>
      <c r="F134" s="23"/>
      <c r="G134" s="24"/>
      <c r="H134" s="23"/>
      <c r="I134" s="23"/>
      <c r="J134" s="23"/>
      <c r="K134" s="25" t="str">
        <f>[1]Recap!B89</f>
        <v xml:space="preserve">Ecuații diferențiale </v>
      </c>
      <c r="L134" s="25" t="str">
        <f>[1]Recap!C89</f>
        <v>I3+IA3</v>
      </c>
      <c r="M134" s="26">
        <v>3</v>
      </c>
      <c r="N134" s="23" t="s">
        <v>157</v>
      </c>
      <c r="O134" s="25">
        <f>IF([2]Recap!M92&gt;0,W133/[2]Recap!M92,0)+IF([2]Recap!S92&gt;0,X133/[2]Recap!S92,0)</f>
        <v>0</v>
      </c>
      <c r="P134" s="25">
        <f>IF([2]Recap!N92&gt;0,W133/[2]Recap!N92,0)+IF([2]Recap!T92&gt;0,X133/[2]Recap!T92,0)</f>
        <v>0</v>
      </c>
      <c r="Q134" s="27">
        <f>S134+V134</f>
        <v>0</v>
      </c>
      <c r="R134" s="28">
        <f>(T134+U134)/2</f>
        <v>0</v>
      </c>
      <c r="S134" s="29">
        <f>TRUNC(R134*AE135,2)</f>
        <v>0</v>
      </c>
      <c r="T134" s="30">
        <v>0</v>
      </c>
      <c r="U134" s="31">
        <v>0</v>
      </c>
      <c r="V134" s="29">
        <f>TRUNC((W134+X134)/2*AF135,2)</f>
        <v>0</v>
      </c>
      <c r="W134" s="30">
        <v>0</v>
      </c>
      <c r="X134" s="32">
        <v>0</v>
      </c>
      <c r="Y134" s="53"/>
      <c r="Z134" s="25"/>
      <c r="AA134" s="35"/>
      <c r="AB134" s="35"/>
      <c r="AC134" s="35"/>
      <c r="AD134" s="28" t="s">
        <v>69</v>
      </c>
      <c r="AE134" s="1">
        <f t="shared" ref="AE134:AE198" si="51">IF(AR134=1,2,IF(AM134=1,2*1.25,IF(AP134=1,2.5,IF(AQ134=1,3.12,0))))</f>
        <v>2</v>
      </c>
      <c r="AF134" s="2">
        <f t="shared" ref="AF134:AF198" si="52">IF(AR134=1,1,IF(AM134=1,1.25,IF(AP134=1,1.5,IF(AQ134=1,1.86,0))))</f>
        <v>1</v>
      </c>
      <c r="AG134">
        <f t="shared" ref="AG134:AG197" si="53">IF(ISNUMBER(SEARCH($AG$4,L134)),1,0)</f>
        <v>0</v>
      </c>
      <c r="AH134">
        <f t="shared" ref="AH134:AH197" si="54">IF(ISNUMBER(SEARCH($AH$4,L134)),1,0)</f>
        <v>0</v>
      </c>
      <c r="AI134">
        <f t="shared" ref="AI134:AI197" si="55">IF(ISNUMBER(SEARCH($AI$4,L134)),1,0)</f>
        <v>0</v>
      </c>
      <c r="AJ134" s="3">
        <f t="shared" si="31"/>
        <v>0</v>
      </c>
      <c r="AK134">
        <f t="shared" ref="AK134:AK197" si="56">IF(ISNUMBER(SEARCH($AK$4,L134)),1,0)</f>
        <v>0</v>
      </c>
      <c r="AL134">
        <f t="shared" ref="AL134:AL197" si="57">IF(ISNUMBER(SEARCH($AL$4,L134)),1,0)</f>
        <v>0</v>
      </c>
      <c r="AM134">
        <f t="shared" ref="AM134:AM197" si="58">IF(ISNUMBER(SEARCH($AM$4,L134)),1,0)</f>
        <v>0</v>
      </c>
      <c r="AN134">
        <f t="shared" ref="AN134:AN197" si="59">IF(OR(IF(ISNUMBER(SEARCH("i1",L134)),1,0),IF(ISNUMBER(SEARCH("i2",L134)),1,0),IF(ISNUMBER(SEARCH("i3",L134)),1,0)),1,0)</f>
        <v>1</v>
      </c>
      <c r="AO134">
        <f t="shared" ref="AO134:AO197" si="60">IF(OR(IF(ISNUMBER(SEARCH("ia1",L134)),1,0),IF(ISNUMBER(SEARCH("ia2",L134)),1,0),IF(ISNUMBER(SEARCH("ia3",L134)),1,0)),1,0)</f>
        <v>1</v>
      </c>
      <c r="AP134">
        <f t="shared" ref="AP134:AP197" si="61">IF(SUM(AG134:AJ134)&lt;=0,0,1)</f>
        <v>0</v>
      </c>
      <c r="AQ134">
        <f t="shared" ref="AQ134:AQ197" si="62">IF(SUM(AK134:AL134)&lt;=0,0,1)</f>
        <v>0</v>
      </c>
      <c r="AR134">
        <f t="shared" ref="AR134:AR197" si="63">IF(SUM(AN134:AO134)&lt;=0,0,1)</f>
        <v>1</v>
      </c>
    </row>
    <row r="135" spans="2:44" s="74" customFormat="1" ht="10.5" customHeight="1" x14ac:dyDescent="0.25">
      <c r="B135" s="20"/>
      <c r="C135" s="21"/>
      <c r="D135" s="22"/>
      <c r="E135" s="36"/>
      <c r="F135" s="23"/>
      <c r="G135" s="24"/>
      <c r="H135" s="23"/>
      <c r="I135" s="23"/>
      <c r="J135" s="23"/>
      <c r="K135" s="25"/>
      <c r="L135" s="25"/>
      <c r="M135" s="26"/>
      <c r="N135" s="23" t="s">
        <v>157</v>
      </c>
      <c r="O135" s="25" t="e">
        <f>IF([2]Recap!M93&gt;0,W134/[2]Recap!M93,0)+IF([2]Recap!S93&gt;0,X134/[2]Recap!S93,0)</f>
        <v>#REF!</v>
      </c>
      <c r="P135" s="25" t="e">
        <f>IF([2]Recap!N93&gt;0,W134/[2]Recap!N93,0)+IF([2]Recap!T93&gt;0,X134/[2]Recap!T93,0)</f>
        <v>#REF!</v>
      </c>
      <c r="Q135" s="41">
        <f t="shared" ref="Q135" si="64">SUM(Q130:Q134)</f>
        <v>10</v>
      </c>
      <c r="R135" s="41">
        <f t="shared" ref="R135:X135" si="65">SUM(R130:R134)</f>
        <v>2.5</v>
      </c>
      <c r="S135" s="41">
        <f t="shared" si="65"/>
        <v>5</v>
      </c>
      <c r="T135" s="41">
        <f t="shared" si="65"/>
        <v>2</v>
      </c>
      <c r="U135" s="41">
        <f t="shared" si="65"/>
        <v>3</v>
      </c>
      <c r="V135" s="41">
        <f t="shared" si="65"/>
        <v>5</v>
      </c>
      <c r="W135" s="41">
        <f t="shared" si="65"/>
        <v>0</v>
      </c>
      <c r="X135" s="41">
        <f t="shared" si="65"/>
        <v>10</v>
      </c>
      <c r="Y135" s="53"/>
      <c r="Z135" s="25"/>
      <c r="AA135" s="35"/>
      <c r="AB135" s="35"/>
      <c r="AC135" s="35"/>
      <c r="AD135" s="28" t="s">
        <v>51</v>
      </c>
      <c r="AE135" s="1">
        <f t="shared" si="51"/>
        <v>0</v>
      </c>
      <c r="AF135" s="2">
        <f t="shared" si="52"/>
        <v>0</v>
      </c>
      <c r="AG135" s="74">
        <f t="shared" si="53"/>
        <v>0</v>
      </c>
      <c r="AH135" s="74">
        <f t="shared" si="54"/>
        <v>0</v>
      </c>
      <c r="AI135" s="74">
        <f t="shared" si="55"/>
        <v>0</v>
      </c>
      <c r="AJ135" s="3">
        <f t="shared" ref="AJ135:AJ198" si="66">IF(ISNUMBER(SEARCH($AJ$4,L135)),1,0)</f>
        <v>0</v>
      </c>
      <c r="AK135" s="74">
        <f t="shared" si="56"/>
        <v>0</v>
      </c>
      <c r="AL135" s="74">
        <f t="shared" si="57"/>
        <v>0</v>
      </c>
      <c r="AM135" s="74">
        <f t="shared" si="58"/>
        <v>0</v>
      </c>
      <c r="AN135" s="74">
        <f t="shared" si="59"/>
        <v>0</v>
      </c>
      <c r="AO135" s="74">
        <f t="shared" si="60"/>
        <v>0</v>
      </c>
      <c r="AP135" s="74">
        <f t="shared" si="61"/>
        <v>0</v>
      </c>
      <c r="AQ135" s="74">
        <f t="shared" si="62"/>
        <v>0</v>
      </c>
      <c r="AR135" s="74">
        <f t="shared" si="63"/>
        <v>0</v>
      </c>
    </row>
    <row r="136" spans="2:44" ht="11.25" customHeight="1" x14ac:dyDescent="0.25">
      <c r="B136" s="232" t="s">
        <v>52</v>
      </c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4"/>
      <c r="N136" s="39"/>
      <c r="O136" s="40"/>
      <c r="P136" s="40"/>
      <c r="Q136" s="27">
        <f>S136+V136</f>
        <v>7.5</v>
      </c>
      <c r="R136" s="28">
        <f>(T136+U136)/2</f>
        <v>1</v>
      </c>
      <c r="S136" s="29">
        <f>TRUNC(R136*AE137,2)</f>
        <v>2.5</v>
      </c>
      <c r="T136" s="30">
        <v>0</v>
      </c>
      <c r="U136" s="31">
        <v>2</v>
      </c>
      <c r="V136" s="29">
        <f>TRUNC((W136+X136)/2*AF137,2)</f>
        <v>5</v>
      </c>
      <c r="W136" s="30">
        <v>0</v>
      </c>
      <c r="X136" s="32">
        <v>8</v>
      </c>
      <c r="Y136" s="53"/>
      <c r="Z136" s="25"/>
      <c r="AA136" s="35"/>
      <c r="AB136" s="35"/>
      <c r="AC136" s="35"/>
      <c r="AD136" s="28">
        <f>16-ROUND(Q135,2)</f>
        <v>6</v>
      </c>
      <c r="AE136" s="1">
        <f t="shared" si="51"/>
        <v>0</v>
      </c>
      <c r="AF136" s="2">
        <f t="shared" si="52"/>
        <v>0</v>
      </c>
      <c r="AG136">
        <f t="shared" si="53"/>
        <v>0</v>
      </c>
      <c r="AH136">
        <f t="shared" si="54"/>
        <v>0</v>
      </c>
      <c r="AI136">
        <f t="shared" si="55"/>
        <v>0</v>
      </c>
      <c r="AJ136" s="3">
        <f t="shared" si="66"/>
        <v>0</v>
      </c>
      <c r="AK136">
        <f t="shared" si="56"/>
        <v>0</v>
      </c>
      <c r="AL136">
        <f t="shared" si="57"/>
        <v>0</v>
      </c>
      <c r="AM136">
        <f t="shared" si="58"/>
        <v>0</v>
      </c>
      <c r="AN136">
        <f t="shared" si="59"/>
        <v>0</v>
      </c>
      <c r="AO136">
        <f t="shared" si="60"/>
        <v>0</v>
      </c>
      <c r="AP136">
        <f t="shared" si="61"/>
        <v>0</v>
      </c>
      <c r="AQ136">
        <f t="shared" si="62"/>
        <v>0</v>
      </c>
      <c r="AR136">
        <f t="shared" si="63"/>
        <v>0</v>
      </c>
    </row>
    <row r="137" spans="2:44" ht="10.5" customHeight="1" x14ac:dyDescent="0.25">
      <c r="B137" s="39">
        <f>B131+1</f>
        <v>22</v>
      </c>
      <c r="C137" s="21" t="s">
        <v>128</v>
      </c>
      <c r="D137" s="22" t="s">
        <v>158</v>
      </c>
      <c r="E137" s="21" t="s">
        <v>128</v>
      </c>
      <c r="F137" s="23" t="s">
        <v>54</v>
      </c>
      <c r="G137" s="39"/>
      <c r="H137" s="39"/>
      <c r="I137" s="39"/>
      <c r="J137" s="39"/>
      <c r="K137" s="54" t="str">
        <f>[1]Recap!B190</f>
        <v>Graphics and user interfaces</v>
      </c>
      <c r="L137" s="54" t="str">
        <f>[1]Recap!C190</f>
        <v>E3</v>
      </c>
      <c r="M137" s="26" t="s">
        <v>159</v>
      </c>
      <c r="N137" s="39"/>
      <c r="O137" s="40"/>
      <c r="P137" s="40"/>
      <c r="Q137" s="27">
        <f>S137+V137</f>
        <v>2.5</v>
      </c>
      <c r="R137" s="28">
        <f>(T137+U137)/2</f>
        <v>1</v>
      </c>
      <c r="S137" s="29">
        <f>TRUNC(R137*AE138,2)</f>
        <v>2</v>
      </c>
      <c r="T137" s="30">
        <v>2</v>
      </c>
      <c r="U137" s="31">
        <v>0</v>
      </c>
      <c r="V137" s="29">
        <f>TRUNC((W137+X137)/2*AF138,2)</f>
        <v>0.5</v>
      </c>
      <c r="W137" s="30">
        <v>1</v>
      </c>
      <c r="X137" s="32">
        <v>0</v>
      </c>
      <c r="Y137" s="53"/>
      <c r="Z137" s="25"/>
      <c r="AA137" s="35"/>
      <c r="AB137" s="35"/>
      <c r="AC137" s="35"/>
      <c r="AD137" s="28" t="s">
        <v>133</v>
      </c>
      <c r="AE137" s="1">
        <f t="shared" si="51"/>
        <v>2.5</v>
      </c>
      <c r="AF137" s="2">
        <f t="shared" si="52"/>
        <v>1.25</v>
      </c>
      <c r="AG137">
        <f t="shared" si="53"/>
        <v>0</v>
      </c>
      <c r="AH137">
        <f t="shared" si="54"/>
        <v>0</v>
      </c>
      <c r="AI137">
        <f t="shared" si="55"/>
        <v>0</v>
      </c>
      <c r="AJ137" s="3">
        <f t="shared" si="66"/>
        <v>0</v>
      </c>
      <c r="AK137">
        <f t="shared" si="56"/>
        <v>0</v>
      </c>
      <c r="AL137">
        <f t="shared" si="57"/>
        <v>0</v>
      </c>
      <c r="AM137">
        <f t="shared" si="58"/>
        <v>1</v>
      </c>
      <c r="AN137">
        <f t="shared" si="59"/>
        <v>0</v>
      </c>
      <c r="AO137">
        <f t="shared" si="60"/>
        <v>0</v>
      </c>
      <c r="AP137">
        <f t="shared" si="61"/>
        <v>0</v>
      </c>
      <c r="AQ137">
        <f t="shared" si="62"/>
        <v>0</v>
      </c>
      <c r="AR137">
        <f t="shared" si="63"/>
        <v>0</v>
      </c>
    </row>
    <row r="138" spans="2:44" ht="10.5" customHeight="1" x14ac:dyDescent="0.25">
      <c r="B138" s="39"/>
      <c r="C138" s="21"/>
      <c r="D138" s="22"/>
      <c r="E138" s="39"/>
      <c r="F138" s="39"/>
      <c r="G138" s="39"/>
      <c r="H138" s="39"/>
      <c r="I138" s="39"/>
      <c r="J138" s="39"/>
      <c r="K138" s="54" t="str">
        <f>[1]Recap!B127</f>
        <v>Programarea sistemelor in timp real (CO)</v>
      </c>
      <c r="L138" s="54" t="str">
        <f>[1]Recap!C127</f>
        <v>IA3</v>
      </c>
      <c r="M138" s="26" t="s">
        <v>117</v>
      </c>
      <c r="N138" s="39"/>
      <c r="O138" s="40"/>
      <c r="P138" s="40"/>
      <c r="Q138" s="27">
        <f>S138+V138</f>
        <v>1</v>
      </c>
      <c r="R138" s="28">
        <f>(T138+U138)/2</f>
        <v>0</v>
      </c>
      <c r="S138" s="29">
        <f>TRUNC(R138*AE139,2)</f>
        <v>0</v>
      </c>
      <c r="T138" s="30">
        <v>0</v>
      </c>
      <c r="U138" s="31">
        <v>0</v>
      </c>
      <c r="V138" s="29">
        <f>TRUNC((W138+X138)/2*AF139,2)</f>
        <v>1</v>
      </c>
      <c r="W138" s="30">
        <v>0</v>
      </c>
      <c r="X138" s="32">
        <v>2</v>
      </c>
      <c r="Y138" s="53"/>
      <c r="Z138" s="25"/>
      <c r="AA138" s="35"/>
      <c r="AB138" s="35"/>
      <c r="AC138" s="35"/>
      <c r="AD138" s="28" t="s">
        <v>51</v>
      </c>
      <c r="AE138" s="1">
        <f t="shared" si="51"/>
        <v>2</v>
      </c>
      <c r="AF138" s="2">
        <f t="shared" si="52"/>
        <v>1</v>
      </c>
      <c r="AG138">
        <f t="shared" si="53"/>
        <v>0</v>
      </c>
      <c r="AH138">
        <f t="shared" si="54"/>
        <v>0</v>
      </c>
      <c r="AI138">
        <f t="shared" si="55"/>
        <v>0</v>
      </c>
      <c r="AJ138" s="3">
        <f t="shared" si="66"/>
        <v>0</v>
      </c>
      <c r="AK138">
        <f t="shared" si="56"/>
        <v>0</v>
      </c>
      <c r="AL138">
        <f t="shared" si="57"/>
        <v>0</v>
      </c>
      <c r="AM138">
        <f t="shared" si="58"/>
        <v>0</v>
      </c>
      <c r="AN138">
        <f t="shared" si="59"/>
        <v>0</v>
      </c>
      <c r="AO138">
        <f t="shared" si="60"/>
        <v>1</v>
      </c>
      <c r="AP138">
        <f t="shared" si="61"/>
        <v>0</v>
      </c>
      <c r="AQ138">
        <f t="shared" si="62"/>
        <v>0</v>
      </c>
      <c r="AR138">
        <f t="shared" si="63"/>
        <v>1</v>
      </c>
    </row>
    <row r="139" spans="2:44" ht="10.5" customHeight="1" x14ac:dyDescent="0.25">
      <c r="B139" s="39"/>
      <c r="C139" s="39"/>
      <c r="D139" s="40"/>
      <c r="E139" s="39"/>
      <c r="F139" s="39"/>
      <c r="G139" s="39"/>
      <c r="H139" s="39"/>
      <c r="I139" s="39"/>
      <c r="J139" s="39"/>
      <c r="K139" s="54" t="str">
        <f>[1]Recap!B138</f>
        <v>Securitate și criptografie (CO)</v>
      </c>
      <c r="L139" s="54" t="str">
        <f>[1]Recap!C138</f>
        <v>I3</v>
      </c>
      <c r="M139" s="26" t="s">
        <v>137</v>
      </c>
      <c r="N139" s="23" t="s">
        <v>160</v>
      </c>
      <c r="O139" s="25">
        <f>IF([2]Recap!M25&gt;0,W138/[2]Recap!M25,0)+IF([2]Recap!S25&gt;0,X138/[2]Recap!S25,0)</f>
        <v>0</v>
      </c>
      <c r="P139" s="25">
        <f>IF([2]Recap!N25&gt;0,W138/[2]Recap!N25,0)+IF([2]Recap!T25&gt;0,X138/[2]Recap!T25,0)</f>
        <v>1</v>
      </c>
      <c r="Q139" s="27"/>
      <c r="R139" s="28"/>
      <c r="S139" s="29">
        <f>TRUNC(R139*AE140,2)</f>
        <v>0</v>
      </c>
      <c r="T139" s="30"/>
      <c r="U139" s="31"/>
      <c r="V139" s="29">
        <f>TRUNC((W139+X139)/2*AF140,2)</f>
        <v>0</v>
      </c>
      <c r="W139" s="30"/>
      <c r="X139" s="32"/>
      <c r="Y139" s="53"/>
      <c r="Z139" s="25"/>
      <c r="AA139" s="35"/>
      <c r="AB139" s="35"/>
      <c r="AC139" s="35"/>
      <c r="AD139" s="28" t="s">
        <v>66</v>
      </c>
      <c r="AE139" s="1">
        <f t="shared" si="51"/>
        <v>2</v>
      </c>
      <c r="AF139" s="2">
        <f t="shared" si="52"/>
        <v>1</v>
      </c>
      <c r="AG139">
        <f t="shared" si="53"/>
        <v>0</v>
      </c>
      <c r="AH139">
        <f t="shared" si="54"/>
        <v>0</v>
      </c>
      <c r="AI139">
        <f t="shared" si="55"/>
        <v>0</v>
      </c>
      <c r="AJ139" s="3">
        <f t="shared" si="66"/>
        <v>0</v>
      </c>
      <c r="AK139">
        <f t="shared" si="56"/>
        <v>0</v>
      </c>
      <c r="AL139">
        <f t="shared" si="57"/>
        <v>0</v>
      </c>
      <c r="AM139">
        <f t="shared" si="58"/>
        <v>0</v>
      </c>
      <c r="AN139">
        <f t="shared" si="59"/>
        <v>1</v>
      </c>
      <c r="AO139">
        <f t="shared" si="60"/>
        <v>0</v>
      </c>
      <c r="AP139">
        <f t="shared" si="61"/>
        <v>0</v>
      </c>
      <c r="AQ139">
        <f t="shared" si="62"/>
        <v>0</v>
      </c>
      <c r="AR139">
        <f t="shared" si="63"/>
        <v>1</v>
      </c>
    </row>
    <row r="140" spans="2:44" ht="10.5" customHeight="1" x14ac:dyDescent="0.25">
      <c r="B140" s="39"/>
      <c r="C140" s="39"/>
      <c r="D140" s="40"/>
      <c r="E140" s="39"/>
      <c r="F140" s="39"/>
      <c r="G140" s="39"/>
      <c r="H140" s="39"/>
      <c r="I140" s="39"/>
      <c r="J140" s="39"/>
      <c r="K140" s="25"/>
      <c r="L140" s="25"/>
      <c r="M140" s="46"/>
      <c r="N140" s="43"/>
      <c r="O140" s="43"/>
      <c r="P140" s="43"/>
      <c r="Q140" s="41">
        <f t="shared" ref="Q140:X140" si="67">SUM(Q136:Q139)</f>
        <v>11</v>
      </c>
      <c r="R140" s="41">
        <f t="shared" si="67"/>
        <v>2</v>
      </c>
      <c r="S140" s="41">
        <f t="shared" si="67"/>
        <v>4.5</v>
      </c>
      <c r="T140" s="41">
        <f t="shared" si="67"/>
        <v>2</v>
      </c>
      <c r="U140" s="41">
        <f t="shared" si="67"/>
        <v>2</v>
      </c>
      <c r="V140" s="41">
        <f t="shared" si="67"/>
        <v>6.5</v>
      </c>
      <c r="W140" s="41">
        <f t="shared" si="67"/>
        <v>1</v>
      </c>
      <c r="X140" s="41">
        <f t="shared" si="67"/>
        <v>10</v>
      </c>
      <c r="Y140" s="53"/>
      <c r="Z140" s="25"/>
      <c r="AA140" s="35"/>
      <c r="AB140" s="35"/>
      <c r="AC140" s="35"/>
      <c r="AD140" s="28" t="s">
        <v>125</v>
      </c>
      <c r="AE140" s="1">
        <f t="shared" si="51"/>
        <v>0</v>
      </c>
      <c r="AF140" s="2">
        <f t="shared" si="52"/>
        <v>0</v>
      </c>
      <c r="AG140">
        <f t="shared" si="53"/>
        <v>0</v>
      </c>
      <c r="AH140">
        <f t="shared" si="54"/>
        <v>0</v>
      </c>
      <c r="AI140">
        <f t="shared" si="55"/>
        <v>0</v>
      </c>
      <c r="AJ140" s="3">
        <f t="shared" si="66"/>
        <v>0</v>
      </c>
      <c r="AK140">
        <f t="shared" si="56"/>
        <v>0</v>
      </c>
      <c r="AL140">
        <f t="shared" si="57"/>
        <v>0</v>
      </c>
      <c r="AM140">
        <f t="shared" si="58"/>
        <v>0</v>
      </c>
      <c r="AN140">
        <f t="shared" si="59"/>
        <v>0</v>
      </c>
      <c r="AO140">
        <f t="shared" si="60"/>
        <v>0</v>
      </c>
      <c r="AP140">
        <f t="shared" si="61"/>
        <v>0</v>
      </c>
      <c r="AQ140">
        <f t="shared" si="62"/>
        <v>0</v>
      </c>
      <c r="AR140">
        <f t="shared" si="63"/>
        <v>0</v>
      </c>
    </row>
    <row r="141" spans="2:44" ht="11.25" customHeight="1" x14ac:dyDescent="0.25">
      <c r="B141" s="232" t="s">
        <v>52</v>
      </c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  <c r="M141" s="234"/>
      <c r="N141" s="39"/>
      <c r="O141" s="40"/>
      <c r="P141" s="40"/>
      <c r="Q141" s="27">
        <f>S141+V141</f>
        <v>4</v>
      </c>
      <c r="R141" s="28">
        <f>(T141+U141)/2</f>
        <v>1</v>
      </c>
      <c r="S141" s="29">
        <f>TRUNC(R141*AE142,2)</f>
        <v>2</v>
      </c>
      <c r="T141" s="30">
        <v>0</v>
      </c>
      <c r="U141" s="31">
        <v>2</v>
      </c>
      <c r="V141" s="29">
        <f>TRUNC((W141+X141)/2*AF142,2)</f>
        <v>2</v>
      </c>
      <c r="W141" s="30">
        <v>0</v>
      </c>
      <c r="X141" s="32">
        <v>4</v>
      </c>
      <c r="Y141" s="53" t="e">
        <f>SUM(#REF!)</f>
        <v>#REF!</v>
      </c>
      <c r="Z141" s="25"/>
      <c r="AA141" s="35"/>
      <c r="AB141" s="35"/>
      <c r="AC141" s="35"/>
      <c r="AD141" s="28">
        <f>16-ROUND(Q140,2)</f>
        <v>5</v>
      </c>
      <c r="AE141" s="1">
        <f t="shared" si="51"/>
        <v>0</v>
      </c>
      <c r="AF141" s="2">
        <f t="shared" si="52"/>
        <v>0</v>
      </c>
      <c r="AG141">
        <f t="shared" si="53"/>
        <v>0</v>
      </c>
      <c r="AH141">
        <f t="shared" si="54"/>
        <v>0</v>
      </c>
      <c r="AI141">
        <f t="shared" si="55"/>
        <v>0</v>
      </c>
      <c r="AJ141" s="3">
        <f t="shared" si="66"/>
        <v>0</v>
      </c>
      <c r="AK141">
        <f t="shared" si="56"/>
        <v>0</v>
      </c>
      <c r="AL141">
        <f t="shared" si="57"/>
        <v>0</v>
      </c>
      <c r="AM141">
        <f t="shared" si="58"/>
        <v>0</v>
      </c>
      <c r="AN141">
        <f t="shared" si="59"/>
        <v>0</v>
      </c>
      <c r="AO141">
        <f t="shared" si="60"/>
        <v>0</v>
      </c>
      <c r="AP141">
        <f t="shared" si="61"/>
        <v>0</v>
      </c>
      <c r="AQ141">
        <f t="shared" si="62"/>
        <v>0</v>
      </c>
      <c r="AR141">
        <f t="shared" si="63"/>
        <v>0</v>
      </c>
    </row>
    <row r="142" spans="2:44" ht="10.5" customHeight="1" x14ac:dyDescent="0.25">
      <c r="B142" s="39">
        <f>B137+1</f>
        <v>23</v>
      </c>
      <c r="C142" s="21" t="s">
        <v>128</v>
      </c>
      <c r="D142" s="22" t="s">
        <v>161</v>
      </c>
      <c r="E142" s="21" t="s">
        <v>128</v>
      </c>
      <c r="F142" s="23" t="s">
        <v>54</v>
      </c>
      <c r="G142" s="39"/>
      <c r="H142" s="39"/>
      <c r="I142" s="39"/>
      <c r="J142" s="39"/>
      <c r="K142" s="54" t="str">
        <f>[1]Recap!B58</f>
        <v>Reţele de calculatoare</v>
      </c>
      <c r="L142" s="54" t="str">
        <f>[1]Recap!C58</f>
        <v>I2</v>
      </c>
      <c r="M142" s="26" t="s">
        <v>153</v>
      </c>
      <c r="N142" s="39"/>
      <c r="O142" s="40"/>
      <c r="P142" s="40"/>
      <c r="Q142" s="27">
        <f>S142+V142</f>
        <v>3.12</v>
      </c>
      <c r="R142" s="28">
        <f>(T142+U142)/2</f>
        <v>1</v>
      </c>
      <c r="S142" s="29">
        <f>TRUNC(R142*AE143,2)</f>
        <v>2.5</v>
      </c>
      <c r="T142" s="30">
        <v>2</v>
      </c>
      <c r="U142" s="31">
        <v>0</v>
      </c>
      <c r="V142" s="29">
        <f>TRUNC((W142+X142)/2*AF143,2)</f>
        <v>0.62</v>
      </c>
      <c r="W142" s="30">
        <v>1</v>
      </c>
      <c r="X142" s="32">
        <v>0</v>
      </c>
      <c r="Y142" s="53"/>
      <c r="Z142" s="25"/>
      <c r="AA142" s="35"/>
      <c r="AB142" s="35"/>
      <c r="AC142" s="35"/>
      <c r="AD142" s="28" t="s">
        <v>50</v>
      </c>
      <c r="AE142" s="1">
        <f t="shared" si="51"/>
        <v>2</v>
      </c>
      <c r="AF142" s="2">
        <f t="shared" si="52"/>
        <v>1</v>
      </c>
      <c r="AG142">
        <f t="shared" si="53"/>
        <v>0</v>
      </c>
      <c r="AH142">
        <f t="shared" si="54"/>
        <v>0</v>
      </c>
      <c r="AI142">
        <f t="shared" si="55"/>
        <v>0</v>
      </c>
      <c r="AJ142" s="3">
        <f t="shared" si="66"/>
        <v>0</v>
      </c>
      <c r="AK142">
        <f t="shared" si="56"/>
        <v>0</v>
      </c>
      <c r="AL142">
        <f t="shared" si="57"/>
        <v>0</v>
      </c>
      <c r="AM142">
        <f t="shared" si="58"/>
        <v>0</v>
      </c>
      <c r="AN142">
        <f t="shared" si="59"/>
        <v>1</v>
      </c>
      <c r="AO142">
        <f t="shared" si="60"/>
        <v>0</v>
      </c>
      <c r="AP142">
        <f t="shared" si="61"/>
        <v>0</v>
      </c>
      <c r="AQ142">
        <f t="shared" si="62"/>
        <v>0</v>
      </c>
      <c r="AR142">
        <f t="shared" si="63"/>
        <v>1</v>
      </c>
    </row>
    <row r="143" spans="2:44" ht="10.5" customHeight="1" x14ac:dyDescent="0.25">
      <c r="B143" s="39"/>
      <c r="C143" s="21"/>
      <c r="D143" s="22"/>
      <c r="E143" s="39"/>
      <c r="F143" s="39"/>
      <c r="G143" s="39"/>
      <c r="H143" s="39"/>
      <c r="I143" s="39"/>
      <c r="J143" s="39"/>
      <c r="K143" s="54" t="str">
        <f>[1]Recap!B194</f>
        <v>Distributed and Concurrent program.(CO)</v>
      </c>
      <c r="L143" s="54" t="str">
        <f>[1]Recap!C194</f>
        <v>E3</v>
      </c>
      <c r="M143" s="26" t="s">
        <v>117</v>
      </c>
      <c r="N143" s="39"/>
      <c r="O143" s="40"/>
      <c r="P143" s="40"/>
      <c r="Q143" s="27">
        <f>S143+V143</f>
        <v>3.25</v>
      </c>
      <c r="R143" s="28">
        <f>(T143+U143)/2</f>
        <v>1</v>
      </c>
      <c r="S143" s="29">
        <f>TRUNC(R143*AE144,2)</f>
        <v>2.5</v>
      </c>
      <c r="T143" s="30">
        <v>0</v>
      </c>
      <c r="U143" s="31">
        <v>2</v>
      </c>
      <c r="V143" s="29">
        <f>TRUNC((W143+X143)/2*AF144,2)</f>
        <v>0.75</v>
      </c>
      <c r="W143" s="30">
        <v>0</v>
      </c>
      <c r="X143" s="32">
        <v>1</v>
      </c>
      <c r="Y143" s="53"/>
      <c r="Z143" s="25"/>
      <c r="AA143" s="35"/>
      <c r="AB143" s="35"/>
      <c r="AC143" s="35"/>
      <c r="AD143" s="28" t="s">
        <v>51</v>
      </c>
      <c r="AE143" s="1">
        <f t="shared" si="51"/>
        <v>2.5</v>
      </c>
      <c r="AF143" s="2">
        <f t="shared" si="52"/>
        <v>1.25</v>
      </c>
      <c r="AG143">
        <f t="shared" si="53"/>
        <v>0</v>
      </c>
      <c r="AH143">
        <f t="shared" si="54"/>
        <v>0</v>
      </c>
      <c r="AI143">
        <f t="shared" si="55"/>
        <v>0</v>
      </c>
      <c r="AJ143" s="3">
        <f t="shared" si="66"/>
        <v>0</v>
      </c>
      <c r="AK143">
        <f t="shared" si="56"/>
        <v>0</v>
      </c>
      <c r="AL143">
        <f t="shared" si="57"/>
        <v>0</v>
      </c>
      <c r="AM143">
        <f t="shared" si="58"/>
        <v>1</v>
      </c>
      <c r="AN143">
        <f t="shared" si="59"/>
        <v>0</v>
      </c>
      <c r="AO143">
        <f t="shared" si="60"/>
        <v>0</v>
      </c>
      <c r="AP143">
        <f t="shared" si="61"/>
        <v>0</v>
      </c>
      <c r="AQ143">
        <f t="shared" si="62"/>
        <v>0</v>
      </c>
      <c r="AR143">
        <f t="shared" si="63"/>
        <v>0</v>
      </c>
    </row>
    <row r="144" spans="2:44" ht="10.5" customHeight="1" x14ac:dyDescent="0.25">
      <c r="B144" s="39"/>
      <c r="C144" s="21"/>
      <c r="D144" s="22"/>
      <c r="E144" s="39"/>
      <c r="F144" s="39"/>
      <c r="G144" s="39"/>
      <c r="H144" s="39"/>
      <c r="I144" s="39"/>
      <c r="J144" s="39"/>
      <c r="K144" s="25" t="str">
        <f>[1]Recap!B234</f>
        <v>Arhitecturi si modele de sec. in retele(CO)</v>
      </c>
      <c r="L144" s="25" t="str">
        <f>[1]Recap!C234</f>
        <v>IS1+SC1</v>
      </c>
      <c r="M144" s="43" t="s">
        <v>63</v>
      </c>
      <c r="N144" s="43"/>
      <c r="O144" s="43"/>
      <c r="P144" s="43"/>
      <c r="Q144" s="43"/>
      <c r="R144" s="43"/>
      <c r="S144" s="29">
        <f>TRUNC(R144*AE145,2)</f>
        <v>0</v>
      </c>
      <c r="T144" s="44"/>
      <c r="U144" s="45"/>
      <c r="V144" s="29">
        <f>TRUNC((W144+X144)/2*AF145,2)</f>
        <v>0</v>
      </c>
      <c r="W144" s="44"/>
      <c r="X144" s="45"/>
      <c r="Y144" s="53"/>
      <c r="Z144" s="25"/>
      <c r="AA144" s="35"/>
      <c r="AB144" s="35"/>
      <c r="AC144" s="35"/>
      <c r="AD144" s="28" t="s">
        <v>57</v>
      </c>
      <c r="AE144" s="1">
        <f t="shared" si="51"/>
        <v>2.5</v>
      </c>
      <c r="AF144" s="2">
        <f t="shared" si="52"/>
        <v>1.5</v>
      </c>
      <c r="AG144">
        <f t="shared" si="53"/>
        <v>0</v>
      </c>
      <c r="AH144">
        <f t="shared" si="54"/>
        <v>1</v>
      </c>
      <c r="AI144">
        <f t="shared" si="55"/>
        <v>1</v>
      </c>
      <c r="AJ144" s="3">
        <f t="shared" si="66"/>
        <v>0</v>
      </c>
      <c r="AK144">
        <f t="shared" si="56"/>
        <v>0</v>
      </c>
      <c r="AL144">
        <f t="shared" si="57"/>
        <v>0</v>
      </c>
      <c r="AM144">
        <f t="shared" si="58"/>
        <v>0</v>
      </c>
      <c r="AN144">
        <f t="shared" si="59"/>
        <v>0</v>
      </c>
      <c r="AO144">
        <f t="shared" si="60"/>
        <v>0</v>
      </c>
      <c r="AP144">
        <f t="shared" si="61"/>
        <v>1</v>
      </c>
      <c r="AQ144">
        <f t="shared" si="62"/>
        <v>0</v>
      </c>
      <c r="AR144">
        <f t="shared" si="63"/>
        <v>0</v>
      </c>
    </row>
    <row r="145" spans="2:44" ht="10.5" customHeight="1" x14ac:dyDescent="0.25">
      <c r="B145" s="39"/>
      <c r="C145" s="21"/>
      <c r="D145" s="22"/>
      <c r="E145" s="39"/>
      <c r="F145" s="39"/>
      <c r="G145" s="39"/>
      <c r="H145" s="39"/>
      <c r="I145" s="39"/>
      <c r="J145" s="39"/>
      <c r="K145" s="43"/>
      <c r="L145" s="43"/>
      <c r="M145" s="43"/>
      <c r="N145" s="43"/>
      <c r="O145" s="43"/>
      <c r="P145" s="43"/>
      <c r="Q145" s="41">
        <f>SUM(Q141:Q144)</f>
        <v>10.370000000000001</v>
      </c>
      <c r="R145" s="41">
        <f t="shared" ref="R145:X145" si="68">SUM(R141:R144)</f>
        <v>3</v>
      </c>
      <c r="S145" s="41">
        <f t="shared" si="68"/>
        <v>7</v>
      </c>
      <c r="T145" s="41">
        <f t="shared" si="68"/>
        <v>2</v>
      </c>
      <c r="U145" s="41">
        <f t="shared" si="68"/>
        <v>4</v>
      </c>
      <c r="V145" s="41">
        <f t="shared" si="68"/>
        <v>3.37</v>
      </c>
      <c r="W145" s="41">
        <f t="shared" si="68"/>
        <v>1</v>
      </c>
      <c r="X145" s="41">
        <f t="shared" si="68"/>
        <v>5</v>
      </c>
      <c r="Y145" s="53"/>
      <c r="Z145" s="25"/>
      <c r="AA145" s="35"/>
      <c r="AB145" s="35"/>
      <c r="AC145" s="35"/>
      <c r="AD145" s="28" t="s">
        <v>105</v>
      </c>
      <c r="AE145" s="1">
        <f t="shared" si="51"/>
        <v>0</v>
      </c>
      <c r="AF145" s="2">
        <f t="shared" si="52"/>
        <v>0</v>
      </c>
      <c r="AG145">
        <f t="shared" si="53"/>
        <v>0</v>
      </c>
      <c r="AH145">
        <f t="shared" si="54"/>
        <v>0</v>
      </c>
      <c r="AI145">
        <f t="shared" si="55"/>
        <v>0</v>
      </c>
      <c r="AJ145" s="3">
        <f t="shared" si="66"/>
        <v>0</v>
      </c>
      <c r="AK145">
        <f t="shared" si="56"/>
        <v>0</v>
      </c>
      <c r="AL145">
        <f t="shared" si="57"/>
        <v>0</v>
      </c>
      <c r="AM145">
        <f t="shared" si="58"/>
        <v>0</v>
      </c>
      <c r="AN145">
        <f t="shared" si="59"/>
        <v>0</v>
      </c>
      <c r="AO145">
        <f t="shared" si="60"/>
        <v>0</v>
      </c>
      <c r="AP145">
        <f t="shared" si="61"/>
        <v>0</v>
      </c>
      <c r="AQ145">
        <f t="shared" si="62"/>
        <v>0</v>
      </c>
      <c r="AR145">
        <f t="shared" si="63"/>
        <v>0</v>
      </c>
    </row>
    <row r="146" spans="2:44" ht="12.75" customHeight="1" x14ac:dyDescent="0.25">
      <c r="B146" s="232" t="s">
        <v>52</v>
      </c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4"/>
      <c r="N146" s="39"/>
      <c r="O146" s="40"/>
      <c r="P146" s="40"/>
      <c r="Q146" s="27">
        <f>S146+V146</f>
        <v>5</v>
      </c>
      <c r="R146" s="28">
        <v>1</v>
      </c>
      <c r="S146" s="29">
        <f>TRUNC(R146*AE147,2)</f>
        <v>2.5</v>
      </c>
      <c r="T146" s="30">
        <v>2</v>
      </c>
      <c r="U146" s="31">
        <v>0</v>
      </c>
      <c r="V146" s="29">
        <f>TRUNC((W146+X146)/2*AF147,2)</f>
        <v>2.5</v>
      </c>
      <c r="W146" s="30">
        <v>4</v>
      </c>
      <c r="X146" s="32">
        <v>0</v>
      </c>
      <c r="Y146" s="53" t="e">
        <f>SUM(#REF!)</f>
        <v>#REF!</v>
      </c>
      <c r="Z146" s="25"/>
      <c r="AA146" s="35"/>
      <c r="AB146" s="35"/>
      <c r="AC146" s="35"/>
      <c r="AD146" s="28">
        <f>16-ROUND(Q145,2)</f>
        <v>5.6300000000000008</v>
      </c>
      <c r="AE146" s="1">
        <f t="shared" si="51"/>
        <v>0</v>
      </c>
      <c r="AF146" s="2">
        <f t="shared" si="52"/>
        <v>0</v>
      </c>
      <c r="AG146">
        <f t="shared" si="53"/>
        <v>0</v>
      </c>
      <c r="AH146">
        <f t="shared" si="54"/>
        <v>0</v>
      </c>
      <c r="AI146">
        <f t="shared" si="55"/>
        <v>0</v>
      </c>
      <c r="AJ146" s="3">
        <f t="shared" si="66"/>
        <v>0</v>
      </c>
      <c r="AK146">
        <f t="shared" si="56"/>
        <v>0</v>
      </c>
      <c r="AL146">
        <f t="shared" si="57"/>
        <v>0</v>
      </c>
      <c r="AM146">
        <f t="shared" si="58"/>
        <v>0</v>
      </c>
      <c r="AN146">
        <f t="shared" si="59"/>
        <v>0</v>
      </c>
      <c r="AO146">
        <f t="shared" si="60"/>
        <v>0</v>
      </c>
      <c r="AP146">
        <f t="shared" si="61"/>
        <v>0</v>
      </c>
      <c r="AQ146">
        <f t="shared" si="62"/>
        <v>0</v>
      </c>
      <c r="AR146">
        <f t="shared" si="63"/>
        <v>0</v>
      </c>
    </row>
    <row r="147" spans="2:44" ht="12.75" customHeight="1" x14ac:dyDescent="0.25">
      <c r="B147" s="39">
        <f>B142+1</f>
        <v>24</v>
      </c>
      <c r="C147" s="21" t="s">
        <v>128</v>
      </c>
      <c r="D147" s="22" t="s">
        <v>162</v>
      </c>
      <c r="E147" s="21" t="s">
        <v>128</v>
      </c>
      <c r="F147" s="23" t="s">
        <v>54</v>
      </c>
      <c r="G147" s="39"/>
      <c r="H147" s="39"/>
      <c r="I147" s="39"/>
      <c r="J147" s="39"/>
      <c r="K147" s="25" t="str">
        <f>[1]Recap!B164</f>
        <v>Graph theory and combinatorics</v>
      </c>
      <c r="L147" s="25" t="str">
        <f>[1]Recap!C164</f>
        <v>E2</v>
      </c>
      <c r="M147" s="26" t="s">
        <v>163</v>
      </c>
      <c r="N147" s="23" t="s">
        <v>146</v>
      </c>
      <c r="O147" s="25" t="e">
        <f>IF([2]Recap!#REF!&gt;0,W146/[2]Recap!#REF!,0)+IF([2]Recap!#REF!&gt;0,X146/[2]Recap!#REF!,0)</f>
        <v>#REF!</v>
      </c>
      <c r="P147" s="25" t="e">
        <f>IF([2]Recap!#REF!&gt;0,W146/[2]Recap!#REF!,0)+IF([2]Recap!#REF!&gt;0,X146/[2]Recap!#REF!,0)</f>
        <v>#REF!</v>
      </c>
      <c r="Q147" s="27">
        <f>S147+V147</f>
        <v>4</v>
      </c>
      <c r="R147" s="28">
        <f>(T147+U147)/2</f>
        <v>0</v>
      </c>
      <c r="S147" s="29">
        <f>TRUNC(R147*AE148,2)</f>
        <v>0</v>
      </c>
      <c r="T147" s="30">
        <v>0</v>
      </c>
      <c r="U147" s="31">
        <v>0</v>
      </c>
      <c r="V147" s="29">
        <f>TRUNC((W147+X147)/2*AF148,2)</f>
        <v>4</v>
      </c>
      <c r="W147" s="30">
        <v>0</v>
      </c>
      <c r="X147" s="32">
        <v>8</v>
      </c>
      <c r="Y147" s="53"/>
      <c r="Z147" s="25"/>
      <c r="AA147" s="35"/>
      <c r="AB147" s="35"/>
      <c r="AC147" s="35"/>
      <c r="AD147" s="28" t="s">
        <v>50</v>
      </c>
      <c r="AE147" s="1">
        <f t="shared" si="51"/>
        <v>2.5</v>
      </c>
      <c r="AF147" s="2">
        <f t="shared" si="52"/>
        <v>1.25</v>
      </c>
      <c r="AG147">
        <f t="shared" si="53"/>
        <v>0</v>
      </c>
      <c r="AH147">
        <f t="shared" si="54"/>
        <v>0</v>
      </c>
      <c r="AI147">
        <f t="shared" si="55"/>
        <v>0</v>
      </c>
      <c r="AJ147" s="3">
        <f t="shared" si="66"/>
        <v>0</v>
      </c>
      <c r="AK147">
        <f t="shared" si="56"/>
        <v>0</v>
      </c>
      <c r="AL147">
        <f t="shared" si="57"/>
        <v>0</v>
      </c>
      <c r="AM147">
        <f t="shared" si="58"/>
        <v>1</v>
      </c>
      <c r="AN147">
        <f t="shared" si="59"/>
        <v>0</v>
      </c>
      <c r="AO147">
        <f t="shared" si="60"/>
        <v>0</v>
      </c>
      <c r="AP147">
        <f t="shared" si="61"/>
        <v>0</v>
      </c>
      <c r="AQ147">
        <f t="shared" si="62"/>
        <v>0</v>
      </c>
      <c r="AR147">
        <f t="shared" si="63"/>
        <v>0</v>
      </c>
    </row>
    <row r="148" spans="2:44" ht="10.5" customHeight="1" x14ac:dyDescent="0.25">
      <c r="B148" s="39"/>
      <c r="C148" s="21"/>
      <c r="D148" s="22" t="s">
        <v>164</v>
      </c>
      <c r="E148" s="39"/>
      <c r="F148" s="39"/>
      <c r="G148" s="39"/>
      <c r="H148" s="39"/>
      <c r="I148" s="39"/>
      <c r="J148" s="39"/>
      <c r="K148" s="25" t="str">
        <f>[1]Recap!B69</f>
        <v>Programare logică și funcțională</v>
      </c>
      <c r="L148" s="25" t="str">
        <f>[1]Recap!C69</f>
        <v>I2</v>
      </c>
      <c r="M148" s="26" t="s">
        <v>163</v>
      </c>
      <c r="N148" s="23" t="s">
        <v>138</v>
      </c>
      <c r="O148" s="25" t="e">
        <f>IF([1]Recap!#REF!&gt;0,#REF!/[1]Recap!#REF!,0)+IF([1]Recap!#REF!&gt;0,#REF!/[1]Recap!#REF!,0)</f>
        <v>#REF!</v>
      </c>
      <c r="P148" s="25" t="e">
        <f>IF([1]Recap!#REF!&gt;0,#REF!/[1]Recap!#REF!,0)+IF([1]Recap!#REF!&gt;0,#REF!/[1]Recap!#REF!,0)</f>
        <v>#REF!</v>
      </c>
      <c r="Q148" s="27">
        <f>S148+V148</f>
        <v>0.75</v>
      </c>
      <c r="R148" s="28">
        <f>(T148+U148)/2</f>
        <v>0</v>
      </c>
      <c r="S148" s="29">
        <f>TRUNC(R148*AE149,2)</f>
        <v>0</v>
      </c>
      <c r="T148" s="30">
        <v>0</v>
      </c>
      <c r="U148" s="31">
        <v>0</v>
      </c>
      <c r="V148" s="29">
        <f>TRUNC((W148+X148)/2*AF149,2)</f>
        <v>0.75</v>
      </c>
      <c r="W148" s="30">
        <v>1</v>
      </c>
      <c r="X148" s="32">
        <v>0</v>
      </c>
      <c r="Y148" s="53"/>
      <c r="Z148" s="25"/>
      <c r="AA148" s="35"/>
      <c r="AB148" s="35"/>
      <c r="AC148" s="35"/>
      <c r="AD148" s="28" t="s">
        <v>51</v>
      </c>
      <c r="AE148" s="1">
        <f t="shared" si="51"/>
        <v>2</v>
      </c>
      <c r="AF148" s="2">
        <f t="shared" si="52"/>
        <v>1</v>
      </c>
      <c r="AG148">
        <f t="shared" si="53"/>
        <v>0</v>
      </c>
      <c r="AH148">
        <f t="shared" si="54"/>
        <v>0</v>
      </c>
      <c r="AI148">
        <f t="shared" si="55"/>
        <v>0</v>
      </c>
      <c r="AJ148" s="3">
        <f t="shared" si="66"/>
        <v>0</v>
      </c>
      <c r="AK148">
        <f t="shared" si="56"/>
        <v>0</v>
      </c>
      <c r="AL148">
        <f t="shared" si="57"/>
        <v>0</v>
      </c>
      <c r="AM148">
        <f t="shared" si="58"/>
        <v>0</v>
      </c>
      <c r="AN148">
        <f t="shared" si="59"/>
        <v>1</v>
      </c>
      <c r="AO148">
        <f t="shared" si="60"/>
        <v>0</v>
      </c>
      <c r="AP148">
        <f t="shared" si="61"/>
        <v>0</v>
      </c>
      <c r="AQ148">
        <f t="shared" si="62"/>
        <v>0</v>
      </c>
      <c r="AR148">
        <f t="shared" si="63"/>
        <v>1</v>
      </c>
    </row>
    <row r="149" spans="2:44" ht="10.5" customHeight="1" x14ac:dyDescent="0.25">
      <c r="B149" s="39"/>
      <c r="C149" s="21"/>
      <c r="D149" s="22"/>
      <c r="E149" s="39"/>
      <c r="F149" s="39"/>
      <c r="G149" s="39"/>
      <c r="H149" s="39"/>
      <c r="I149" s="39"/>
      <c r="J149" s="39"/>
      <c r="K149" s="25" t="str">
        <f>[1]Recap!B325</f>
        <v>Alg.Synthesis and Math.Theory Exploration-CO</v>
      </c>
      <c r="L149" s="25" t="str">
        <f>[1]Recap!C325</f>
        <v>IACD2+AIDC2</v>
      </c>
      <c r="M149" s="26" t="s">
        <v>63</v>
      </c>
      <c r="N149" s="39"/>
      <c r="O149" s="40"/>
      <c r="P149" s="40"/>
      <c r="Q149" s="27">
        <f>S149+V149</f>
        <v>0.93</v>
      </c>
      <c r="R149" s="28">
        <f>(T149+U149)/2</f>
        <v>0</v>
      </c>
      <c r="S149" s="29">
        <f>TRUNC(R149*AE150,2)</f>
        <v>0</v>
      </c>
      <c r="T149" s="30">
        <v>0</v>
      </c>
      <c r="U149" s="31">
        <v>0</v>
      </c>
      <c r="V149" s="29">
        <f>TRUNC((W149+X149)/2*AF150,2)</f>
        <v>0.93</v>
      </c>
      <c r="W149" s="30">
        <v>0</v>
      </c>
      <c r="X149" s="32">
        <v>1</v>
      </c>
      <c r="Y149" s="53"/>
      <c r="Z149" s="25"/>
      <c r="AA149" s="35"/>
      <c r="AB149" s="35"/>
      <c r="AC149" s="35"/>
      <c r="AD149" s="28" t="s">
        <v>57</v>
      </c>
      <c r="AE149" s="1">
        <f t="shared" si="51"/>
        <v>2.5</v>
      </c>
      <c r="AF149" s="2">
        <f t="shared" si="52"/>
        <v>1.5</v>
      </c>
      <c r="AG149">
        <f t="shared" si="53"/>
        <v>1</v>
      </c>
      <c r="AH149">
        <f t="shared" si="54"/>
        <v>0</v>
      </c>
      <c r="AI149">
        <f t="shared" si="55"/>
        <v>0</v>
      </c>
      <c r="AJ149" s="3">
        <f t="shared" si="66"/>
        <v>0</v>
      </c>
      <c r="AK149">
        <f t="shared" si="56"/>
        <v>1</v>
      </c>
      <c r="AL149">
        <f t="shared" si="57"/>
        <v>0</v>
      </c>
      <c r="AM149">
        <f t="shared" si="58"/>
        <v>0</v>
      </c>
      <c r="AN149">
        <f t="shared" si="59"/>
        <v>0</v>
      </c>
      <c r="AO149">
        <f t="shared" si="60"/>
        <v>0</v>
      </c>
      <c r="AP149">
        <f t="shared" si="61"/>
        <v>1</v>
      </c>
      <c r="AQ149">
        <f t="shared" si="62"/>
        <v>1</v>
      </c>
      <c r="AR149">
        <f t="shared" si="63"/>
        <v>0</v>
      </c>
    </row>
    <row r="150" spans="2:44" ht="10.5" customHeight="1" x14ac:dyDescent="0.25">
      <c r="B150" s="39"/>
      <c r="C150" s="21"/>
      <c r="D150" s="22"/>
      <c r="E150" s="39"/>
      <c r="F150" s="39"/>
      <c r="G150" s="39"/>
      <c r="H150" s="39"/>
      <c r="I150" s="39"/>
      <c r="J150" s="39"/>
      <c r="K150" s="25" t="str">
        <f>[1]Recap!B213</f>
        <v>Automated theorem proving</v>
      </c>
      <c r="L150" s="25" t="str">
        <f>[1]Recap!C213</f>
        <v>AIDC1</v>
      </c>
      <c r="M150" s="26" t="s">
        <v>63</v>
      </c>
      <c r="N150" s="39"/>
      <c r="O150" s="40"/>
      <c r="P150" s="40"/>
      <c r="Q150" s="41">
        <f t="shared" ref="Q150:X150" si="69">SUM(Q146:Q149)</f>
        <v>10.68</v>
      </c>
      <c r="R150" s="41">
        <f t="shared" si="69"/>
        <v>1</v>
      </c>
      <c r="S150" s="41">
        <f t="shared" si="69"/>
        <v>2.5</v>
      </c>
      <c r="T150" s="41">
        <f t="shared" si="69"/>
        <v>2</v>
      </c>
      <c r="U150" s="41">
        <f t="shared" si="69"/>
        <v>0</v>
      </c>
      <c r="V150" s="41">
        <f t="shared" si="69"/>
        <v>8.18</v>
      </c>
      <c r="W150" s="41">
        <f t="shared" si="69"/>
        <v>5</v>
      </c>
      <c r="X150" s="41">
        <f t="shared" si="69"/>
        <v>9</v>
      </c>
      <c r="Y150" s="53"/>
      <c r="Z150" s="25"/>
      <c r="AA150" s="35"/>
      <c r="AB150" s="35"/>
      <c r="AC150" s="35"/>
      <c r="AD150" s="28" t="s">
        <v>165</v>
      </c>
      <c r="AE150" s="1">
        <f t="shared" si="51"/>
        <v>3.12</v>
      </c>
      <c r="AF150" s="2">
        <f t="shared" si="52"/>
        <v>1.86</v>
      </c>
      <c r="AG150">
        <f t="shared" si="53"/>
        <v>0</v>
      </c>
      <c r="AH150">
        <f t="shared" si="54"/>
        <v>0</v>
      </c>
      <c r="AI150">
        <f t="shared" si="55"/>
        <v>0</v>
      </c>
      <c r="AJ150" s="3">
        <f t="shared" si="66"/>
        <v>0</v>
      </c>
      <c r="AK150">
        <f t="shared" si="56"/>
        <v>1</v>
      </c>
      <c r="AL150">
        <f t="shared" si="57"/>
        <v>0</v>
      </c>
      <c r="AM150">
        <f t="shared" si="58"/>
        <v>0</v>
      </c>
      <c r="AN150">
        <f t="shared" si="59"/>
        <v>0</v>
      </c>
      <c r="AO150">
        <f t="shared" si="60"/>
        <v>0</v>
      </c>
      <c r="AP150">
        <f t="shared" si="61"/>
        <v>0</v>
      </c>
      <c r="AQ150">
        <f t="shared" si="62"/>
        <v>1</v>
      </c>
      <c r="AR150">
        <f t="shared" si="63"/>
        <v>0</v>
      </c>
    </row>
    <row r="151" spans="2:44" ht="12" customHeight="1" x14ac:dyDescent="0.25">
      <c r="B151" s="232" t="s">
        <v>52</v>
      </c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4"/>
      <c r="N151" s="39"/>
      <c r="O151" s="40"/>
      <c r="P151" s="40"/>
      <c r="Q151" s="27">
        <f>S151+V151</f>
        <v>3</v>
      </c>
      <c r="R151" s="28">
        <f>(T151+U151)/2</f>
        <v>1</v>
      </c>
      <c r="S151" s="29">
        <f>TRUNC(R151*AE152,2)</f>
        <v>2</v>
      </c>
      <c r="T151" s="30">
        <v>0</v>
      </c>
      <c r="U151" s="31">
        <v>2</v>
      </c>
      <c r="V151" s="29">
        <f>TRUNC((W151+X151)/2*AF152,2)</f>
        <v>1</v>
      </c>
      <c r="W151" s="30">
        <v>0</v>
      </c>
      <c r="X151" s="32">
        <v>2</v>
      </c>
      <c r="Y151" s="53" t="e">
        <f>SUM(#REF!)</f>
        <v>#REF!</v>
      </c>
      <c r="Z151" s="25"/>
      <c r="AA151" s="35"/>
      <c r="AB151" s="35"/>
      <c r="AC151" s="35"/>
      <c r="AD151" s="28">
        <f>16-ROUND(Q150,2)</f>
        <v>5.32</v>
      </c>
      <c r="AE151" s="1">
        <f t="shared" si="51"/>
        <v>0</v>
      </c>
      <c r="AF151" s="2">
        <f t="shared" si="52"/>
        <v>0</v>
      </c>
      <c r="AG151">
        <f t="shared" si="53"/>
        <v>0</v>
      </c>
      <c r="AH151">
        <f t="shared" si="54"/>
        <v>0</v>
      </c>
      <c r="AI151">
        <f t="shared" si="55"/>
        <v>0</v>
      </c>
      <c r="AJ151" s="3">
        <f t="shared" si="66"/>
        <v>0</v>
      </c>
      <c r="AK151">
        <f t="shared" si="56"/>
        <v>0</v>
      </c>
      <c r="AL151">
        <f t="shared" si="57"/>
        <v>0</v>
      </c>
      <c r="AM151">
        <f t="shared" si="58"/>
        <v>0</v>
      </c>
      <c r="AN151">
        <f t="shared" si="59"/>
        <v>0</v>
      </c>
      <c r="AO151">
        <f t="shared" si="60"/>
        <v>0</v>
      </c>
      <c r="AP151">
        <f t="shared" si="61"/>
        <v>0</v>
      </c>
      <c r="AQ151">
        <f t="shared" si="62"/>
        <v>0</v>
      </c>
      <c r="AR151">
        <f t="shared" si="63"/>
        <v>0</v>
      </c>
    </row>
    <row r="152" spans="2:44" ht="11.25" customHeight="1" x14ac:dyDescent="0.25">
      <c r="B152" s="39">
        <f>B147+1</f>
        <v>25</v>
      </c>
      <c r="C152" s="21" t="s">
        <v>128</v>
      </c>
      <c r="D152" s="22" t="s">
        <v>166</v>
      </c>
      <c r="E152" s="21" t="s">
        <v>128</v>
      </c>
      <c r="F152" s="23" t="s">
        <v>167</v>
      </c>
      <c r="G152" s="39"/>
      <c r="H152" s="39"/>
      <c r="I152" s="39"/>
      <c r="J152" s="39"/>
      <c r="K152" s="25" t="str">
        <f>[1]Recap!B20</f>
        <v>Calcul diferential si integral</v>
      </c>
      <c r="L152" s="25" t="str">
        <f>[1]Recap!C20</f>
        <v>IA1</v>
      </c>
      <c r="M152" s="46" t="s">
        <v>63</v>
      </c>
      <c r="N152" s="25"/>
      <c r="O152" s="25"/>
      <c r="P152" s="25"/>
      <c r="Q152" s="27">
        <f>S152+V152</f>
        <v>2.5</v>
      </c>
      <c r="R152" s="28">
        <f>(T152+U152)/2</f>
        <v>0.5</v>
      </c>
      <c r="S152" s="29">
        <f>TRUNC(R152*AE153,2)</f>
        <v>1.25</v>
      </c>
      <c r="T152" s="30">
        <v>0</v>
      </c>
      <c r="U152" s="31">
        <v>1</v>
      </c>
      <c r="V152" s="29">
        <f>TRUNC((W152+X152)/2*AF153,2)</f>
        <v>1.25</v>
      </c>
      <c r="W152" s="30">
        <v>0</v>
      </c>
      <c r="X152" s="32">
        <v>2</v>
      </c>
      <c r="Y152" s="53"/>
      <c r="Z152" s="25"/>
      <c r="AA152" s="35"/>
      <c r="AB152" s="35"/>
      <c r="AC152" s="35"/>
      <c r="AD152" s="28" t="s">
        <v>51</v>
      </c>
      <c r="AE152" s="1">
        <f t="shared" si="51"/>
        <v>2</v>
      </c>
      <c r="AF152" s="2">
        <f t="shared" si="52"/>
        <v>1</v>
      </c>
      <c r="AG152">
        <f t="shared" si="53"/>
        <v>0</v>
      </c>
      <c r="AH152">
        <f t="shared" si="54"/>
        <v>0</v>
      </c>
      <c r="AI152">
        <f t="shared" si="55"/>
        <v>0</v>
      </c>
      <c r="AJ152" s="3">
        <f t="shared" si="66"/>
        <v>0</v>
      </c>
      <c r="AK152">
        <f t="shared" si="56"/>
        <v>0</v>
      </c>
      <c r="AL152">
        <f t="shared" si="57"/>
        <v>0</v>
      </c>
      <c r="AM152">
        <f t="shared" si="58"/>
        <v>0</v>
      </c>
      <c r="AN152">
        <f t="shared" si="59"/>
        <v>0</v>
      </c>
      <c r="AO152">
        <f t="shared" si="60"/>
        <v>1</v>
      </c>
      <c r="AP152">
        <f t="shared" si="61"/>
        <v>0</v>
      </c>
      <c r="AQ152">
        <f t="shared" si="62"/>
        <v>0</v>
      </c>
      <c r="AR152">
        <f t="shared" si="63"/>
        <v>1</v>
      </c>
    </row>
    <row r="153" spans="2:44" ht="9.75" customHeight="1" x14ac:dyDescent="0.25">
      <c r="B153" s="39"/>
      <c r="C153" s="21"/>
      <c r="D153" s="22" t="s">
        <v>168</v>
      </c>
      <c r="E153" s="39"/>
      <c r="F153" s="39"/>
      <c r="G153" s="39"/>
      <c r="H153" s="39"/>
      <c r="I153" s="39"/>
      <c r="J153" s="39"/>
      <c r="K153" s="25" t="str">
        <f>[1]Recap!B168</f>
        <v>Probabilities and statistics</v>
      </c>
      <c r="L153" s="25" t="str">
        <f>[1]Recap!C168</f>
        <v>E2</v>
      </c>
      <c r="M153" s="46" t="s">
        <v>80</v>
      </c>
      <c r="N153" s="25"/>
      <c r="O153" s="25"/>
      <c r="P153" s="25"/>
      <c r="Q153" s="27">
        <f>S153+V153</f>
        <v>4.05</v>
      </c>
      <c r="R153" s="28">
        <f>(T153+U153)/2</f>
        <v>1</v>
      </c>
      <c r="S153" s="29">
        <f>TRUNC(R153*AE154,2)</f>
        <v>3.12</v>
      </c>
      <c r="T153" s="30">
        <v>2</v>
      </c>
      <c r="U153" s="31">
        <v>0</v>
      </c>
      <c r="V153" s="29">
        <f>TRUNC((W153+X153)/2*AF154,2)</f>
        <v>0.93</v>
      </c>
      <c r="W153" s="30">
        <v>1</v>
      </c>
      <c r="X153" s="32">
        <v>0</v>
      </c>
      <c r="Y153" s="53"/>
      <c r="Z153" s="25"/>
      <c r="AA153" s="35"/>
      <c r="AB153" s="35"/>
      <c r="AC153" s="35"/>
      <c r="AD153" s="28" t="s">
        <v>125</v>
      </c>
      <c r="AE153" s="1">
        <f t="shared" si="51"/>
        <v>2.5</v>
      </c>
      <c r="AF153" s="2">
        <f t="shared" si="52"/>
        <v>1.25</v>
      </c>
      <c r="AG153">
        <f t="shared" si="53"/>
        <v>0</v>
      </c>
      <c r="AH153">
        <f t="shared" si="54"/>
        <v>0</v>
      </c>
      <c r="AI153">
        <f t="shared" si="55"/>
        <v>0</v>
      </c>
      <c r="AJ153" s="3">
        <f t="shared" si="66"/>
        <v>0</v>
      </c>
      <c r="AK153">
        <f t="shared" si="56"/>
        <v>0</v>
      </c>
      <c r="AL153">
        <f t="shared" si="57"/>
        <v>0</v>
      </c>
      <c r="AM153">
        <f t="shared" si="58"/>
        <v>1</v>
      </c>
      <c r="AN153">
        <f t="shared" si="59"/>
        <v>0</v>
      </c>
      <c r="AO153">
        <f t="shared" si="60"/>
        <v>0</v>
      </c>
      <c r="AP153">
        <f t="shared" si="61"/>
        <v>0</v>
      </c>
      <c r="AQ153">
        <f t="shared" si="62"/>
        <v>0</v>
      </c>
      <c r="AR153">
        <f t="shared" si="63"/>
        <v>0</v>
      </c>
    </row>
    <row r="154" spans="2:44" ht="10.5" customHeight="1" x14ac:dyDescent="0.25">
      <c r="B154" s="39"/>
      <c r="C154" s="21"/>
      <c r="D154" s="22"/>
      <c r="E154" s="39"/>
      <c r="F154" s="39"/>
      <c r="G154" s="39"/>
      <c r="H154" s="39"/>
      <c r="I154" s="39"/>
      <c r="J154" s="39"/>
      <c r="K154" s="25" t="str">
        <f>[1]Recap!B205</f>
        <v>Data Analysis using R</v>
      </c>
      <c r="L154" s="25" t="str">
        <f>[1]Recap!C205</f>
        <v>AIDC1+BDATA1</v>
      </c>
      <c r="M154" s="26" t="s">
        <v>63</v>
      </c>
      <c r="N154" s="23"/>
      <c r="O154" s="25"/>
      <c r="P154" s="25"/>
      <c r="Q154" s="27">
        <f>S154+V154</f>
        <v>2</v>
      </c>
      <c r="R154" s="28">
        <f>(T154+U154)/2</f>
        <v>0</v>
      </c>
      <c r="S154" s="29">
        <f>TRUNC(R154*AE155,2)</f>
        <v>0</v>
      </c>
      <c r="T154" s="30">
        <v>0</v>
      </c>
      <c r="U154" s="31">
        <v>0</v>
      </c>
      <c r="V154" s="29">
        <f>TRUNC((W154+X154)/2*AF155,2)</f>
        <v>2</v>
      </c>
      <c r="W154" s="30">
        <v>4</v>
      </c>
      <c r="X154" s="32">
        <v>0</v>
      </c>
      <c r="Y154" s="53"/>
      <c r="Z154" s="25"/>
      <c r="AA154" s="35"/>
      <c r="AB154" s="35"/>
      <c r="AC154" s="35"/>
      <c r="AD154" s="28" t="s">
        <v>50</v>
      </c>
      <c r="AE154" s="1">
        <f t="shared" si="51"/>
        <v>3.12</v>
      </c>
      <c r="AF154" s="2">
        <f t="shared" si="52"/>
        <v>1.86</v>
      </c>
      <c r="AG154">
        <f t="shared" si="53"/>
        <v>0</v>
      </c>
      <c r="AH154">
        <f t="shared" si="54"/>
        <v>0</v>
      </c>
      <c r="AI154">
        <f t="shared" si="55"/>
        <v>0</v>
      </c>
      <c r="AJ154" s="3">
        <f t="shared" si="66"/>
        <v>0</v>
      </c>
      <c r="AK154">
        <f t="shared" si="56"/>
        <v>1</v>
      </c>
      <c r="AL154">
        <f t="shared" si="57"/>
        <v>1</v>
      </c>
      <c r="AM154">
        <f t="shared" si="58"/>
        <v>0</v>
      </c>
      <c r="AN154">
        <f t="shared" si="59"/>
        <v>0</v>
      </c>
      <c r="AO154">
        <f t="shared" si="60"/>
        <v>0</v>
      </c>
      <c r="AP154">
        <f t="shared" si="61"/>
        <v>0</v>
      </c>
      <c r="AQ154">
        <f t="shared" si="62"/>
        <v>1</v>
      </c>
      <c r="AR154">
        <f t="shared" si="63"/>
        <v>0</v>
      </c>
    </row>
    <row r="155" spans="2:44" ht="10.5" customHeight="1" x14ac:dyDescent="0.25">
      <c r="B155" s="39"/>
      <c r="C155" s="21"/>
      <c r="D155" s="22"/>
      <c r="E155" s="39"/>
      <c r="F155" s="39"/>
      <c r="G155" s="39"/>
      <c r="H155" s="39"/>
      <c r="I155" s="39"/>
      <c r="J155" s="39"/>
      <c r="K155" s="54" t="str">
        <f>[1]Recap!B18</f>
        <v>Fundamente de matematică</v>
      </c>
      <c r="L155" s="54" t="s">
        <v>169</v>
      </c>
      <c r="M155" s="26" t="s">
        <v>127</v>
      </c>
      <c r="N155" s="39"/>
      <c r="O155" s="40"/>
      <c r="P155" s="40"/>
      <c r="Q155" s="41">
        <f t="shared" ref="Q155:X155" si="70">SUM(Q151:Q154)</f>
        <v>11.55</v>
      </c>
      <c r="R155" s="41">
        <f t="shared" si="70"/>
        <v>2.5</v>
      </c>
      <c r="S155" s="41">
        <f t="shared" si="70"/>
        <v>6.37</v>
      </c>
      <c r="T155" s="41">
        <f t="shared" si="70"/>
        <v>2</v>
      </c>
      <c r="U155" s="41">
        <f t="shared" si="70"/>
        <v>3</v>
      </c>
      <c r="V155" s="41">
        <f t="shared" si="70"/>
        <v>5.18</v>
      </c>
      <c r="W155" s="41">
        <f t="shared" si="70"/>
        <v>5</v>
      </c>
      <c r="X155" s="41">
        <f t="shared" si="70"/>
        <v>4</v>
      </c>
      <c r="Y155" s="53"/>
      <c r="Z155" s="25"/>
      <c r="AA155" s="35"/>
      <c r="AB155" s="35"/>
      <c r="AC155" s="35"/>
      <c r="AD155" s="28" t="s">
        <v>170</v>
      </c>
      <c r="AE155" s="1">
        <f t="shared" si="51"/>
        <v>2</v>
      </c>
      <c r="AF155" s="2">
        <f t="shared" si="52"/>
        <v>1</v>
      </c>
      <c r="AG155">
        <f t="shared" si="53"/>
        <v>0</v>
      </c>
      <c r="AH155">
        <f t="shared" si="54"/>
        <v>0</v>
      </c>
      <c r="AI155">
        <f t="shared" si="55"/>
        <v>0</v>
      </c>
      <c r="AJ155" s="3">
        <f t="shared" si="66"/>
        <v>0</v>
      </c>
      <c r="AK155">
        <f t="shared" si="56"/>
        <v>0</v>
      </c>
      <c r="AL155">
        <f t="shared" si="57"/>
        <v>0</v>
      </c>
      <c r="AM155">
        <f t="shared" si="58"/>
        <v>0</v>
      </c>
      <c r="AN155">
        <f t="shared" si="59"/>
        <v>0</v>
      </c>
      <c r="AO155">
        <f t="shared" si="60"/>
        <v>1</v>
      </c>
      <c r="AP155">
        <f t="shared" si="61"/>
        <v>0</v>
      </c>
      <c r="AQ155">
        <f t="shared" si="62"/>
        <v>0</v>
      </c>
      <c r="AR155">
        <f t="shared" si="63"/>
        <v>1</v>
      </c>
    </row>
    <row r="156" spans="2:44" ht="12" customHeight="1" x14ac:dyDescent="0.25">
      <c r="B156" s="232" t="s">
        <v>52</v>
      </c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4"/>
      <c r="N156" s="39"/>
      <c r="O156" s="40"/>
      <c r="P156" s="40"/>
      <c r="Q156" s="27">
        <f>S156+V156</f>
        <v>3.12</v>
      </c>
      <c r="R156" s="28">
        <f>(T156+U156)/2</f>
        <v>1</v>
      </c>
      <c r="S156" s="29">
        <f>TRUNC(R156*AE157,2)</f>
        <v>3.12</v>
      </c>
      <c r="T156" s="30">
        <v>0</v>
      </c>
      <c r="U156" s="31">
        <v>2</v>
      </c>
      <c r="V156" s="29">
        <f>TRUNC((W156+X156)/2*AF157,2)</f>
        <v>0</v>
      </c>
      <c r="W156" s="30">
        <v>0</v>
      </c>
      <c r="X156" s="32">
        <v>0</v>
      </c>
      <c r="Y156" s="53" t="e">
        <f>SUM(#REF!)</f>
        <v>#REF!</v>
      </c>
      <c r="Z156" s="25"/>
      <c r="AA156" s="35"/>
      <c r="AB156" s="35"/>
      <c r="AC156" s="35"/>
      <c r="AD156" s="28">
        <f>16-ROUND(Q155,2)</f>
        <v>4.4499999999999993</v>
      </c>
      <c r="AE156" s="1">
        <f t="shared" si="51"/>
        <v>0</v>
      </c>
      <c r="AF156" s="2">
        <f t="shared" si="52"/>
        <v>0</v>
      </c>
      <c r="AG156">
        <f t="shared" si="53"/>
        <v>0</v>
      </c>
      <c r="AH156">
        <f t="shared" si="54"/>
        <v>0</v>
      </c>
      <c r="AI156">
        <f t="shared" si="55"/>
        <v>0</v>
      </c>
      <c r="AJ156" s="3">
        <f t="shared" si="66"/>
        <v>0</v>
      </c>
      <c r="AK156">
        <f t="shared" si="56"/>
        <v>0</v>
      </c>
      <c r="AL156">
        <f t="shared" si="57"/>
        <v>0</v>
      </c>
      <c r="AM156">
        <f t="shared" si="58"/>
        <v>0</v>
      </c>
      <c r="AN156">
        <f t="shared" si="59"/>
        <v>0</v>
      </c>
      <c r="AO156">
        <f t="shared" si="60"/>
        <v>0</v>
      </c>
      <c r="AP156">
        <f t="shared" si="61"/>
        <v>0</v>
      </c>
      <c r="AQ156">
        <f t="shared" si="62"/>
        <v>0</v>
      </c>
      <c r="AR156">
        <f t="shared" si="63"/>
        <v>0</v>
      </c>
    </row>
    <row r="157" spans="2:44" ht="12.75" customHeight="1" x14ac:dyDescent="0.25">
      <c r="B157" s="20">
        <f>B152+1</f>
        <v>26</v>
      </c>
      <c r="C157" s="21" t="s">
        <v>128</v>
      </c>
      <c r="D157" s="22" t="s">
        <v>171</v>
      </c>
      <c r="E157" s="21" t="s">
        <v>128</v>
      </c>
      <c r="F157" s="23" t="s">
        <v>54</v>
      </c>
      <c r="G157" s="24">
        <v>22</v>
      </c>
      <c r="H157" s="23" t="s">
        <v>55</v>
      </c>
      <c r="I157" s="23"/>
      <c r="J157" s="23"/>
      <c r="K157" s="25" t="str">
        <f>[1]Recap!B211</f>
        <v>Multi-agent systems</v>
      </c>
      <c r="L157" s="25" t="str">
        <f>[1]Recap!C211</f>
        <v>AIDC1</v>
      </c>
      <c r="M157" s="26">
        <v>1</v>
      </c>
      <c r="N157" s="23"/>
      <c r="O157" s="25"/>
      <c r="P157" s="25"/>
      <c r="Q157" s="27">
        <f>S157+V157</f>
        <v>2.5</v>
      </c>
      <c r="R157" s="28">
        <f>(T157+U157)/2</f>
        <v>1</v>
      </c>
      <c r="S157" s="29">
        <f>TRUNC(R157*AE158,2)</f>
        <v>2.5</v>
      </c>
      <c r="T157" s="30">
        <v>2</v>
      </c>
      <c r="U157" s="31">
        <v>0</v>
      </c>
      <c r="V157" s="29">
        <f>TRUNC((W157+X157)/2*AF158,2)</f>
        <v>0</v>
      </c>
      <c r="W157" s="30">
        <v>0</v>
      </c>
      <c r="X157" s="32">
        <v>0</v>
      </c>
      <c r="Y157" s="33">
        <v>6</v>
      </c>
      <c r="Z157" s="34" t="s">
        <v>75</v>
      </c>
      <c r="AA157" s="35"/>
      <c r="AB157" s="35"/>
      <c r="AC157" s="35"/>
      <c r="AD157" s="28" t="s">
        <v>57</v>
      </c>
      <c r="AE157" s="1">
        <f t="shared" si="51"/>
        <v>3.12</v>
      </c>
      <c r="AF157" s="2">
        <f t="shared" si="52"/>
        <v>1.86</v>
      </c>
      <c r="AG157">
        <f t="shared" si="53"/>
        <v>0</v>
      </c>
      <c r="AH157">
        <f t="shared" si="54"/>
        <v>0</v>
      </c>
      <c r="AI157">
        <f t="shared" si="55"/>
        <v>0</v>
      </c>
      <c r="AJ157" s="3">
        <f t="shared" si="66"/>
        <v>0</v>
      </c>
      <c r="AK157">
        <f t="shared" si="56"/>
        <v>1</v>
      </c>
      <c r="AL157">
        <f t="shared" si="57"/>
        <v>0</v>
      </c>
      <c r="AM157">
        <f t="shared" si="58"/>
        <v>0</v>
      </c>
      <c r="AN157">
        <f t="shared" si="59"/>
        <v>0</v>
      </c>
      <c r="AO157">
        <f t="shared" si="60"/>
        <v>0</v>
      </c>
      <c r="AP157">
        <f t="shared" si="61"/>
        <v>0</v>
      </c>
      <c r="AQ157">
        <f t="shared" si="62"/>
        <v>1</v>
      </c>
      <c r="AR157">
        <f t="shared" si="63"/>
        <v>0</v>
      </c>
    </row>
    <row r="158" spans="2:44" ht="10.5" customHeight="1" x14ac:dyDescent="0.25">
      <c r="B158" s="20"/>
      <c r="C158" s="21"/>
      <c r="D158" s="22"/>
      <c r="E158" s="36"/>
      <c r="F158" s="23"/>
      <c r="G158" s="24"/>
      <c r="H158" s="23"/>
      <c r="I158" s="23"/>
      <c r="J158" s="23"/>
      <c r="K158" s="25" t="str">
        <f>[1]Recap!B184</f>
        <v>Web technologies</v>
      </c>
      <c r="L158" s="25" t="str">
        <f>[1]Recap!C184</f>
        <v>E3</v>
      </c>
      <c r="M158" s="25">
        <v>3</v>
      </c>
      <c r="N158" s="43"/>
      <c r="O158" s="43"/>
      <c r="P158" s="43"/>
      <c r="Q158" s="27">
        <f>S158+V158</f>
        <v>2.5</v>
      </c>
      <c r="R158" s="28">
        <f>(T158+U158)/2</f>
        <v>1</v>
      </c>
      <c r="S158" s="29">
        <f>TRUNC(R158*AE159,2)</f>
        <v>2.5</v>
      </c>
      <c r="T158" s="30">
        <v>0</v>
      </c>
      <c r="U158" s="31">
        <v>2</v>
      </c>
      <c r="V158" s="29">
        <f>TRUNC((W158+X158)/2*AF159,2)</f>
        <v>0</v>
      </c>
      <c r="W158" s="30">
        <v>0</v>
      </c>
      <c r="X158" s="32">
        <v>0</v>
      </c>
      <c r="Y158" s="33">
        <v>14</v>
      </c>
      <c r="Z158" s="34" t="s">
        <v>78</v>
      </c>
      <c r="AA158" s="35"/>
      <c r="AB158" s="35"/>
      <c r="AC158" s="35"/>
      <c r="AD158" s="28" t="s">
        <v>51</v>
      </c>
      <c r="AE158" s="1">
        <f t="shared" si="51"/>
        <v>2.5</v>
      </c>
      <c r="AF158" s="2">
        <f t="shared" si="52"/>
        <v>1.25</v>
      </c>
      <c r="AG158">
        <f t="shared" si="53"/>
        <v>0</v>
      </c>
      <c r="AH158">
        <f t="shared" si="54"/>
        <v>0</v>
      </c>
      <c r="AI158">
        <f t="shared" si="55"/>
        <v>0</v>
      </c>
      <c r="AJ158" s="3">
        <f t="shared" si="66"/>
        <v>0</v>
      </c>
      <c r="AK158">
        <f t="shared" si="56"/>
        <v>0</v>
      </c>
      <c r="AL158">
        <f t="shared" si="57"/>
        <v>0</v>
      </c>
      <c r="AM158">
        <f t="shared" si="58"/>
        <v>1</v>
      </c>
      <c r="AN158">
        <f t="shared" si="59"/>
        <v>0</v>
      </c>
      <c r="AO158">
        <f t="shared" si="60"/>
        <v>0</v>
      </c>
      <c r="AP158">
        <f t="shared" si="61"/>
        <v>0</v>
      </c>
      <c r="AQ158">
        <f t="shared" si="62"/>
        <v>0</v>
      </c>
      <c r="AR158">
        <f t="shared" si="63"/>
        <v>0</v>
      </c>
    </row>
    <row r="159" spans="2:44" ht="10.5" customHeight="1" x14ac:dyDescent="0.25">
      <c r="B159" s="20"/>
      <c r="C159" s="21"/>
      <c r="D159" s="22"/>
      <c r="E159" s="36"/>
      <c r="F159" s="23"/>
      <c r="G159" s="24"/>
      <c r="H159" s="23"/>
      <c r="I159" s="23"/>
      <c r="J159" s="23"/>
      <c r="K159" s="25" t="str">
        <f>[1]Recap!B188</f>
        <v>Intelligent systems (CO)</v>
      </c>
      <c r="L159" s="25" t="str">
        <f>[1]Recap!C188</f>
        <v>E3</v>
      </c>
      <c r="M159" s="26">
        <v>3</v>
      </c>
      <c r="N159" s="23"/>
      <c r="O159" s="25"/>
      <c r="P159" s="25"/>
      <c r="Q159" s="27">
        <f>S159+V159</f>
        <v>2</v>
      </c>
      <c r="R159" s="28">
        <f>(T159+U159)/2</f>
        <v>1</v>
      </c>
      <c r="S159" s="29">
        <f>TRUNC(R159*AE160,2)</f>
        <v>2</v>
      </c>
      <c r="T159" s="30">
        <v>0</v>
      </c>
      <c r="U159" s="31">
        <v>2</v>
      </c>
      <c r="V159" s="29">
        <f>TRUNC((W159+X159)/2*AF160,2)</f>
        <v>0</v>
      </c>
      <c r="W159" s="30">
        <v>0</v>
      </c>
      <c r="X159" s="32">
        <v>0</v>
      </c>
      <c r="Y159" s="33"/>
      <c r="Z159" s="34"/>
      <c r="AA159" s="35"/>
      <c r="AB159" s="35"/>
      <c r="AC159" s="35"/>
      <c r="AD159" s="28" t="s">
        <v>172</v>
      </c>
      <c r="AE159" s="1">
        <f t="shared" si="51"/>
        <v>2.5</v>
      </c>
      <c r="AF159" s="2">
        <f t="shared" si="52"/>
        <v>1.25</v>
      </c>
      <c r="AG159">
        <f t="shared" si="53"/>
        <v>0</v>
      </c>
      <c r="AH159">
        <f t="shared" si="54"/>
        <v>0</v>
      </c>
      <c r="AI159">
        <f t="shared" si="55"/>
        <v>0</v>
      </c>
      <c r="AJ159" s="3">
        <f t="shared" si="66"/>
        <v>0</v>
      </c>
      <c r="AK159">
        <f t="shared" si="56"/>
        <v>0</v>
      </c>
      <c r="AL159">
        <f t="shared" si="57"/>
        <v>0</v>
      </c>
      <c r="AM159">
        <f t="shared" si="58"/>
        <v>1</v>
      </c>
      <c r="AN159">
        <f t="shared" si="59"/>
        <v>0</v>
      </c>
      <c r="AO159">
        <f t="shared" si="60"/>
        <v>0</v>
      </c>
      <c r="AP159">
        <f t="shared" si="61"/>
        <v>0</v>
      </c>
      <c r="AQ159">
        <f t="shared" si="62"/>
        <v>0</v>
      </c>
      <c r="AR159">
        <f t="shared" si="63"/>
        <v>0</v>
      </c>
    </row>
    <row r="160" spans="2:44" ht="10.5" customHeight="1" x14ac:dyDescent="0.25">
      <c r="B160" s="20"/>
      <c r="C160" s="21"/>
      <c r="D160" s="22"/>
      <c r="E160" s="36"/>
      <c r="F160" s="23"/>
      <c r="G160" s="24"/>
      <c r="H160" s="23"/>
      <c r="I160" s="23"/>
      <c r="J160" s="23"/>
      <c r="K160" s="25" t="str">
        <f>[1]Recap!B143</f>
        <v>Programarea jocurilor pe calculator și realitate virtuală (CO)</v>
      </c>
      <c r="L160" s="25" t="str">
        <f>[1]Recap!C143</f>
        <v>IA3</v>
      </c>
      <c r="M160" s="26">
        <v>3</v>
      </c>
      <c r="N160" s="23" t="s">
        <v>173</v>
      </c>
      <c r="O160" s="25">
        <f>IF([2]Recap!M94&gt;0,W159/[2]Recap!M94,0)+IF([2]Recap!S94&gt;0,X159/[2]Recap!S94,0)</f>
        <v>0</v>
      </c>
      <c r="P160" s="25">
        <v>2</v>
      </c>
      <c r="Q160" s="41">
        <f t="shared" ref="Q160:AC161" si="71">SUM(Q156:Q159)</f>
        <v>10.120000000000001</v>
      </c>
      <c r="R160" s="41">
        <f t="shared" si="71"/>
        <v>4</v>
      </c>
      <c r="S160" s="41">
        <f t="shared" si="71"/>
        <v>10.120000000000001</v>
      </c>
      <c r="T160" s="41">
        <f t="shared" si="71"/>
        <v>2</v>
      </c>
      <c r="U160" s="41">
        <f t="shared" si="71"/>
        <v>6</v>
      </c>
      <c r="V160" s="41">
        <f t="shared" si="71"/>
        <v>0</v>
      </c>
      <c r="W160" s="41">
        <f t="shared" si="71"/>
        <v>0</v>
      </c>
      <c r="X160" s="41">
        <f t="shared" si="71"/>
        <v>0</v>
      </c>
      <c r="Y160" s="33"/>
      <c r="Z160" s="34"/>
      <c r="AA160" s="35"/>
      <c r="AB160" s="35"/>
      <c r="AC160" s="35"/>
      <c r="AD160" s="28" t="s">
        <v>50</v>
      </c>
      <c r="AE160" s="1">
        <f t="shared" si="51"/>
        <v>2</v>
      </c>
      <c r="AF160" s="2">
        <f t="shared" si="52"/>
        <v>1</v>
      </c>
      <c r="AG160">
        <f t="shared" si="53"/>
        <v>0</v>
      </c>
      <c r="AH160">
        <f t="shared" si="54"/>
        <v>0</v>
      </c>
      <c r="AI160">
        <f t="shared" si="55"/>
        <v>0</v>
      </c>
      <c r="AJ160" s="3">
        <f t="shared" si="66"/>
        <v>0</v>
      </c>
      <c r="AK160">
        <f t="shared" si="56"/>
        <v>0</v>
      </c>
      <c r="AL160">
        <f t="shared" si="57"/>
        <v>0</v>
      </c>
      <c r="AM160">
        <f t="shared" si="58"/>
        <v>0</v>
      </c>
      <c r="AN160">
        <f t="shared" si="59"/>
        <v>0</v>
      </c>
      <c r="AO160">
        <f t="shared" si="60"/>
        <v>1</v>
      </c>
      <c r="AP160">
        <f t="shared" si="61"/>
        <v>0</v>
      </c>
      <c r="AQ160">
        <f t="shared" si="62"/>
        <v>0</v>
      </c>
      <c r="AR160">
        <f t="shared" si="63"/>
        <v>1</v>
      </c>
    </row>
    <row r="161" spans="2:44" ht="12" customHeight="1" x14ac:dyDescent="0.25">
      <c r="B161" s="232" t="s">
        <v>52</v>
      </c>
      <c r="C161" s="233"/>
      <c r="D161" s="233"/>
      <c r="E161" s="233"/>
      <c r="F161" s="233"/>
      <c r="G161" s="233"/>
      <c r="H161" s="233"/>
      <c r="I161" s="233"/>
      <c r="J161" s="233"/>
      <c r="K161" s="233"/>
      <c r="L161" s="233"/>
      <c r="M161" s="234"/>
      <c r="N161" s="39"/>
      <c r="O161" s="40"/>
      <c r="P161" s="40"/>
      <c r="Q161" s="27">
        <f>S161+V161</f>
        <v>4</v>
      </c>
      <c r="R161" s="28">
        <f>(T161+U161)/2</f>
        <v>1</v>
      </c>
      <c r="S161" s="29">
        <f>TRUNC(R161*AE162,2)</f>
        <v>2</v>
      </c>
      <c r="T161" s="30">
        <v>2</v>
      </c>
      <c r="U161" s="31">
        <v>0</v>
      </c>
      <c r="V161" s="29">
        <f>TRUNC((W161+X161)/2*AF162,2)</f>
        <v>2</v>
      </c>
      <c r="W161" s="30">
        <v>4</v>
      </c>
      <c r="X161" s="32">
        <v>0</v>
      </c>
      <c r="Y161" s="41">
        <f t="shared" si="71"/>
        <v>20</v>
      </c>
      <c r="Z161" s="41">
        <f t="shared" si="71"/>
        <v>0</v>
      </c>
      <c r="AA161" s="41">
        <f t="shared" si="71"/>
        <v>0</v>
      </c>
      <c r="AB161" s="41">
        <f t="shared" si="71"/>
        <v>0</v>
      </c>
      <c r="AC161" s="41">
        <f t="shared" si="71"/>
        <v>0</v>
      </c>
      <c r="AD161" s="28">
        <f>16-ROUND(Q160,2)</f>
        <v>5.8800000000000008</v>
      </c>
      <c r="AE161" s="1">
        <f t="shared" si="51"/>
        <v>0</v>
      </c>
      <c r="AF161" s="2">
        <f t="shared" si="52"/>
        <v>0</v>
      </c>
      <c r="AG161">
        <f t="shared" si="53"/>
        <v>0</v>
      </c>
      <c r="AH161">
        <f t="shared" si="54"/>
        <v>0</v>
      </c>
      <c r="AI161">
        <f t="shared" si="55"/>
        <v>0</v>
      </c>
      <c r="AJ161" s="3">
        <f t="shared" si="66"/>
        <v>0</v>
      </c>
      <c r="AK161">
        <f t="shared" si="56"/>
        <v>0</v>
      </c>
      <c r="AL161">
        <f t="shared" si="57"/>
        <v>0</v>
      </c>
      <c r="AM161">
        <f t="shared" si="58"/>
        <v>0</v>
      </c>
      <c r="AN161">
        <f t="shared" si="59"/>
        <v>0</v>
      </c>
      <c r="AO161">
        <f t="shared" si="60"/>
        <v>0</v>
      </c>
      <c r="AP161">
        <f t="shared" si="61"/>
        <v>0</v>
      </c>
      <c r="AQ161">
        <f t="shared" si="62"/>
        <v>0</v>
      </c>
      <c r="AR161">
        <f t="shared" si="63"/>
        <v>0</v>
      </c>
    </row>
    <row r="162" spans="2:44" ht="10.5" customHeight="1" x14ac:dyDescent="0.25">
      <c r="B162" s="20">
        <f>B157+1</f>
        <v>27</v>
      </c>
      <c r="C162" s="21" t="s">
        <v>128</v>
      </c>
      <c r="D162" s="22" t="s">
        <v>174</v>
      </c>
      <c r="E162" s="21" t="s">
        <v>128</v>
      </c>
      <c r="F162" s="23" t="s">
        <v>54</v>
      </c>
      <c r="G162" s="24">
        <v>22</v>
      </c>
      <c r="H162" s="23" t="s">
        <v>55</v>
      </c>
      <c r="I162" s="23"/>
      <c r="J162" s="23"/>
      <c r="K162" s="25" t="str">
        <f>[1]Recap!B23</f>
        <v>Arhitectura calculatoarelor</v>
      </c>
      <c r="L162" s="25" t="str">
        <f>[1]Recap!C23</f>
        <v>I1</v>
      </c>
      <c r="M162" s="26" t="s">
        <v>127</v>
      </c>
      <c r="N162" s="23"/>
      <c r="O162" s="25"/>
      <c r="P162" s="25"/>
      <c r="Q162" s="27">
        <f>S162+V162</f>
        <v>1</v>
      </c>
      <c r="R162" s="28">
        <f>(T162+U162)/2</f>
        <v>0.5</v>
      </c>
      <c r="S162" s="29">
        <f>TRUNC(R162*AE163,2)</f>
        <v>1</v>
      </c>
      <c r="T162" s="30">
        <v>0</v>
      </c>
      <c r="U162" s="31">
        <v>1</v>
      </c>
      <c r="V162" s="29">
        <f>TRUNC((W162+X162)/2*AF163,2)</f>
        <v>0</v>
      </c>
      <c r="W162" s="30">
        <v>0</v>
      </c>
      <c r="X162" s="32">
        <v>0</v>
      </c>
      <c r="Y162" s="33">
        <v>6</v>
      </c>
      <c r="Z162" s="34" t="s">
        <v>75</v>
      </c>
      <c r="AA162" s="35"/>
      <c r="AB162" s="35"/>
      <c r="AC162" s="35"/>
      <c r="AD162" s="28" t="s">
        <v>57</v>
      </c>
      <c r="AE162" s="1">
        <f t="shared" si="51"/>
        <v>2</v>
      </c>
      <c r="AF162" s="2">
        <f t="shared" si="52"/>
        <v>1</v>
      </c>
      <c r="AG162">
        <f t="shared" si="53"/>
        <v>0</v>
      </c>
      <c r="AH162">
        <f t="shared" si="54"/>
        <v>0</v>
      </c>
      <c r="AI162">
        <f t="shared" si="55"/>
        <v>0</v>
      </c>
      <c r="AJ162" s="3">
        <f t="shared" si="66"/>
        <v>0</v>
      </c>
      <c r="AK162">
        <f t="shared" si="56"/>
        <v>0</v>
      </c>
      <c r="AL162">
        <f t="shared" si="57"/>
        <v>0</v>
      </c>
      <c r="AM162">
        <f t="shared" si="58"/>
        <v>0</v>
      </c>
      <c r="AN162">
        <f t="shared" si="59"/>
        <v>1</v>
      </c>
      <c r="AO162">
        <f t="shared" si="60"/>
        <v>0</v>
      </c>
      <c r="AP162">
        <f t="shared" si="61"/>
        <v>0</v>
      </c>
      <c r="AQ162">
        <f t="shared" si="62"/>
        <v>0</v>
      </c>
      <c r="AR162">
        <f t="shared" si="63"/>
        <v>1</v>
      </c>
    </row>
    <row r="163" spans="2:44" ht="10.5" customHeight="1" x14ac:dyDescent="0.25">
      <c r="B163" s="20"/>
      <c r="C163" s="21"/>
      <c r="D163" s="22" t="s">
        <v>175</v>
      </c>
      <c r="E163" s="36"/>
      <c r="F163" s="23"/>
      <c r="G163" s="24"/>
      <c r="H163" s="23"/>
      <c r="I163" s="23"/>
      <c r="J163" s="23"/>
      <c r="K163" s="54" t="str">
        <f>[1]Recap!B67</f>
        <v>Programare pe dispozitive mobile  (CO)</v>
      </c>
      <c r="L163" s="54" t="str">
        <f>[1]Recap!C67</f>
        <v>I2</v>
      </c>
      <c r="M163" s="26">
        <v>2</v>
      </c>
      <c r="N163" s="39"/>
      <c r="O163" s="40"/>
      <c r="P163" s="40"/>
      <c r="Q163" s="27">
        <f>S163+V163</f>
        <v>3.75</v>
      </c>
      <c r="R163" s="28">
        <f>(T163+U163)/2</f>
        <v>0.5</v>
      </c>
      <c r="S163" s="29">
        <f>TRUNC(R163*AE164,2)</f>
        <v>1.25</v>
      </c>
      <c r="T163" s="30">
        <v>0</v>
      </c>
      <c r="U163" s="31">
        <v>1</v>
      </c>
      <c r="V163" s="29">
        <f>TRUNC((W163+X163)/2*AF164,2)</f>
        <v>2.5</v>
      </c>
      <c r="W163" s="30">
        <v>0</v>
      </c>
      <c r="X163" s="32">
        <v>4</v>
      </c>
      <c r="Y163" s="33">
        <v>14</v>
      </c>
      <c r="Z163" s="34" t="s">
        <v>78</v>
      </c>
      <c r="AA163" s="35"/>
      <c r="AB163" s="35"/>
      <c r="AC163" s="35"/>
      <c r="AD163" s="28" t="s">
        <v>51</v>
      </c>
      <c r="AE163" s="1">
        <f t="shared" si="51"/>
        <v>2</v>
      </c>
      <c r="AF163" s="2">
        <f t="shared" si="52"/>
        <v>1</v>
      </c>
      <c r="AG163">
        <f t="shared" si="53"/>
        <v>0</v>
      </c>
      <c r="AH163">
        <f t="shared" si="54"/>
        <v>0</v>
      </c>
      <c r="AI163">
        <f t="shared" si="55"/>
        <v>0</v>
      </c>
      <c r="AJ163" s="3">
        <f t="shared" si="66"/>
        <v>0</v>
      </c>
      <c r="AK163">
        <f t="shared" si="56"/>
        <v>0</v>
      </c>
      <c r="AL163">
        <f t="shared" si="57"/>
        <v>0</v>
      </c>
      <c r="AM163">
        <f t="shared" si="58"/>
        <v>0</v>
      </c>
      <c r="AN163">
        <f t="shared" si="59"/>
        <v>1</v>
      </c>
      <c r="AO163">
        <f t="shared" si="60"/>
        <v>0</v>
      </c>
      <c r="AP163">
        <f t="shared" si="61"/>
        <v>0</v>
      </c>
      <c r="AQ163">
        <f t="shared" si="62"/>
        <v>0</v>
      </c>
      <c r="AR163">
        <f t="shared" si="63"/>
        <v>1</v>
      </c>
    </row>
    <row r="164" spans="2:44" ht="10.5" customHeight="1" x14ac:dyDescent="0.25">
      <c r="B164" s="20"/>
      <c r="C164" s="21"/>
      <c r="D164" s="22"/>
      <c r="E164" s="36"/>
      <c r="F164" s="23"/>
      <c r="G164" s="24"/>
      <c r="H164" s="23"/>
      <c r="I164" s="23"/>
      <c r="J164" s="23"/>
      <c r="K164" s="25" t="str">
        <f>[1]Recap!B178</f>
        <v>Programming for mobile devices (CO)</v>
      </c>
      <c r="L164" s="25" t="str">
        <f>[1]Recap!C178</f>
        <v>E2</v>
      </c>
      <c r="M164" s="26" t="s">
        <v>153</v>
      </c>
      <c r="N164" s="23"/>
      <c r="O164" s="25"/>
      <c r="P164" s="25"/>
      <c r="Q164" s="27">
        <f>S164+V164</f>
        <v>1.25</v>
      </c>
      <c r="R164" s="28">
        <f>(T164+U164)/2</f>
        <v>0.5</v>
      </c>
      <c r="S164" s="29">
        <f>TRUNC(R164*AE165,2)</f>
        <v>1.25</v>
      </c>
      <c r="T164" s="30">
        <v>1</v>
      </c>
      <c r="U164" s="31">
        <v>0</v>
      </c>
      <c r="V164" s="29">
        <f>TRUNC((W164+X164)/2*AF165,2)</f>
        <v>0</v>
      </c>
      <c r="W164" s="30">
        <v>0</v>
      </c>
      <c r="X164" s="32">
        <v>0</v>
      </c>
      <c r="Y164" s="33"/>
      <c r="Z164" s="34"/>
      <c r="AA164" s="35"/>
      <c r="AB164" s="35"/>
      <c r="AC164" s="35"/>
      <c r="AD164" s="28" t="s">
        <v>176</v>
      </c>
      <c r="AE164" s="1">
        <f t="shared" si="51"/>
        <v>2.5</v>
      </c>
      <c r="AF164" s="2">
        <f t="shared" si="52"/>
        <v>1.25</v>
      </c>
      <c r="AG164">
        <f t="shared" si="53"/>
        <v>0</v>
      </c>
      <c r="AH164">
        <f t="shared" si="54"/>
        <v>0</v>
      </c>
      <c r="AI164">
        <f t="shared" si="55"/>
        <v>0</v>
      </c>
      <c r="AJ164" s="3">
        <f t="shared" si="66"/>
        <v>0</v>
      </c>
      <c r="AK164">
        <f t="shared" si="56"/>
        <v>0</v>
      </c>
      <c r="AL164">
        <f t="shared" si="57"/>
        <v>0</v>
      </c>
      <c r="AM164">
        <f t="shared" si="58"/>
        <v>1</v>
      </c>
      <c r="AN164">
        <f t="shared" si="59"/>
        <v>0</v>
      </c>
      <c r="AO164">
        <f t="shared" si="60"/>
        <v>0</v>
      </c>
      <c r="AP164">
        <f t="shared" si="61"/>
        <v>0</v>
      </c>
      <c r="AQ164">
        <f t="shared" si="62"/>
        <v>0</v>
      </c>
      <c r="AR164">
        <f t="shared" si="63"/>
        <v>0</v>
      </c>
    </row>
    <row r="165" spans="2:44" ht="10.5" customHeight="1" x14ac:dyDescent="0.25">
      <c r="B165" s="20"/>
      <c r="C165" s="21"/>
      <c r="D165" s="22"/>
      <c r="E165" s="36"/>
      <c r="F165" s="23"/>
      <c r="G165" s="24"/>
      <c r="H165" s="23"/>
      <c r="I165" s="23"/>
      <c r="J165" s="23"/>
      <c r="K165" s="25" t="str">
        <f>[1]Recap!B231</f>
        <v>Etică şi integritate academică</v>
      </c>
      <c r="L165" s="25" t="str">
        <f>[1]Recap!C231</f>
        <v>IS1+SC1+BIOINF1</v>
      </c>
      <c r="M165" s="46">
        <v>1</v>
      </c>
      <c r="N165" s="25"/>
      <c r="O165" s="25"/>
      <c r="P165" s="25"/>
      <c r="Q165" s="41">
        <f t="shared" ref="Q165:Y166" si="72">SUM(Q161:Q164)</f>
        <v>10</v>
      </c>
      <c r="R165" s="41">
        <f t="shared" si="72"/>
        <v>2.5</v>
      </c>
      <c r="S165" s="41">
        <f t="shared" si="72"/>
        <v>5.5</v>
      </c>
      <c r="T165" s="41">
        <f t="shared" si="72"/>
        <v>3</v>
      </c>
      <c r="U165" s="41">
        <f t="shared" si="72"/>
        <v>2</v>
      </c>
      <c r="V165" s="41">
        <f t="shared" si="72"/>
        <v>4.5</v>
      </c>
      <c r="W165" s="41">
        <f t="shared" si="72"/>
        <v>4</v>
      </c>
      <c r="X165" s="41">
        <f t="shared" si="72"/>
        <v>4</v>
      </c>
      <c r="Y165" s="33"/>
      <c r="Z165" s="34"/>
      <c r="AA165" s="35"/>
      <c r="AB165" s="35"/>
      <c r="AC165" s="35"/>
      <c r="AD165" s="28" t="s">
        <v>177</v>
      </c>
      <c r="AE165" s="1">
        <f t="shared" si="51"/>
        <v>2.5</v>
      </c>
      <c r="AF165" s="2">
        <f t="shared" si="52"/>
        <v>1.5</v>
      </c>
      <c r="AG165">
        <f t="shared" si="53"/>
        <v>0</v>
      </c>
      <c r="AH165">
        <f t="shared" si="54"/>
        <v>1</v>
      </c>
      <c r="AI165">
        <f t="shared" si="55"/>
        <v>1</v>
      </c>
      <c r="AJ165" s="3">
        <f t="shared" si="66"/>
        <v>1</v>
      </c>
      <c r="AK165">
        <f t="shared" si="56"/>
        <v>0</v>
      </c>
      <c r="AL165">
        <f t="shared" si="57"/>
        <v>0</v>
      </c>
      <c r="AM165">
        <f t="shared" si="58"/>
        <v>0</v>
      </c>
      <c r="AN165">
        <f t="shared" si="59"/>
        <v>0</v>
      </c>
      <c r="AO165">
        <f t="shared" si="60"/>
        <v>0</v>
      </c>
      <c r="AP165">
        <f t="shared" si="61"/>
        <v>1</v>
      </c>
      <c r="AQ165">
        <f t="shared" si="62"/>
        <v>0</v>
      </c>
      <c r="AR165">
        <f t="shared" si="63"/>
        <v>0</v>
      </c>
    </row>
    <row r="166" spans="2:44" ht="12" customHeight="1" x14ac:dyDescent="0.25">
      <c r="B166" s="232" t="s">
        <v>52</v>
      </c>
      <c r="C166" s="233"/>
      <c r="D166" s="233"/>
      <c r="E166" s="233"/>
      <c r="F166" s="233"/>
      <c r="G166" s="233"/>
      <c r="H166" s="233"/>
      <c r="I166" s="233"/>
      <c r="J166" s="233"/>
      <c r="K166" s="233"/>
      <c r="L166" s="233"/>
      <c r="M166" s="234"/>
      <c r="N166" s="39"/>
      <c r="O166" s="40"/>
      <c r="P166" s="40"/>
      <c r="Q166" s="27">
        <f>S166+V166</f>
        <v>1.25</v>
      </c>
      <c r="R166" s="28">
        <f>(T166+U166)/2</f>
        <v>0.5</v>
      </c>
      <c r="S166" s="29">
        <f>TRUNC(R166*AE167,2)</f>
        <v>1.25</v>
      </c>
      <c r="T166" s="30">
        <v>0</v>
      </c>
      <c r="U166" s="31">
        <v>1</v>
      </c>
      <c r="V166" s="29">
        <f>TRUNC((W166+X166)/2*AF167,2)</f>
        <v>0</v>
      </c>
      <c r="W166" s="30">
        <v>0</v>
      </c>
      <c r="X166" s="32">
        <v>0</v>
      </c>
      <c r="Y166" s="53">
        <f t="shared" si="72"/>
        <v>20</v>
      </c>
      <c r="Z166" s="25"/>
      <c r="AA166" s="35"/>
      <c r="AB166" s="35"/>
      <c r="AC166" s="35"/>
      <c r="AD166" s="28">
        <f>16-ROUND(Q165,2)</f>
        <v>6</v>
      </c>
      <c r="AE166" s="1">
        <f t="shared" si="51"/>
        <v>0</v>
      </c>
      <c r="AF166" s="2">
        <f t="shared" si="52"/>
        <v>0</v>
      </c>
      <c r="AG166">
        <f t="shared" si="53"/>
        <v>0</v>
      </c>
      <c r="AH166">
        <f t="shared" si="54"/>
        <v>0</v>
      </c>
      <c r="AI166">
        <f t="shared" si="55"/>
        <v>0</v>
      </c>
      <c r="AJ166" s="3">
        <f t="shared" si="66"/>
        <v>0</v>
      </c>
      <c r="AK166">
        <f t="shared" si="56"/>
        <v>0</v>
      </c>
      <c r="AL166">
        <f t="shared" si="57"/>
        <v>0</v>
      </c>
      <c r="AM166">
        <f t="shared" si="58"/>
        <v>0</v>
      </c>
      <c r="AN166">
        <f t="shared" si="59"/>
        <v>0</v>
      </c>
      <c r="AO166">
        <f t="shared" si="60"/>
        <v>0</v>
      </c>
      <c r="AP166">
        <f t="shared" si="61"/>
        <v>0</v>
      </c>
      <c r="AQ166">
        <f t="shared" si="62"/>
        <v>0</v>
      </c>
      <c r="AR166">
        <f t="shared" si="63"/>
        <v>0</v>
      </c>
    </row>
    <row r="167" spans="2:44" ht="12.75" customHeight="1" x14ac:dyDescent="0.25">
      <c r="B167" s="20">
        <f>B162+1</f>
        <v>28</v>
      </c>
      <c r="C167" s="21" t="s">
        <v>128</v>
      </c>
      <c r="D167" s="22" t="s">
        <v>178</v>
      </c>
      <c r="E167" s="21" t="s">
        <v>128</v>
      </c>
      <c r="F167" s="23" t="s">
        <v>54</v>
      </c>
      <c r="G167" s="24">
        <v>22</v>
      </c>
      <c r="H167" s="23" t="s">
        <v>55</v>
      </c>
      <c r="I167" s="23"/>
      <c r="J167" s="23"/>
      <c r="K167" s="54" t="str">
        <f>[1]Recap!B171</f>
        <v>Databases Administration (CO)</v>
      </c>
      <c r="L167" s="54" t="str">
        <f>[1]Recap!C171</f>
        <v>E2</v>
      </c>
      <c r="M167" s="75">
        <v>2</v>
      </c>
      <c r="N167" s="39"/>
      <c r="O167" s="40"/>
      <c r="P167" s="40"/>
      <c r="Q167" s="27">
        <f>S167+V167</f>
        <v>3.12</v>
      </c>
      <c r="R167" s="28">
        <f>(T167+U167)/2</f>
        <v>1</v>
      </c>
      <c r="S167" s="29">
        <f>TRUNC(R167*AE168,2)</f>
        <v>3.12</v>
      </c>
      <c r="T167" s="30">
        <v>2</v>
      </c>
      <c r="U167" s="31">
        <v>0</v>
      </c>
      <c r="V167" s="29">
        <f>TRUNC((W167+X167)/2*AF168,2)</f>
        <v>0</v>
      </c>
      <c r="W167" s="30">
        <v>0</v>
      </c>
      <c r="X167" s="32">
        <v>0</v>
      </c>
      <c r="Y167" s="33">
        <v>6</v>
      </c>
      <c r="Z167" s="34" t="s">
        <v>75</v>
      </c>
      <c r="AA167" s="35"/>
      <c r="AB167" s="35"/>
      <c r="AC167" s="35"/>
      <c r="AD167" s="28" t="s">
        <v>57</v>
      </c>
      <c r="AE167" s="1">
        <f t="shared" si="51"/>
        <v>2.5</v>
      </c>
      <c r="AF167" s="2">
        <f t="shared" si="52"/>
        <v>1.25</v>
      </c>
      <c r="AG167">
        <f t="shared" si="53"/>
        <v>0</v>
      </c>
      <c r="AH167">
        <f t="shared" si="54"/>
        <v>0</v>
      </c>
      <c r="AI167">
        <f t="shared" si="55"/>
        <v>0</v>
      </c>
      <c r="AJ167" s="3">
        <f t="shared" si="66"/>
        <v>0</v>
      </c>
      <c r="AK167">
        <f t="shared" si="56"/>
        <v>0</v>
      </c>
      <c r="AL167">
        <f t="shared" si="57"/>
        <v>0</v>
      </c>
      <c r="AM167">
        <f t="shared" si="58"/>
        <v>1</v>
      </c>
      <c r="AN167">
        <f t="shared" si="59"/>
        <v>0</v>
      </c>
      <c r="AO167">
        <f t="shared" si="60"/>
        <v>0</v>
      </c>
      <c r="AP167">
        <f t="shared" si="61"/>
        <v>0</v>
      </c>
      <c r="AQ167">
        <f t="shared" si="62"/>
        <v>0</v>
      </c>
      <c r="AR167">
        <f t="shared" si="63"/>
        <v>0</v>
      </c>
    </row>
    <row r="168" spans="2:44" ht="10.5" customHeight="1" x14ac:dyDescent="0.25">
      <c r="B168" s="20"/>
      <c r="C168" s="21"/>
      <c r="D168" s="22"/>
      <c r="E168" s="36"/>
      <c r="F168" s="23"/>
      <c r="G168" s="24"/>
      <c r="H168" s="23"/>
      <c r="I168" s="23"/>
      <c r="J168" s="23"/>
      <c r="K168" s="25" t="str">
        <f>[1]Recap!B263</f>
        <v>Text Mining (CO)</v>
      </c>
      <c r="L168" s="25" t="str">
        <f>[1]Recap!C263</f>
        <v>BDATA2</v>
      </c>
      <c r="M168" s="25">
        <v>1</v>
      </c>
      <c r="Q168" s="27">
        <f>S168+V168</f>
        <v>6</v>
      </c>
      <c r="R168" s="28">
        <f>(T168+U168)/2</f>
        <v>1</v>
      </c>
      <c r="S168" s="29">
        <f>TRUNC(R168*AE169,2)</f>
        <v>2</v>
      </c>
      <c r="T168" s="30">
        <v>2</v>
      </c>
      <c r="U168" s="31">
        <v>0</v>
      </c>
      <c r="V168" s="29">
        <f>TRUNC((W168+X168)/2*AF169,2)</f>
        <v>4</v>
      </c>
      <c r="W168" s="30">
        <v>8</v>
      </c>
      <c r="X168" s="32">
        <v>0</v>
      </c>
      <c r="Y168" s="33">
        <v>14</v>
      </c>
      <c r="Z168" s="34" t="s">
        <v>78</v>
      </c>
      <c r="AA168" s="35"/>
      <c r="AB168" s="35"/>
      <c r="AC168" s="35"/>
      <c r="AD168" s="28" t="s">
        <v>51</v>
      </c>
      <c r="AE168" s="1">
        <f t="shared" si="51"/>
        <v>3.12</v>
      </c>
      <c r="AF168" s="2">
        <f t="shared" si="52"/>
        <v>1.86</v>
      </c>
      <c r="AG168">
        <f t="shared" si="53"/>
        <v>0</v>
      </c>
      <c r="AH168">
        <f t="shared" si="54"/>
        <v>0</v>
      </c>
      <c r="AI168">
        <f t="shared" si="55"/>
        <v>0</v>
      </c>
      <c r="AJ168" s="3">
        <f t="shared" si="66"/>
        <v>0</v>
      </c>
      <c r="AK168">
        <f t="shared" si="56"/>
        <v>0</v>
      </c>
      <c r="AL168">
        <f t="shared" si="57"/>
        <v>1</v>
      </c>
      <c r="AM168">
        <f t="shared" si="58"/>
        <v>0</v>
      </c>
      <c r="AN168">
        <f t="shared" si="59"/>
        <v>0</v>
      </c>
      <c r="AO168">
        <f t="shared" si="60"/>
        <v>0</v>
      </c>
      <c r="AP168">
        <f t="shared" si="61"/>
        <v>0</v>
      </c>
      <c r="AQ168">
        <f t="shared" si="62"/>
        <v>1</v>
      </c>
      <c r="AR168">
        <f t="shared" si="63"/>
        <v>0</v>
      </c>
    </row>
    <row r="169" spans="2:44" ht="12" customHeight="1" x14ac:dyDescent="0.25">
      <c r="B169" s="20"/>
      <c r="C169" s="21"/>
      <c r="D169" s="22"/>
      <c r="E169" s="36"/>
      <c r="F169" s="23"/>
      <c r="G169" s="24"/>
      <c r="H169" s="23"/>
      <c r="I169" s="23"/>
      <c r="J169" s="23"/>
      <c r="K169" s="25" t="str">
        <f>[1]Recap!B82</f>
        <v>Inteligenţă artificială</v>
      </c>
      <c r="L169" s="25" t="s">
        <v>179</v>
      </c>
      <c r="M169" s="76" t="s">
        <v>159</v>
      </c>
      <c r="N169" s="23" t="s">
        <v>84</v>
      </c>
      <c r="O169" s="25" t="e">
        <f>IF([1]Recap!#REF!&gt;0,W168/[1]Recap!#REF!,0)+IF([1]Recap!#REF!&gt;0,X168/[1]Recap!#REF!,0)</f>
        <v>#REF!</v>
      </c>
      <c r="P169" s="25" t="e">
        <f>IF([1]Recap!#REF!&gt;0,W168/[1]Recap!#REF!,0)+IF([1]Recap!#REF!&gt;0,X168/[1]Recap!#REF!,0)</f>
        <v>#REF!</v>
      </c>
      <c r="S169" s="29">
        <f>TRUNC(R169*AE170,2)</f>
        <v>0</v>
      </c>
      <c r="V169" s="29">
        <f>TRUNC((W169+X169)/2*AF170,2)</f>
        <v>0</v>
      </c>
      <c r="Y169" s="33"/>
      <c r="Z169" s="34"/>
      <c r="AA169" s="35"/>
      <c r="AB169" s="35"/>
      <c r="AC169" s="35"/>
      <c r="AD169" s="28" t="s">
        <v>180</v>
      </c>
      <c r="AE169" s="1">
        <f t="shared" si="51"/>
        <v>2</v>
      </c>
      <c r="AF169" s="2">
        <f t="shared" si="52"/>
        <v>1</v>
      </c>
      <c r="AG169">
        <f t="shared" si="53"/>
        <v>0</v>
      </c>
      <c r="AH169">
        <f t="shared" si="54"/>
        <v>0</v>
      </c>
      <c r="AI169">
        <f t="shared" si="55"/>
        <v>0</v>
      </c>
      <c r="AJ169" s="3">
        <f t="shared" si="66"/>
        <v>0</v>
      </c>
      <c r="AK169">
        <f t="shared" si="56"/>
        <v>0</v>
      </c>
      <c r="AL169">
        <f t="shared" si="57"/>
        <v>0</v>
      </c>
      <c r="AM169">
        <f t="shared" si="58"/>
        <v>0</v>
      </c>
      <c r="AN169">
        <f t="shared" si="59"/>
        <v>0</v>
      </c>
      <c r="AO169">
        <f t="shared" si="60"/>
        <v>1</v>
      </c>
      <c r="AP169">
        <f t="shared" si="61"/>
        <v>0</v>
      </c>
      <c r="AQ169">
        <f t="shared" si="62"/>
        <v>0</v>
      </c>
      <c r="AR169">
        <f t="shared" si="63"/>
        <v>1</v>
      </c>
    </row>
    <row r="170" spans="2:44" ht="10.5" customHeight="1" x14ac:dyDescent="0.25">
      <c r="B170" s="20"/>
      <c r="C170" s="21"/>
      <c r="D170" s="22"/>
      <c r="E170" s="36"/>
      <c r="F170" s="23"/>
      <c r="G170" s="24"/>
      <c r="H170" s="23"/>
      <c r="I170" s="23"/>
      <c r="J170" s="23"/>
      <c r="Q170" s="41">
        <f t="shared" ref="Q170:Y171" si="73">SUM(Q166:Q169)</f>
        <v>10.370000000000001</v>
      </c>
      <c r="R170" s="41">
        <f t="shared" si="73"/>
        <v>2.5</v>
      </c>
      <c r="S170" s="41">
        <f t="shared" si="73"/>
        <v>6.37</v>
      </c>
      <c r="T170" s="41">
        <f t="shared" si="73"/>
        <v>4</v>
      </c>
      <c r="U170" s="41">
        <f t="shared" si="73"/>
        <v>1</v>
      </c>
      <c r="V170" s="41">
        <f t="shared" si="73"/>
        <v>4</v>
      </c>
      <c r="W170" s="41">
        <f t="shared" si="73"/>
        <v>8</v>
      </c>
      <c r="X170" s="41">
        <f t="shared" si="73"/>
        <v>0</v>
      </c>
      <c r="Y170" s="33"/>
      <c r="Z170" s="34"/>
      <c r="AA170" s="35"/>
      <c r="AB170" s="35"/>
      <c r="AC170" s="35"/>
      <c r="AD170" s="28" t="s">
        <v>50</v>
      </c>
      <c r="AE170" s="1">
        <f t="shared" si="51"/>
        <v>0</v>
      </c>
      <c r="AF170" s="2">
        <f t="shared" si="52"/>
        <v>0</v>
      </c>
      <c r="AG170">
        <f t="shared" si="53"/>
        <v>0</v>
      </c>
      <c r="AH170">
        <f t="shared" si="54"/>
        <v>0</v>
      </c>
      <c r="AI170">
        <f t="shared" si="55"/>
        <v>0</v>
      </c>
      <c r="AJ170" s="3">
        <f t="shared" si="66"/>
        <v>0</v>
      </c>
      <c r="AK170">
        <f t="shared" si="56"/>
        <v>0</v>
      </c>
      <c r="AL170">
        <f t="shared" si="57"/>
        <v>0</v>
      </c>
      <c r="AM170">
        <f t="shared" si="58"/>
        <v>0</v>
      </c>
      <c r="AN170">
        <f t="shared" si="59"/>
        <v>0</v>
      </c>
      <c r="AO170">
        <f t="shared" si="60"/>
        <v>0</v>
      </c>
      <c r="AP170">
        <f t="shared" si="61"/>
        <v>0</v>
      </c>
      <c r="AQ170">
        <f t="shared" si="62"/>
        <v>0</v>
      </c>
      <c r="AR170">
        <f t="shared" si="63"/>
        <v>0</v>
      </c>
    </row>
    <row r="171" spans="2:44" ht="12" customHeight="1" x14ac:dyDescent="0.25">
      <c r="B171" s="232" t="s">
        <v>52</v>
      </c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4"/>
      <c r="N171" s="39"/>
      <c r="O171" s="40"/>
      <c r="P171" s="40"/>
      <c r="Q171" s="27">
        <f>S171+V171</f>
        <v>8.75</v>
      </c>
      <c r="R171" s="28">
        <f>(T171+U171)/2</f>
        <v>1</v>
      </c>
      <c r="S171" s="29">
        <f>TRUNC(R171*AE172,2)</f>
        <v>2.5</v>
      </c>
      <c r="T171" s="30">
        <v>2</v>
      </c>
      <c r="U171" s="31">
        <v>0</v>
      </c>
      <c r="V171" s="29">
        <f>TRUNC((W171+X171)/2*AF172,2)</f>
        <v>6.25</v>
      </c>
      <c r="W171" s="30">
        <v>10</v>
      </c>
      <c r="X171" s="32">
        <v>0</v>
      </c>
      <c r="Y171" s="53">
        <f t="shared" si="73"/>
        <v>20</v>
      </c>
      <c r="Z171" s="25"/>
      <c r="AA171" s="35"/>
      <c r="AB171" s="35"/>
      <c r="AC171" s="35"/>
      <c r="AD171" s="28">
        <f>16-ROUND(Q170,2)</f>
        <v>5.6300000000000008</v>
      </c>
      <c r="AE171" s="1">
        <f t="shared" si="51"/>
        <v>0</v>
      </c>
      <c r="AF171" s="2">
        <f t="shared" si="52"/>
        <v>0</v>
      </c>
      <c r="AG171">
        <f t="shared" si="53"/>
        <v>0</v>
      </c>
      <c r="AH171">
        <f t="shared" si="54"/>
        <v>0</v>
      </c>
      <c r="AI171">
        <f t="shared" si="55"/>
        <v>0</v>
      </c>
      <c r="AJ171" s="3">
        <f t="shared" si="66"/>
        <v>0</v>
      </c>
      <c r="AK171">
        <f t="shared" si="56"/>
        <v>0</v>
      </c>
      <c r="AL171">
        <f t="shared" si="57"/>
        <v>0</v>
      </c>
      <c r="AM171">
        <f t="shared" si="58"/>
        <v>0</v>
      </c>
      <c r="AN171">
        <f t="shared" si="59"/>
        <v>0</v>
      </c>
      <c r="AO171">
        <f t="shared" si="60"/>
        <v>0</v>
      </c>
      <c r="AP171">
        <f t="shared" si="61"/>
        <v>0</v>
      </c>
      <c r="AQ171">
        <f t="shared" si="62"/>
        <v>0</v>
      </c>
      <c r="AR171">
        <f t="shared" si="63"/>
        <v>0</v>
      </c>
    </row>
    <row r="172" spans="2:44" ht="10.5" customHeight="1" x14ac:dyDescent="0.25">
      <c r="B172" s="51">
        <f>B167+1</f>
        <v>29</v>
      </c>
      <c r="C172" s="51" t="s">
        <v>128</v>
      </c>
      <c r="D172" s="51" t="s">
        <v>181</v>
      </c>
      <c r="E172" s="21" t="s">
        <v>128</v>
      </c>
      <c r="F172" s="25" t="s">
        <v>94</v>
      </c>
      <c r="G172" s="43"/>
      <c r="H172" s="43"/>
      <c r="I172" s="43"/>
      <c r="J172" s="43"/>
      <c r="K172" s="25" t="str">
        <f>[1]Recap!B155</f>
        <v>Computer  architecture</v>
      </c>
      <c r="L172" s="25" t="str">
        <f>[1]Recap!C155</f>
        <v>E1</v>
      </c>
      <c r="M172" s="26" t="s">
        <v>141</v>
      </c>
      <c r="N172" s="23" t="s">
        <v>182</v>
      </c>
      <c r="O172" s="25" t="e">
        <f>IF([2]Recap!#REF!&gt;0,W315/[2]Recap!#REF!,0)+IF([2]Recap!#REF!&gt;0,X315/[2]Recap!#REF!,0)</f>
        <v>#REF!</v>
      </c>
      <c r="P172" s="25" t="e">
        <f>IF([2]Recap!#REF!&gt;0,X315/[2]Recap!#REF!,0)+IF([2]Recap!#REF!&gt;0,#REF!/[2]Recap!#REF!,0)</f>
        <v>#REF!</v>
      </c>
      <c r="Q172" s="27">
        <f>S172+V172</f>
        <v>3</v>
      </c>
      <c r="R172" s="28">
        <f>(T172+U172)/2</f>
        <v>0.5</v>
      </c>
      <c r="S172" s="29">
        <f>TRUNC(R172*AE173,2)</f>
        <v>1</v>
      </c>
      <c r="T172" s="30">
        <v>0</v>
      </c>
      <c r="U172" s="31">
        <v>1</v>
      </c>
      <c r="V172" s="29">
        <f>TRUNC((W172+X172)/2*AF173,2)</f>
        <v>2</v>
      </c>
      <c r="W172" s="30">
        <v>0</v>
      </c>
      <c r="X172" s="32">
        <v>4</v>
      </c>
      <c r="Y172" s="43"/>
      <c r="Z172" s="43"/>
      <c r="AA172" s="43"/>
      <c r="AB172" s="43"/>
      <c r="AC172" s="43"/>
      <c r="AD172" s="28" t="s">
        <v>57</v>
      </c>
      <c r="AE172" s="1">
        <f t="shared" si="51"/>
        <v>2.5</v>
      </c>
      <c r="AF172" s="2">
        <f t="shared" si="52"/>
        <v>1.25</v>
      </c>
      <c r="AG172">
        <f t="shared" si="53"/>
        <v>0</v>
      </c>
      <c r="AH172">
        <f t="shared" si="54"/>
        <v>0</v>
      </c>
      <c r="AI172">
        <f t="shared" si="55"/>
        <v>0</v>
      </c>
      <c r="AJ172" s="3">
        <f t="shared" si="66"/>
        <v>0</v>
      </c>
      <c r="AK172">
        <f t="shared" si="56"/>
        <v>0</v>
      </c>
      <c r="AL172">
        <f t="shared" si="57"/>
        <v>0</v>
      </c>
      <c r="AM172">
        <f t="shared" si="58"/>
        <v>1</v>
      </c>
      <c r="AN172">
        <f t="shared" si="59"/>
        <v>0</v>
      </c>
      <c r="AO172">
        <f t="shared" si="60"/>
        <v>0</v>
      </c>
      <c r="AP172">
        <f t="shared" si="61"/>
        <v>0</v>
      </c>
      <c r="AQ172">
        <f t="shared" si="62"/>
        <v>0</v>
      </c>
      <c r="AR172">
        <f t="shared" si="63"/>
        <v>0</v>
      </c>
    </row>
    <row r="173" spans="2:44" ht="10.5" customHeight="1" x14ac:dyDescent="0.25">
      <c r="B173" s="51"/>
      <c r="C173" s="51"/>
      <c r="D173" s="51"/>
      <c r="E173" s="43"/>
      <c r="F173" s="43"/>
      <c r="G173" s="43"/>
      <c r="H173" s="43"/>
      <c r="I173" s="43"/>
      <c r="J173" s="43"/>
      <c r="K173" s="25" t="str">
        <f>[1]Recap!B61</f>
        <v>Baze  de  date  II (CO)</v>
      </c>
      <c r="L173" s="25" t="str">
        <f>[1]Recap!C61</f>
        <v>IA2</v>
      </c>
      <c r="M173" s="26" t="s">
        <v>153</v>
      </c>
      <c r="N173" s="39"/>
      <c r="O173" s="40"/>
      <c r="P173" s="40"/>
      <c r="Q173" s="27"/>
      <c r="R173" s="28"/>
      <c r="S173" s="29">
        <f>TRUNC(R173*AE174,2)</f>
        <v>0</v>
      </c>
      <c r="T173" s="30"/>
      <c r="U173" s="31"/>
      <c r="V173" s="29">
        <f>TRUNC((W173+X173)/2*AF174,2)</f>
        <v>0</v>
      </c>
      <c r="W173" s="30"/>
      <c r="X173" s="32"/>
      <c r="Y173" s="43"/>
      <c r="Z173" s="43"/>
      <c r="AA173" s="43"/>
      <c r="AB173" s="43"/>
      <c r="AC173" s="43"/>
      <c r="AD173" s="28" t="s">
        <v>51</v>
      </c>
      <c r="AE173" s="1">
        <f t="shared" si="51"/>
        <v>2</v>
      </c>
      <c r="AF173" s="2">
        <f t="shared" si="52"/>
        <v>1</v>
      </c>
      <c r="AG173">
        <f t="shared" si="53"/>
        <v>0</v>
      </c>
      <c r="AH173">
        <f t="shared" si="54"/>
        <v>0</v>
      </c>
      <c r="AI173">
        <f t="shared" si="55"/>
        <v>0</v>
      </c>
      <c r="AJ173" s="3">
        <f t="shared" si="66"/>
        <v>0</v>
      </c>
      <c r="AK173">
        <f t="shared" si="56"/>
        <v>0</v>
      </c>
      <c r="AL173">
        <f t="shared" si="57"/>
        <v>0</v>
      </c>
      <c r="AM173">
        <f t="shared" si="58"/>
        <v>0</v>
      </c>
      <c r="AN173">
        <f t="shared" si="59"/>
        <v>0</v>
      </c>
      <c r="AO173">
        <f t="shared" si="60"/>
        <v>1</v>
      </c>
      <c r="AP173">
        <f t="shared" si="61"/>
        <v>0</v>
      </c>
      <c r="AQ173">
        <f t="shared" si="62"/>
        <v>0</v>
      </c>
      <c r="AR173">
        <f t="shared" si="63"/>
        <v>1</v>
      </c>
    </row>
    <row r="174" spans="2:44" ht="10.5" customHeight="1" x14ac:dyDescent="0.25">
      <c r="B174" s="51"/>
      <c r="C174" s="51"/>
      <c r="D174" s="51"/>
      <c r="E174" s="43"/>
      <c r="F174" s="43"/>
      <c r="G174" s="43"/>
      <c r="H174" s="43"/>
      <c r="I174" s="43"/>
      <c r="J174" s="43"/>
      <c r="K174" s="25"/>
      <c r="L174" s="25"/>
      <c r="M174" s="26"/>
      <c r="N174" s="39"/>
      <c r="O174" s="40"/>
      <c r="P174" s="40"/>
      <c r="Q174" s="43"/>
      <c r="R174" s="43"/>
      <c r="S174" s="29">
        <f>TRUNC(R174*AE175,2)</f>
        <v>0</v>
      </c>
      <c r="T174" s="44"/>
      <c r="U174" s="45"/>
      <c r="V174" s="29">
        <f>TRUNC((W174+X174)/2*AF175,2)</f>
        <v>0</v>
      </c>
      <c r="W174" s="44"/>
      <c r="X174" s="45"/>
      <c r="Y174" s="43"/>
      <c r="Z174" s="43"/>
      <c r="AA174" s="43"/>
      <c r="AB174" s="43"/>
      <c r="AC174" s="43"/>
      <c r="AD174" s="28" t="s">
        <v>150</v>
      </c>
      <c r="AE174" s="1">
        <f t="shared" si="51"/>
        <v>0</v>
      </c>
      <c r="AF174" s="2">
        <f t="shared" si="52"/>
        <v>0</v>
      </c>
      <c r="AG174">
        <f t="shared" si="53"/>
        <v>0</v>
      </c>
      <c r="AH174">
        <f t="shared" si="54"/>
        <v>0</v>
      </c>
      <c r="AI174">
        <f t="shared" si="55"/>
        <v>0</v>
      </c>
      <c r="AJ174" s="3">
        <f t="shared" si="66"/>
        <v>0</v>
      </c>
      <c r="AK174">
        <f t="shared" si="56"/>
        <v>0</v>
      </c>
      <c r="AL174">
        <f t="shared" si="57"/>
        <v>0</v>
      </c>
      <c r="AM174">
        <f t="shared" si="58"/>
        <v>0</v>
      </c>
      <c r="AN174">
        <f t="shared" si="59"/>
        <v>0</v>
      </c>
      <c r="AO174">
        <f t="shared" si="60"/>
        <v>0</v>
      </c>
      <c r="AP174">
        <f t="shared" si="61"/>
        <v>0</v>
      </c>
      <c r="AQ174">
        <f t="shared" si="62"/>
        <v>0</v>
      </c>
      <c r="AR174">
        <f t="shared" si="63"/>
        <v>0</v>
      </c>
    </row>
    <row r="175" spans="2:44" ht="10.5" customHeight="1" x14ac:dyDescent="0.25">
      <c r="B175" s="79"/>
      <c r="C175" s="43"/>
      <c r="D175" s="43"/>
      <c r="E175" s="43"/>
      <c r="F175" s="43"/>
      <c r="G175" s="43"/>
      <c r="H175" s="43"/>
      <c r="I175" s="43"/>
      <c r="J175" s="43"/>
      <c r="K175" s="25"/>
      <c r="L175" s="25"/>
      <c r="M175" s="43"/>
      <c r="N175" s="43"/>
      <c r="O175" s="43"/>
      <c r="P175" s="43"/>
      <c r="Q175" s="41">
        <f t="shared" ref="Q175:X175" si="74">SUM(Q171:Q174)</f>
        <v>11.75</v>
      </c>
      <c r="R175" s="41">
        <f t="shared" si="74"/>
        <v>1.5</v>
      </c>
      <c r="S175" s="41">
        <f t="shared" si="74"/>
        <v>3.5</v>
      </c>
      <c r="T175" s="41">
        <f t="shared" si="74"/>
        <v>2</v>
      </c>
      <c r="U175" s="41">
        <f t="shared" si="74"/>
        <v>1</v>
      </c>
      <c r="V175" s="41">
        <f t="shared" si="74"/>
        <v>8.25</v>
      </c>
      <c r="W175" s="41">
        <f t="shared" si="74"/>
        <v>10</v>
      </c>
      <c r="X175" s="41">
        <f t="shared" si="74"/>
        <v>4</v>
      </c>
      <c r="Y175" s="43"/>
      <c r="Z175" s="43"/>
      <c r="AA175" s="43"/>
      <c r="AB175" s="43"/>
      <c r="AC175" s="43"/>
      <c r="AD175" s="28" t="s">
        <v>133</v>
      </c>
      <c r="AE175" s="1">
        <f t="shared" si="51"/>
        <v>0</v>
      </c>
      <c r="AF175" s="2">
        <f t="shared" si="52"/>
        <v>0</v>
      </c>
      <c r="AG175">
        <f t="shared" si="53"/>
        <v>0</v>
      </c>
      <c r="AH175">
        <f t="shared" si="54"/>
        <v>0</v>
      </c>
      <c r="AI175">
        <f t="shared" si="55"/>
        <v>0</v>
      </c>
      <c r="AJ175" s="3">
        <f t="shared" si="66"/>
        <v>0</v>
      </c>
      <c r="AK175">
        <f t="shared" si="56"/>
        <v>0</v>
      </c>
      <c r="AL175">
        <f t="shared" si="57"/>
        <v>0</v>
      </c>
      <c r="AM175">
        <f t="shared" si="58"/>
        <v>0</v>
      </c>
      <c r="AN175">
        <f t="shared" si="59"/>
        <v>0</v>
      </c>
      <c r="AO175">
        <f t="shared" si="60"/>
        <v>0</v>
      </c>
      <c r="AP175">
        <f t="shared" si="61"/>
        <v>0</v>
      </c>
      <c r="AQ175">
        <f t="shared" si="62"/>
        <v>0</v>
      </c>
      <c r="AR175">
        <f t="shared" si="63"/>
        <v>0</v>
      </c>
    </row>
    <row r="176" spans="2:44" ht="12" customHeight="1" x14ac:dyDescent="0.25">
      <c r="B176" s="232" t="s">
        <v>52</v>
      </c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4"/>
      <c r="N176" s="39"/>
      <c r="O176" s="40"/>
      <c r="P176" s="40"/>
      <c r="Q176" s="27">
        <f>S176+V176</f>
        <v>3.75</v>
      </c>
      <c r="R176" s="28">
        <f>(T176+U176)/2</f>
        <v>1</v>
      </c>
      <c r="S176" s="29">
        <f>TRUNC(R176*AE177,2)</f>
        <v>2.5</v>
      </c>
      <c r="T176" s="30">
        <v>2</v>
      </c>
      <c r="U176" s="31">
        <v>0</v>
      </c>
      <c r="V176" s="29">
        <f>TRUNC((W176+X176)/2*AF177,2)</f>
        <v>1.25</v>
      </c>
      <c r="W176" s="30">
        <v>2</v>
      </c>
      <c r="X176" s="32">
        <v>0</v>
      </c>
      <c r="Y176" s="43"/>
      <c r="Z176" s="43"/>
      <c r="AA176" s="43"/>
      <c r="AB176" s="43"/>
      <c r="AC176" s="43"/>
      <c r="AD176" s="28">
        <f>16-ROUND(Q175,2)</f>
        <v>4.25</v>
      </c>
      <c r="AE176" s="1">
        <f t="shared" si="51"/>
        <v>0</v>
      </c>
      <c r="AF176" s="2">
        <f t="shared" si="52"/>
        <v>0</v>
      </c>
      <c r="AG176">
        <f t="shared" si="53"/>
        <v>0</v>
      </c>
      <c r="AH176">
        <f t="shared" si="54"/>
        <v>0</v>
      </c>
      <c r="AI176">
        <f t="shared" si="55"/>
        <v>0</v>
      </c>
      <c r="AJ176" s="3">
        <f t="shared" si="66"/>
        <v>0</v>
      </c>
      <c r="AK176">
        <f t="shared" si="56"/>
        <v>0</v>
      </c>
      <c r="AL176">
        <f t="shared" si="57"/>
        <v>0</v>
      </c>
      <c r="AM176">
        <f t="shared" si="58"/>
        <v>0</v>
      </c>
      <c r="AN176">
        <f t="shared" si="59"/>
        <v>0</v>
      </c>
      <c r="AO176">
        <f t="shared" si="60"/>
        <v>0</v>
      </c>
      <c r="AP176">
        <f t="shared" si="61"/>
        <v>0</v>
      </c>
      <c r="AQ176">
        <f t="shared" si="62"/>
        <v>0</v>
      </c>
      <c r="AR176">
        <f t="shared" si="63"/>
        <v>0</v>
      </c>
    </row>
    <row r="177" spans="2:44" ht="11.25" customHeight="1" x14ac:dyDescent="0.25">
      <c r="B177" s="40">
        <f>B172+1</f>
        <v>30</v>
      </c>
      <c r="C177" s="22" t="s">
        <v>128</v>
      </c>
      <c r="D177" s="22" t="s">
        <v>183</v>
      </c>
      <c r="E177" s="22" t="s">
        <v>128</v>
      </c>
      <c r="F177" s="25" t="s">
        <v>94</v>
      </c>
      <c r="G177" s="46"/>
      <c r="H177" s="46"/>
      <c r="I177" s="46"/>
      <c r="J177" s="46"/>
      <c r="K177" s="54" t="str">
        <f>[1]Recap!B166</f>
        <v>Databases</v>
      </c>
      <c r="L177" s="54" t="str">
        <f>[1]Recap!C166</f>
        <v>E2</v>
      </c>
      <c r="M177" s="46" t="s">
        <v>80</v>
      </c>
      <c r="N177" s="25" t="s">
        <v>182</v>
      </c>
      <c r="O177" s="25" t="e">
        <f>IF([1]Recap!#REF!&gt;0,W318/[1]Recap!#REF!,0)+IF([1]Recap!#REF!&gt;0,X318/[1]Recap!#REF!,0)</f>
        <v>#REF!</v>
      </c>
      <c r="P177" s="25" t="e">
        <f>IF([1]Recap!#REF!&gt;0,X318/[1]Recap!#REF!,0)+IF([1]Recap!#REF!&gt;0,#REF!/[1]Recap!#REF!,0)</f>
        <v>#REF!</v>
      </c>
      <c r="Q177" s="27">
        <f>S177+V177</f>
        <v>4.05</v>
      </c>
      <c r="R177" s="28">
        <f>(T177+U177)/2</f>
        <v>1</v>
      </c>
      <c r="S177" s="29">
        <f>TRUNC(R177*AE178,2)</f>
        <v>3.12</v>
      </c>
      <c r="T177" s="30">
        <v>0</v>
      </c>
      <c r="U177" s="31">
        <v>2</v>
      </c>
      <c r="V177" s="29">
        <f>TRUNC((W177+X177)/2*AF178,2)</f>
        <v>0.93</v>
      </c>
      <c r="W177" s="30">
        <v>0</v>
      </c>
      <c r="X177" s="32">
        <v>1</v>
      </c>
      <c r="Y177" s="43"/>
      <c r="Z177" s="43"/>
      <c r="AA177" s="43"/>
      <c r="AB177" s="43"/>
      <c r="AC177" s="43"/>
      <c r="AD177" s="28" t="s">
        <v>57</v>
      </c>
      <c r="AE177" s="1">
        <f t="shared" si="51"/>
        <v>2.5</v>
      </c>
      <c r="AF177" s="2">
        <f t="shared" si="52"/>
        <v>1.25</v>
      </c>
      <c r="AG177">
        <f t="shared" si="53"/>
        <v>0</v>
      </c>
      <c r="AH177">
        <f t="shared" si="54"/>
        <v>0</v>
      </c>
      <c r="AI177">
        <f t="shared" si="55"/>
        <v>0</v>
      </c>
      <c r="AJ177" s="3">
        <f t="shared" si="66"/>
        <v>0</v>
      </c>
      <c r="AK177">
        <f t="shared" si="56"/>
        <v>0</v>
      </c>
      <c r="AL177">
        <f t="shared" si="57"/>
        <v>0</v>
      </c>
      <c r="AM177">
        <f t="shared" si="58"/>
        <v>1</v>
      </c>
      <c r="AN177">
        <f t="shared" si="59"/>
        <v>0</v>
      </c>
      <c r="AO177">
        <f t="shared" si="60"/>
        <v>0</v>
      </c>
      <c r="AP177">
        <f t="shared" si="61"/>
        <v>0</v>
      </c>
      <c r="AQ177">
        <f t="shared" si="62"/>
        <v>0</v>
      </c>
      <c r="AR177">
        <f t="shared" si="63"/>
        <v>0</v>
      </c>
    </row>
    <row r="178" spans="2:44" ht="12" customHeight="1" x14ac:dyDescent="0.25">
      <c r="B178" s="39"/>
      <c r="C178" s="21"/>
      <c r="D178" s="22" t="s">
        <v>184</v>
      </c>
      <c r="E178" s="26"/>
      <c r="F178" s="26"/>
      <c r="G178" s="26"/>
      <c r="H178" s="26"/>
      <c r="I178" s="26"/>
      <c r="J178" s="26"/>
      <c r="K178" s="54" t="str">
        <f>[1]Recap!B275</f>
        <v>Biostatistics and Medical Data Analysis (CO)</v>
      </c>
      <c r="L178" s="54" t="str">
        <f>[1]Recap!C275</f>
        <v>BDATA1</v>
      </c>
      <c r="M178" s="26">
        <v>2</v>
      </c>
      <c r="N178" s="39"/>
      <c r="O178" s="40"/>
      <c r="P178" s="40"/>
      <c r="Q178" s="27">
        <f>S178+V178</f>
        <v>3</v>
      </c>
      <c r="R178" s="28">
        <f>(T178+U178)/2</f>
        <v>0</v>
      </c>
      <c r="S178" s="29">
        <f>TRUNC(R178*AE179,2)</f>
        <v>0</v>
      </c>
      <c r="T178" s="30">
        <v>0</v>
      </c>
      <c r="U178" s="31">
        <v>0</v>
      </c>
      <c r="V178" s="29">
        <f>TRUNC((W178+X178)/2*AF179,2)</f>
        <v>3</v>
      </c>
      <c r="W178" s="30">
        <v>0</v>
      </c>
      <c r="X178" s="32">
        <v>6</v>
      </c>
      <c r="Y178" s="43"/>
      <c r="Z178" s="43"/>
      <c r="AA178" s="43"/>
      <c r="AB178" s="43"/>
      <c r="AC178" s="43"/>
      <c r="AD178" s="28" t="s">
        <v>51</v>
      </c>
      <c r="AE178" s="1">
        <f t="shared" si="51"/>
        <v>3.12</v>
      </c>
      <c r="AF178" s="2">
        <f t="shared" si="52"/>
        <v>1.86</v>
      </c>
      <c r="AG178">
        <f t="shared" si="53"/>
        <v>0</v>
      </c>
      <c r="AH178">
        <f t="shared" si="54"/>
        <v>0</v>
      </c>
      <c r="AI178">
        <f t="shared" si="55"/>
        <v>0</v>
      </c>
      <c r="AJ178" s="3">
        <f t="shared" si="66"/>
        <v>0</v>
      </c>
      <c r="AK178">
        <f t="shared" si="56"/>
        <v>0</v>
      </c>
      <c r="AL178">
        <f t="shared" si="57"/>
        <v>1</v>
      </c>
      <c r="AM178">
        <f t="shared" si="58"/>
        <v>0</v>
      </c>
      <c r="AN178">
        <f t="shared" si="59"/>
        <v>0</v>
      </c>
      <c r="AO178">
        <f t="shared" si="60"/>
        <v>0</v>
      </c>
      <c r="AP178">
        <f t="shared" si="61"/>
        <v>0</v>
      </c>
      <c r="AQ178">
        <f t="shared" si="62"/>
        <v>1</v>
      </c>
      <c r="AR178">
        <f t="shared" si="63"/>
        <v>0</v>
      </c>
    </row>
    <row r="179" spans="2:44" ht="11.25" customHeight="1" x14ac:dyDescent="0.25">
      <c r="B179" s="39"/>
      <c r="C179" s="26"/>
      <c r="D179" s="46"/>
      <c r="E179" s="26"/>
      <c r="F179" s="26"/>
      <c r="G179" s="26"/>
      <c r="H179" s="26"/>
      <c r="I179" s="26"/>
      <c r="J179" s="26"/>
      <c r="K179" s="54" t="str">
        <f>[1]Recap!B108</f>
        <v>Grafică și interfețe utilizator</v>
      </c>
      <c r="L179" s="54" t="str">
        <f>[1]Recap!C108</f>
        <v>I3</v>
      </c>
      <c r="M179" s="26" t="s">
        <v>145</v>
      </c>
      <c r="N179" s="39"/>
      <c r="O179" s="40"/>
      <c r="P179" s="40"/>
      <c r="Q179" s="27"/>
      <c r="R179" s="27"/>
      <c r="S179" s="29">
        <f>TRUNC(R179*AE180,2)</f>
        <v>0</v>
      </c>
      <c r="T179" s="30"/>
      <c r="U179" s="48"/>
      <c r="V179" s="29">
        <f>TRUNC((W179+X179)/2*AF180,2)</f>
        <v>0</v>
      </c>
      <c r="W179" s="49"/>
      <c r="X179" s="50"/>
      <c r="Y179" s="43"/>
      <c r="Z179" s="43"/>
      <c r="AA179" s="43"/>
      <c r="AB179" s="43"/>
      <c r="AC179" s="43"/>
      <c r="AD179" s="28" t="s">
        <v>185</v>
      </c>
      <c r="AE179" s="1">
        <f t="shared" si="51"/>
        <v>2</v>
      </c>
      <c r="AF179" s="2">
        <f t="shared" si="52"/>
        <v>1</v>
      </c>
      <c r="AG179">
        <f t="shared" si="53"/>
        <v>0</v>
      </c>
      <c r="AH179">
        <f t="shared" si="54"/>
        <v>0</v>
      </c>
      <c r="AI179">
        <f t="shared" si="55"/>
        <v>0</v>
      </c>
      <c r="AJ179" s="3">
        <f t="shared" si="66"/>
        <v>0</v>
      </c>
      <c r="AK179">
        <f t="shared" si="56"/>
        <v>0</v>
      </c>
      <c r="AL179">
        <f t="shared" si="57"/>
        <v>0</v>
      </c>
      <c r="AM179">
        <f t="shared" si="58"/>
        <v>0</v>
      </c>
      <c r="AN179">
        <f t="shared" si="59"/>
        <v>1</v>
      </c>
      <c r="AO179">
        <f t="shared" si="60"/>
        <v>0</v>
      </c>
      <c r="AP179">
        <f t="shared" si="61"/>
        <v>0</v>
      </c>
      <c r="AQ179">
        <f t="shared" si="62"/>
        <v>0</v>
      </c>
      <c r="AR179">
        <f t="shared" si="63"/>
        <v>1</v>
      </c>
    </row>
    <row r="180" spans="2:44" ht="9.75" customHeight="1" x14ac:dyDescent="0.25">
      <c r="B180" s="39"/>
      <c r="C180" s="26"/>
      <c r="D180" s="46"/>
      <c r="E180" s="26"/>
      <c r="F180" s="26"/>
      <c r="G180" s="26"/>
      <c r="H180" s="26"/>
      <c r="I180" s="26"/>
      <c r="J180" s="26"/>
      <c r="K180" s="46"/>
      <c r="L180" s="46"/>
      <c r="M180" s="26"/>
      <c r="N180" s="26"/>
      <c r="O180" s="46"/>
      <c r="P180" s="46"/>
      <c r="Q180" s="41">
        <f t="shared" ref="Q180:AC181" si="75">SUM(Q176:Q179)</f>
        <v>10.8</v>
      </c>
      <c r="R180" s="41">
        <f t="shared" si="75"/>
        <v>2</v>
      </c>
      <c r="S180" s="41">
        <f t="shared" si="75"/>
        <v>5.62</v>
      </c>
      <c r="T180" s="41">
        <f t="shared" si="75"/>
        <v>2</v>
      </c>
      <c r="U180" s="41">
        <f t="shared" si="75"/>
        <v>2</v>
      </c>
      <c r="V180" s="41">
        <f t="shared" si="75"/>
        <v>5.18</v>
      </c>
      <c r="W180" s="41">
        <f t="shared" si="75"/>
        <v>2</v>
      </c>
      <c r="X180" s="41">
        <f t="shared" si="75"/>
        <v>7</v>
      </c>
      <c r="Y180" s="43"/>
      <c r="Z180" s="43"/>
      <c r="AA180" s="43"/>
      <c r="AB180" s="43"/>
      <c r="AC180" s="43"/>
      <c r="AD180" s="28" t="s">
        <v>50</v>
      </c>
      <c r="AE180" s="1">
        <f t="shared" si="51"/>
        <v>0</v>
      </c>
      <c r="AF180" s="2">
        <f t="shared" si="52"/>
        <v>0</v>
      </c>
      <c r="AG180">
        <f t="shared" si="53"/>
        <v>0</v>
      </c>
      <c r="AH180">
        <f t="shared" si="54"/>
        <v>0</v>
      </c>
      <c r="AI180">
        <f t="shared" si="55"/>
        <v>0</v>
      </c>
      <c r="AJ180" s="3">
        <f t="shared" si="66"/>
        <v>0</v>
      </c>
      <c r="AK180">
        <f t="shared" si="56"/>
        <v>0</v>
      </c>
      <c r="AL180">
        <f t="shared" si="57"/>
        <v>0</v>
      </c>
      <c r="AM180">
        <f t="shared" si="58"/>
        <v>0</v>
      </c>
      <c r="AN180">
        <f t="shared" si="59"/>
        <v>0</v>
      </c>
      <c r="AO180">
        <f t="shared" si="60"/>
        <v>0</v>
      </c>
      <c r="AP180">
        <f t="shared" si="61"/>
        <v>0</v>
      </c>
      <c r="AQ180">
        <f t="shared" si="62"/>
        <v>0</v>
      </c>
      <c r="AR180">
        <f t="shared" si="63"/>
        <v>0</v>
      </c>
    </row>
    <row r="181" spans="2:44" ht="11.25" customHeight="1" x14ac:dyDescent="0.25">
      <c r="B181" s="232" t="s">
        <v>52</v>
      </c>
      <c r="C181" s="233"/>
      <c r="D181" s="233"/>
      <c r="E181" s="233"/>
      <c r="F181" s="233"/>
      <c r="G181" s="233"/>
      <c r="H181" s="233"/>
      <c r="I181" s="233"/>
      <c r="J181" s="233"/>
      <c r="K181" s="233"/>
      <c r="L181" s="233"/>
      <c r="M181" s="234"/>
      <c r="N181" s="39"/>
      <c r="O181" s="40"/>
      <c r="P181" s="40"/>
      <c r="Q181" s="27">
        <f>S181+V181</f>
        <v>6</v>
      </c>
      <c r="R181" s="28">
        <f>(T181+U181)/2</f>
        <v>1</v>
      </c>
      <c r="S181" s="29">
        <f>TRUNC(R181*AE182,2)</f>
        <v>2</v>
      </c>
      <c r="T181" s="30">
        <v>2</v>
      </c>
      <c r="U181" s="31">
        <v>0</v>
      </c>
      <c r="V181" s="29">
        <f>TRUNC((W181+X181)/2*AF182,2)</f>
        <v>4</v>
      </c>
      <c r="W181" s="30">
        <v>8</v>
      </c>
      <c r="X181" s="32">
        <v>0</v>
      </c>
      <c r="Y181" s="41">
        <f t="shared" si="75"/>
        <v>0</v>
      </c>
      <c r="Z181" s="41">
        <f t="shared" si="75"/>
        <v>0</v>
      </c>
      <c r="AA181" s="41">
        <f t="shared" si="75"/>
        <v>0</v>
      </c>
      <c r="AB181" s="41">
        <f t="shared" si="75"/>
        <v>0</v>
      </c>
      <c r="AC181" s="41">
        <f t="shared" si="75"/>
        <v>0</v>
      </c>
      <c r="AD181" s="28">
        <f>16-ROUND(Q180,2)</f>
        <v>5.1999999999999993</v>
      </c>
      <c r="AE181" s="1">
        <f t="shared" si="51"/>
        <v>0</v>
      </c>
      <c r="AF181" s="2">
        <f t="shared" si="52"/>
        <v>0</v>
      </c>
      <c r="AG181">
        <f t="shared" si="53"/>
        <v>0</v>
      </c>
      <c r="AH181">
        <f t="shared" si="54"/>
        <v>0</v>
      </c>
      <c r="AI181">
        <f t="shared" si="55"/>
        <v>0</v>
      </c>
      <c r="AJ181" s="3">
        <f t="shared" si="66"/>
        <v>0</v>
      </c>
      <c r="AK181">
        <f t="shared" si="56"/>
        <v>0</v>
      </c>
      <c r="AL181">
        <f t="shared" si="57"/>
        <v>0</v>
      </c>
      <c r="AM181">
        <f t="shared" si="58"/>
        <v>0</v>
      </c>
      <c r="AN181">
        <f t="shared" si="59"/>
        <v>0</v>
      </c>
      <c r="AO181">
        <f t="shared" si="60"/>
        <v>0</v>
      </c>
      <c r="AP181">
        <f t="shared" si="61"/>
        <v>0</v>
      </c>
      <c r="AQ181">
        <f t="shared" si="62"/>
        <v>0</v>
      </c>
      <c r="AR181">
        <f t="shared" si="63"/>
        <v>0</v>
      </c>
    </row>
    <row r="182" spans="2:44" ht="11.25" customHeight="1" x14ac:dyDescent="0.25">
      <c r="B182" s="40">
        <f>B177+1</f>
        <v>31</v>
      </c>
      <c r="C182" s="22" t="s">
        <v>128</v>
      </c>
      <c r="D182" s="51" t="s">
        <v>65</v>
      </c>
      <c r="E182" s="22" t="s">
        <v>128</v>
      </c>
      <c r="F182" s="25" t="s">
        <v>94</v>
      </c>
      <c r="G182" s="46"/>
      <c r="H182" s="46"/>
      <c r="I182" s="46"/>
      <c r="J182" s="46"/>
      <c r="K182" s="54" t="str">
        <f>[1]Recap!B16</f>
        <v>Logică computațională</v>
      </c>
      <c r="L182" s="54" t="str">
        <f>[1]Recap!C16</f>
        <v>IA1</v>
      </c>
      <c r="M182" s="46" t="s">
        <v>186</v>
      </c>
      <c r="N182" s="25" t="s">
        <v>182</v>
      </c>
      <c r="O182" s="25" t="e">
        <f>IF([1]Recap!#REF!&gt;0,W323/[1]Recap!#REF!,0)+IF([1]Recap!#REF!&gt;0,X323/[1]Recap!#REF!,0)</f>
        <v>#REF!</v>
      </c>
      <c r="P182" s="25" t="e">
        <f>IF([1]Recap!#REF!&gt;0,X323/[1]Recap!#REF!,0)+IF([1]Recap!#REF!&gt;0,#REF!/[1]Recap!#REF!,0)</f>
        <v>#REF!</v>
      </c>
      <c r="Q182" s="27">
        <f>S182+V182</f>
        <v>2</v>
      </c>
      <c r="R182" s="28">
        <f>(T182+U182)/2</f>
        <v>0.5</v>
      </c>
      <c r="S182" s="29">
        <f>TRUNC(R182*AE183,2)</f>
        <v>1</v>
      </c>
      <c r="T182" s="30">
        <v>0</v>
      </c>
      <c r="U182" s="31">
        <v>1</v>
      </c>
      <c r="V182" s="29">
        <f>TRUNC((W182+X182)/2*AF183,2)</f>
        <v>1</v>
      </c>
      <c r="W182" s="30">
        <v>0</v>
      </c>
      <c r="X182" s="32">
        <v>2</v>
      </c>
      <c r="Y182" s="43"/>
      <c r="Z182" s="43"/>
      <c r="AA182" s="43"/>
      <c r="AB182" s="43"/>
      <c r="AC182" s="43"/>
      <c r="AD182" s="28" t="s">
        <v>57</v>
      </c>
      <c r="AE182" s="1">
        <f t="shared" si="51"/>
        <v>2</v>
      </c>
      <c r="AF182" s="2">
        <f t="shared" si="52"/>
        <v>1</v>
      </c>
      <c r="AG182">
        <f t="shared" si="53"/>
        <v>0</v>
      </c>
      <c r="AH182">
        <f t="shared" si="54"/>
        <v>0</v>
      </c>
      <c r="AI182">
        <f t="shared" si="55"/>
        <v>0</v>
      </c>
      <c r="AJ182" s="3">
        <f t="shared" si="66"/>
        <v>0</v>
      </c>
      <c r="AK182">
        <f t="shared" si="56"/>
        <v>0</v>
      </c>
      <c r="AL182">
        <f t="shared" si="57"/>
        <v>0</v>
      </c>
      <c r="AM182">
        <f t="shared" si="58"/>
        <v>0</v>
      </c>
      <c r="AN182">
        <f t="shared" si="59"/>
        <v>0</v>
      </c>
      <c r="AO182">
        <f t="shared" si="60"/>
        <v>1</v>
      </c>
      <c r="AP182">
        <f t="shared" si="61"/>
        <v>0</v>
      </c>
      <c r="AQ182">
        <f t="shared" si="62"/>
        <v>0</v>
      </c>
      <c r="AR182">
        <f t="shared" si="63"/>
        <v>1</v>
      </c>
    </row>
    <row r="183" spans="2:44" ht="12" customHeight="1" x14ac:dyDescent="0.25">
      <c r="B183" s="39"/>
      <c r="C183" s="21"/>
      <c r="D183" s="51" t="s">
        <v>67</v>
      </c>
      <c r="E183" s="26"/>
      <c r="F183" s="26"/>
      <c r="G183" s="26"/>
      <c r="H183" s="26"/>
      <c r="I183" s="26"/>
      <c r="J183" s="26"/>
      <c r="K183" s="54" t="str">
        <f>[1]Recap!B75</f>
        <v>Geometrie computationala (CO)</v>
      </c>
      <c r="L183" s="54" t="str">
        <f>[1]Recap!C75</f>
        <v>I2</v>
      </c>
      <c r="M183" s="26">
        <v>2</v>
      </c>
      <c r="N183" s="39"/>
      <c r="O183" s="40"/>
      <c r="P183" s="40"/>
      <c r="Q183" s="27">
        <f>S183+V183</f>
        <v>2</v>
      </c>
      <c r="R183" s="28">
        <f>(T183+U183)/2</f>
        <v>0</v>
      </c>
      <c r="S183" s="29">
        <f>TRUNC(R183*AE184,2)</f>
        <v>0</v>
      </c>
      <c r="T183" s="30">
        <v>0</v>
      </c>
      <c r="U183" s="31">
        <v>0</v>
      </c>
      <c r="V183" s="29">
        <f>TRUNC((W183+X183)/2*AF184,2)</f>
        <v>2</v>
      </c>
      <c r="W183" s="30">
        <v>0</v>
      </c>
      <c r="X183" s="32">
        <v>4</v>
      </c>
      <c r="Y183" s="43"/>
      <c r="Z183" s="43"/>
      <c r="AA183" s="43"/>
      <c r="AB183" s="43"/>
      <c r="AC183" s="43"/>
      <c r="AD183" s="28" t="s">
        <v>51</v>
      </c>
      <c r="AE183" s="1">
        <f t="shared" si="51"/>
        <v>2</v>
      </c>
      <c r="AF183" s="2">
        <f t="shared" si="52"/>
        <v>1</v>
      </c>
      <c r="AG183">
        <f t="shared" si="53"/>
        <v>0</v>
      </c>
      <c r="AH183">
        <f t="shared" si="54"/>
        <v>0</v>
      </c>
      <c r="AI183">
        <f t="shared" si="55"/>
        <v>0</v>
      </c>
      <c r="AJ183" s="3">
        <f t="shared" si="66"/>
        <v>0</v>
      </c>
      <c r="AK183">
        <f t="shared" si="56"/>
        <v>0</v>
      </c>
      <c r="AL183">
        <f t="shared" si="57"/>
        <v>0</v>
      </c>
      <c r="AM183">
        <f t="shared" si="58"/>
        <v>0</v>
      </c>
      <c r="AN183">
        <f t="shared" si="59"/>
        <v>1</v>
      </c>
      <c r="AO183">
        <f t="shared" si="60"/>
        <v>0</v>
      </c>
      <c r="AP183">
        <f t="shared" si="61"/>
        <v>0</v>
      </c>
      <c r="AQ183">
        <f t="shared" si="62"/>
        <v>0</v>
      </c>
      <c r="AR183">
        <f t="shared" si="63"/>
        <v>1</v>
      </c>
    </row>
    <row r="184" spans="2:44" ht="11.25" customHeight="1" x14ac:dyDescent="0.25">
      <c r="B184" s="39"/>
      <c r="C184" s="26"/>
      <c r="D184" s="46"/>
      <c r="E184" s="26"/>
      <c r="F184" s="26"/>
      <c r="G184" s="26"/>
      <c r="H184" s="26"/>
      <c r="I184" s="26"/>
      <c r="J184" s="26"/>
      <c r="K184" s="54" t="str">
        <f>[1]Recap!B28</f>
        <v>Limbaje formale şi teoria automatelor</v>
      </c>
      <c r="L184" s="54" t="str">
        <f>[1]Recap!C28</f>
        <v>IA1</v>
      </c>
      <c r="M184" s="26" t="s">
        <v>62</v>
      </c>
      <c r="N184" s="39"/>
      <c r="O184" s="40"/>
      <c r="P184" s="40"/>
      <c r="Q184" s="27"/>
      <c r="R184" s="27"/>
      <c r="S184" s="29">
        <f>TRUNC(R184*AE185,2)</f>
        <v>0</v>
      </c>
      <c r="T184" s="30"/>
      <c r="U184" s="48"/>
      <c r="V184" s="29">
        <f>TRUNC((W184+X184)/2*AF185,2)</f>
        <v>0</v>
      </c>
      <c r="W184" s="49"/>
      <c r="X184" s="50"/>
      <c r="Y184" s="43"/>
      <c r="Z184" s="43"/>
      <c r="AA184" s="43"/>
      <c r="AB184" s="43"/>
      <c r="AC184" s="43"/>
      <c r="AD184" s="28" t="s">
        <v>176</v>
      </c>
      <c r="AE184" s="1">
        <f t="shared" si="51"/>
        <v>2</v>
      </c>
      <c r="AF184" s="2">
        <f t="shared" si="52"/>
        <v>1</v>
      </c>
      <c r="AG184">
        <f t="shared" si="53"/>
        <v>0</v>
      </c>
      <c r="AH184">
        <f t="shared" si="54"/>
        <v>0</v>
      </c>
      <c r="AI184">
        <f t="shared" si="55"/>
        <v>0</v>
      </c>
      <c r="AJ184" s="3">
        <f t="shared" si="66"/>
        <v>0</v>
      </c>
      <c r="AK184">
        <f t="shared" si="56"/>
        <v>0</v>
      </c>
      <c r="AL184">
        <f t="shared" si="57"/>
        <v>0</v>
      </c>
      <c r="AM184">
        <f t="shared" si="58"/>
        <v>0</v>
      </c>
      <c r="AN184">
        <f t="shared" si="59"/>
        <v>0</v>
      </c>
      <c r="AO184">
        <f t="shared" si="60"/>
        <v>1</v>
      </c>
      <c r="AP184">
        <f t="shared" si="61"/>
        <v>0</v>
      </c>
      <c r="AQ184">
        <f t="shared" si="62"/>
        <v>0</v>
      </c>
      <c r="AR184">
        <f t="shared" si="63"/>
        <v>1</v>
      </c>
    </row>
    <row r="185" spans="2:44" ht="9.75" customHeight="1" x14ac:dyDescent="0.25">
      <c r="B185" s="39"/>
      <c r="C185" s="26"/>
      <c r="D185" s="46"/>
      <c r="E185" s="26"/>
      <c r="F185" s="26"/>
      <c r="G185" s="26"/>
      <c r="H185" s="26"/>
      <c r="I185" s="26"/>
      <c r="J185" s="26"/>
      <c r="K185" s="46"/>
      <c r="L185" s="46"/>
      <c r="M185" s="26"/>
      <c r="N185" s="26"/>
      <c r="O185" s="46"/>
      <c r="P185" s="46"/>
      <c r="Q185" s="41">
        <f t="shared" ref="Q185:AC186" si="76">SUM(Q181:Q184)</f>
        <v>10</v>
      </c>
      <c r="R185" s="41">
        <f t="shared" si="76"/>
        <v>1.5</v>
      </c>
      <c r="S185" s="41">
        <f t="shared" si="76"/>
        <v>3</v>
      </c>
      <c r="T185" s="41">
        <f t="shared" si="76"/>
        <v>2</v>
      </c>
      <c r="U185" s="41">
        <f t="shared" si="76"/>
        <v>1</v>
      </c>
      <c r="V185" s="41">
        <f t="shared" si="76"/>
        <v>7</v>
      </c>
      <c r="W185" s="41">
        <f t="shared" si="76"/>
        <v>8</v>
      </c>
      <c r="X185" s="41">
        <f t="shared" si="76"/>
        <v>6</v>
      </c>
      <c r="Y185" s="43"/>
      <c r="Z185" s="43"/>
      <c r="AA185" s="43"/>
      <c r="AB185" s="43"/>
      <c r="AC185" s="43"/>
      <c r="AD185" s="28" t="s">
        <v>50</v>
      </c>
      <c r="AE185" s="1">
        <f t="shared" si="51"/>
        <v>0</v>
      </c>
      <c r="AF185" s="2">
        <f t="shared" si="52"/>
        <v>0</v>
      </c>
      <c r="AG185">
        <f t="shared" si="53"/>
        <v>0</v>
      </c>
      <c r="AH185">
        <f t="shared" si="54"/>
        <v>0</v>
      </c>
      <c r="AI185">
        <f t="shared" si="55"/>
        <v>0</v>
      </c>
      <c r="AJ185" s="3">
        <f t="shared" si="66"/>
        <v>0</v>
      </c>
      <c r="AK185">
        <f t="shared" si="56"/>
        <v>0</v>
      </c>
      <c r="AL185">
        <f t="shared" si="57"/>
        <v>0</v>
      </c>
      <c r="AM185">
        <f t="shared" si="58"/>
        <v>0</v>
      </c>
      <c r="AN185">
        <f t="shared" si="59"/>
        <v>0</v>
      </c>
      <c r="AO185">
        <f t="shared" si="60"/>
        <v>0</v>
      </c>
      <c r="AP185">
        <f t="shared" si="61"/>
        <v>0</v>
      </c>
      <c r="AQ185">
        <f t="shared" si="62"/>
        <v>0</v>
      </c>
      <c r="AR185">
        <f t="shared" si="63"/>
        <v>0</v>
      </c>
    </row>
    <row r="186" spans="2:44" ht="11.25" customHeight="1" x14ac:dyDescent="0.25">
      <c r="B186" s="232" t="s">
        <v>52</v>
      </c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4"/>
      <c r="N186" s="39"/>
      <c r="O186" s="40"/>
      <c r="P186" s="40"/>
      <c r="Q186" s="27">
        <f>S186+V186</f>
        <v>3.75</v>
      </c>
      <c r="R186" s="28">
        <f>(T186+U186)/2</f>
        <v>1</v>
      </c>
      <c r="S186" s="29">
        <f>TRUNC(R186*AE187,2)</f>
        <v>2.5</v>
      </c>
      <c r="T186" s="30">
        <v>2</v>
      </c>
      <c r="U186" s="31">
        <v>0</v>
      </c>
      <c r="V186" s="29">
        <f>TRUNC((W186+X186)/2*AF187,2)</f>
        <v>1.25</v>
      </c>
      <c r="W186" s="30">
        <v>2</v>
      </c>
      <c r="X186" s="32">
        <v>0</v>
      </c>
      <c r="Y186" s="41">
        <f t="shared" si="76"/>
        <v>0</v>
      </c>
      <c r="Z186" s="41">
        <f t="shared" si="76"/>
        <v>0</v>
      </c>
      <c r="AA186" s="41">
        <f t="shared" si="76"/>
        <v>0</v>
      </c>
      <c r="AB186" s="41">
        <f t="shared" si="76"/>
        <v>0</v>
      </c>
      <c r="AC186" s="41">
        <f t="shared" si="76"/>
        <v>0</v>
      </c>
      <c r="AD186" s="28">
        <f>16-ROUND(Q185,2)</f>
        <v>6</v>
      </c>
      <c r="AE186" s="1">
        <f t="shared" si="51"/>
        <v>0</v>
      </c>
      <c r="AF186" s="2">
        <f t="shared" si="52"/>
        <v>0</v>
      </c>
      <c r="AG186">
        <f t="shared" si="53"/>
        <v>0</v>
      </c>
      <c r="AH186">
        <f t="shared" si="54"/>
        <v>0</v>
      </c>
      <c r="AI186">
        <f t="shared" si="55"/>
        <v>0</v>
      </c>
      <c r="AJ186" s="3">
        <f t="shared" si="66"/>
        <v>0</v>
      </c>
      <c r="AK186">
        <f t="shared" si="56"/>
        <v>0</v>
      </c>
      <c r="AL186">
        <f t="shared" si="57"/>
        <v>0</v>
      </c>
      <c r="AM186">
        <f t="shared" si="58"/>
        <v>0</v>
      </c>
      <c r="AN186">
        <f t="shared" si="59"/>
        <v>0</v>
      </c>
      <c r="AO186">
        <f t="shared" si="60"/>
        <v>0</v>
      </c>
      <c r="AP186">
        <f t="shared" si="61"/>
        <v>0</v>
      </c>
      <c r="AQ186">
        <f t="shared" si="62"/>
        <v>0</v>
      </c>
      <c r="AR186">
        <f t="shared" si="63"/>
        <v>0</v>
      </c>
    </row>
    <row r="187" spans="2:44" ht="11.25" customHeight="1" x14ac:dyDescent="0.25">
      <c r="B187" s="40">
        <f>B182+1</f>
        <v>32</v>
      </c>
      <c r="C187" s="22" t="s">
        <v>128</v>
      </c>
      <c r="D187" s="51" t="s">
        <v>65</v>
      </c>
      <c r="E187" s="22" t="s">
        <v>128</v>
      </c>
      <c r="F187" s="25" t="s">
        <v>94</v>
      </c>
      <c r="G187" s="46"/>
      <c r="H187" s="46"/>
      <c r="I187" s="46"/>
      <c r="J187" s="46"/>
      <c r="K187" s="54" t="str">
        <f>[1]Recap!B149</f>
        <v xml:space="preserve">Programming I </v>
      </c>
      <c r="L187" s="54" t="str">
        <f>[1]Recap!C149</f>
        <v>E1</v>
      </c>
      <c r="M187" s="46" t="s">
        <v>153</v>
      </c>
      <c r="N187" s="25" t="s">
        <v>182</v>
      </c>
      <c r="O187" s="25" t="e">
        <f>IF([1]Recap!#REF!&gt;0,W328/[1]Recap!#REF!,0)+IF([1]Recap!#REF!&gt;0,X328/[1]Recap!#REF!,0)</f>
        <v>#REF!</v>
      </c>
      <c r="P187" s="25" t="e">
        <f>IF([1]Recap!#REF!&gt;0,X328/[1]Recap!#REF!,0)+IF([1]Recap!#REF!&gt;0,#REF!/[1]Recap!#REF!,0)</f>
        <v>#REF!</v>
      </c>
      <c r="Q187" s="27">
        <f>S187+V187</f>
        <v>5</v>
      </c>
      <c r="R187" s="28">
        <f>(T187+U187)/2</f>
        <v>1</v>
      </c>
      <c r="S187" s="29">
        <f>TRUNC(R187*AE188,2)</f>
        <v>2.5</v>
      </c>
      <c r="T187" s="30">
        <v>2</v>
      </c>
      <c r="U187" s="31">
        <v>0</v>
      </c>
      <c r="V187" s="29">
        <f>TRUNC((W187+X187)/2*AF188,2)</f>
        <v>2.5</v>
      </c>
      <c r="W187" s="30">
        <v>4</v>
      </c>
      <c r="X187" s="32">
        <v>0</v>
      </c>
      <c r="Y187" s="43"/>
      <c r="Z187" s="43"/>
      <c r="AA187" s="43"/>
      <c r="AB187" s="43"/>
      <c r="AC187" s="43"/>
      <c r="AD187" s="28" t="s">
        <v>57</v>
      </c>
      <c r="AE187" s="1">
        <f t="shared" si="51"/>
        <v>2.5</v>
      </c>
      <c r="AF187" s="2">
        <f t="shared" si="52"/>
        <v>1.25</v>
      </c>
      <c r="AG187">
        <f t="shared" si="53"/>
        <v>0</v>
      </c>
      <c r="AH187">
        <f t="shared" si="54"/>
        <v>0</v>
      </c>
      <c r="AI187">
        <f t="shared" si="55"/>
        <v>0</v>
      </c>
      <c r="AJ187" s="3">
        <f t="shared" si="66"/>
        <v>0</v>
      </c>
      <c r="AK187">
        <f t="shared" si="56"/>
        <v>0</v>
      </c>
      <c r="AL187">
        <f t="shared" si="57"/>
        <v>0</v>
      </c>
      <c r="AM187">
        <f t="shared" si="58"/>
        <v>1</v>
      </c>
      <c r="AN187">
        <f t="shared" si="59"/>
        <v>0</v>
      </c>
      <c r="AO187">
        <f t="shared" si="60"/>
        <v>0</v>
      </c>
      <c r="AP187">
        <f t="shared" si="61"/>
        <v>0</v>
      </c>
      <c r="AQ187">
        <f t="shared" si="62"/>
        <v>0</v>
      </c>
      <c r="AR187">
        <f t="shared" si="63"/>
        <v>0</v>
      </c>
    </row>
    <row r="188" spans="2:44" ht="12" customHeight="1" x14ac:dyDescent="0.25">
      <c r="B188" s="39"/>
      <c r="C188" s="21"/>
      <c r="D188" s="51" t="s">
        <v>67</v>
      </c>
      <c r="E188" s="26"/>
      <c r="F188" s="26"/>
      <c r="G188" s="26"/>
      <c r="H188" s="26"/>
      <c r="I188" s="26"/>
      <c r="J188" s="26"/>
      <c r="K188" s="54" t="str">
        <f>[1]Recap!B167</f>
        <v>Programming III</v>
      </c>
      <c r="L188" s="54" t="str">
        <f>[1]Recap!C167</f>
        <v>E2</v>
      </c>
      <c r="M188" s="26">
        <v>2</v>
      </c>
      <c r="N188" s="39"/>
      <c r="O188" s="40"/>
      <c r="P188" s="40"/>
      <c r="Q188" s="27">
        <f>S188+V188</f>
        <v>1.25</v>
      </c>
      <c r="R188" s="28">
        <f>(T188+U188)/2</f>
        <v>0.5</v>
      </c>
      <c r="S188" s="29">
        <f>TRUNC(R188*AE189,2)</f>
        <v>1.25</v>
      </c>
      <c r="T188" s="30">
        <v>0</v>
      </c>
      <c r="U188" s="31">
        <v>1</v>
      </c>
      <c r="V188" s="29">
        <f>TRUNC((W188+X188)/2*AF189,2)</f>
        <v>0</v>
      </c>
      <c r="W188" s="30">
        <v>0</v>
      </c>
      <c r="X188" s="32">
        <v>0</v>
      </c>
      <c r="Y188" s="43"/>
      <c r="Z188" s="43"/>
      <c r="AA188" s="43"/>
      <c r="AB188" s="43"/>
      <c r="AC188" s="43"/>
      <c r="AD188" s="28" t="s">
        <v>51</v>
      </c>
      <c r="AE188" s="1">
        <f t="shared" si="51"/>
        <v>2.5</v>
      </c>
      <c r="AF188" s="2">
        <f t="shared" si="52"/>
        <v>1.25</v>
      </c>
      <c r="AG188">
        <f t="shared" si="53"/>
        <v>0</v>
      </c>
      <c r="AH188">
        <f t="shared" si="54"/>
        <v>0</v>
      </c>
      <c r="AI188">
        <f t="shared" si="55"/>
        <v>0</v>
      </c>
      <c r="AJ188" s="3">
        <f t="shared" si="66"/>
        <v>0</v>
      </c>
      <c r="AK188">
        <f t="shared" si="56"/>
        <v>0</v>
      </c>
      <c r="AL188">
        <f t="shared" si="57"/>
        <v>0</v>
      </c>
      <c r="AM188">
        <f t="shared" si="58"/>
        <v>1</v>
      </c>
      <c r="AN188">
        <f t="shared" si="59"/>
        <v>0</v>
      </c>
      <c r="AO188">
        <f t="shared" si="60"/>
        <v>0</v>
      </c>
      <c r="AP188">
        <f t="shared" si="61"/>
        <v>0</v>
      </c>
      <c r="AQ188">
        <f t="shared" si="62"/>
        <v>0</v>
      </c>
      <c r="AR188">
        <f t="shared" si="63"/>
        <v>0</v>
      </c>
    </row>
    <row r="189" spans="2:44" ht="11.25" customHeight="1" x14ac:dyDescent="0.25">
      <c r="B189" s="39"/>
      <c r="C189" s="26"/>
      <c r="D189" s="46"/>
      <c r="E189" s="26"/>
      <c r="F189" s="26"/>
      <c r="G189" s="26"/>
      <c r="H189" s="26"/>
      <c r="I189" s="26"/>
      <c r="J189" s="26"/>
      <c r="K189" s="54" t="str">
        <f>[1]Recap!B293</f>
        <v>Prelucrarea volumelor mari de date</v>
      </c>
      <c r="L189" s="54" t="str">
        <f>[1]Recap!C293</f>
        <v>BIOINF1+SC1+IS1</v>
      </c>
      <c r="M189" s="26">
        <v>1</v>
      </c>
      <c r="N189" s="39"/>
      <c r="O189" s="40"/>
      <c r="P189" s="40"/>
      <c r="Q189" s="27"/>
      <c r="R189" s="27"/>
      <c r="S189" s="29">
        <f>TRUNC(R189*AE190,2)</f>
        <v>0</v>
      </c>
      <c r="T189" s="30"/>
      <c r="U189" s="48"/>
      <c r="V189" s="29">
        <f>TRUNC((W189+X189)/2*AF190,2)</f>
        <v>0</v>
      </c>
      <c r="W189" s="49"/>
      <c r="X189" s="50"/>
      <c r="Y189" s="43"/>
      <c r="Z189" s="43"/>
      <c r="AA189" s="43"/>
      <c r="AB189" s="43"/>
      <c r="AC189" s="43"/>
      <c r="AD189" s="28" t="s">
        <v>176</v>
      </c>
      <c r="AE189" s="1">
        <f t="shared" si="51"/>
        <v>2.5</v>
      </c>
      <c r="AF189" s="2">
        <f t="shared" si="52"/>
        <v>1.5</v>
      </c>
      <c r="AG189">
        <f t="shared" si="53"/>
        <v>0</v>
      </c>
      <c r="AH189">
        <f t="shared" si="54"/>
        <v>1</v>
      </c>
      <c r="AI189">
        <f t="shared" si="55"/>
        <v>1</v>
      </c>
      <c r="AJ189" s="3">
        <f t="shared" si="66"/>
        <v>1</v>
      </c>
      <c r="AK189">
        <f t="shared" si="56"/>
        <v>0</v>
      </c>
      <c r="AL189">
        <f t="shared" si="57"/>
        <v>0</v>
      </c>
      <c r="AM189">
        <f t="shared" si="58"/>
        <v>0</v>
      </c>
      <c r="AN189">
        <f t="shared" si="59"/>
        <v>0</v>
      </c>
      <c r="AO189">
        <f t="shared" si="60"/>
        <v>0</v>
      </c>
      <c r="AP189">
        <f t="shared" si="61"/>
        <v>1</v>
      </c>
      <c r="AQ189">
        <f t="shared" si="62"/>
        <v>0</v>
      </c>
      <c r="AR189">
        <f t="shared" si="63"/>
        <v>0</v>
      </c>
    </row>
    <row r="190" spans="2:44" ht="9.75" customHeight="1" x14ac:dyDescent="0.25">
      <c r="B190" s="39"/>
      <c r="C190" s="26"/>
      <c r="D190" s="46"/>
      <c r="E190" s="26"/>
      <c r="F190" s="26"/>
      <c r="G190" s="26"/>
      <c r="H190" s="26"/>
      <c r="I190" s="26"/>
      <c r="J190" s="26"/>
      <c r="K190" s="46"/>
      <c r="L190" s="46"/>
      <c r="M190" s="26"/>
      <c r="N190" s="26"/>
      <c r="O190" s="46"/>
      <c r="P190" s="46"/>
      <c r="Q190" s="41">
        <f t="shared" ref="Q190:AC191" si="77">SUM(Q186:Q189)</f>
        <v>10</v>
      </c>
      <c r="R190" s="41">
        <f t="shared" si="77"/>
        <v>2.5</v>
      </c>
      <c r="S190" s="41">
        <f t="shared" si="77"/>
        <v>6.25</v>
      </c>
      <c r="T190" s="41">
        <f t="shared" si="77"/>
        <v>4</v>
      </c>
      <c r="U190" s="41">
        <f t="shared" si="77"/>
        <v>1</v>
      </c>
      <c r="V190" s="41">
        <f t="shared" si="77"/>
        <v>3.75</v>
      </c>
      <c r="W190" s="41">
        <f t="shared" si="77"/>
        <v>6</v>
      </c>
      <c r="X190" s="41">
        <f t="shared" si="77"/>
        <v>0</v>
      </c>
      <c r="Y190" s="43"/>
      <c r="Z190" s="43"/>
      <c r="AA190" s="43"/>
      <c r="AB190" s="43"/>
      <c r="AC190" s="43"/>
      <c r="AD190" s="28" t="s">
        <v>50</v>
      </c>
      <c r="AE190" s="1">
        <f t="shared" si="51"/>
        <v>0</v>
      </c>
      <c r="AF190" s="2">
        <f t="shared" si="52"/>
        <v>0</v>
      </c>
      <c r="AG190">
        <f t="shared" si="53"/>
        <v>0</v>
      </c>
      <c r="AH190">
        <f t="shared" si="54"/>
        <v>0</v>
      </c>
      <c r="AI190">
        <f t="shared" si="55"/>
        <v>0</v>
      </c>
      <c r="AJ190" s="3">
        <f t="shared" si="66"/>
        <v>0</v>
      </c>
      <c r="AK190">
        <f t="shared" si="56"/>
        <v>0</v>
      </c>
      <c r="AL190">
        <f t="shared" si="57"/>
        <v>0</v>
      </c>
      <c r="AM190">
        <f t="shared" si="58"/>
        <v>0</v>
      </c>
      <c r="AN190">
        <f t="shared" si="59"/>
        <v>0</v>
      </c>
      <c r="AO190">
        <f t="shared" si="60"/>
        <v>0</v>
      </c>
      <c r="AP190">
        <f t="shared" si="61"/>
        <v>0</v>
      </c>
      <c r="AQ190">
        <f t="shared" si="62"/>
        <v>0</v>
      </c>
      <c r="AR190">
        <f t="shared" si="63"/>
        <v>0</v>
      </c>
    </row>
    <row r="191" spans="2:44" ht="11.25" customHeight="1" x14ac:dyDescent="0.25">
      <c r="B191" s="232" t="s">
        <v>52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4"/>
      <c r="N191" s="39"/>
      <c r="O191" s="40"/>
      <c r="P191" s="40"/>
      <c r="Q191" s="27">
        <f>S191+V191</f>
        <v>6.5</v>
      </c>
      <c r="R191" s="28">
        <f>(T191+U191)/2</f>
        <v>1</v>
      </c>
      <c r="S191" s="29">
        <f>TRUNC(R191*AE192,2)</f>
        <v>2</v>
      </c>
      <c r="T191" s="30">
        <v>0</v>
      </c>
      <c r="U191" s="31">
        <v>2</v>
      </c>
      <c r="V191" s="29">
        <f>TRUNC((W191+X191)/2*AF192,2)</f>
        <v>4.5</v>
      </c>
      <c r="W191" s="30">
        <v>0</v>
      </c>
      <c r="X191" s="32">
        <v>9</v>
      </c>
      <c r="Y191" s="41">
        <f t="shared" si="77"/>
        <v>0</v>
      </c>
      <c r="Z191" s="41">
        <f t="shared" si="77"/>
        <v>0</v>
      </c>
      <c r="AA191" s="41">
        <f t="shared" si="77"/>
        <v>0</v>
      </c>
      <c r="AB191" s="41">
        <f t="shared" si="77"/>
        <v>0</v>
      </c>
      <c r="AC191" s="41">
        <f t="shared" si="77"/>
        <v>0</v>
      </c>
      <c r="AD191" s="28">
        <f>16-ROUND(Q190,2)</f>
        <v>6</v>
      </c>
      <c r="AE191" s="1">
        <f t="shared" si="51"/>
        <v>0</v>
      </c>
      <c r="AF191" s="2">
        <f t="shared" si="52"/>
        <v>0</v>
      </c>
      <c r="AG191">
        <f t="shared" si="53"/>
        <v>0</v>
      </c>
      <c r="AH191">
        <f t="shared" si="54"/>
        <v>0</v>
      </c>
      <c r="AI191">
        <f t="shared" si="55"/>
        <v>0</v>
      </c>
      <c r="AJ191" s="3">
        <f t="shared" si="66"/>
        <v>0</v>
      </c>
      <c r="AK191">
        <f t="shared" si="56"/>
        <v>0</v>
      </c>
      <c r="AL191">
        <f t="shared" si="57"/>
        <v>0</v>
      </c>
      <c r="AM191">
        <f t="shared" si="58"/>
        <v>0</v>
      </c>
      <c r="AN191">
        <f t="shared" si="59"/>
        <v>0</v>
      </c>
      <c r="AO191">
        <f t="shared" si="60"/>
        <v>0</v>
      </c>
      <c r="AP191">
        <f t="shared" si="61"/>
        <v>0</v>
      </c>
      <c r="AQ191">
        <f t="shared" si="62"/>
        <v>0</v>
      </c>
      <c r="AR191">
        <f t="shared" si="63"/>
        <v>0</v>
      </c>
    </row>
    <row r="192" spans="2:44" ht="11.25" customHeight="1" x14ac:dyDescent="0.25">
      <c r="B192" s="40">
        <f>B187+1</f>
        <v>33</v>
      </c>
      <c r="C192" s="22" t="s">
        <v>128</v>
      </c>
      <c r="D192" s="51" t="s">
        <v>65</v>
      </c>
      <c r="E192" s="22" t="s">
        <v>128</v>
      </c>
      <c r="F192" s="25" t="s">
        <v>94</v>
      </c>
      <c r="G192" s="46"/>
      <c r="H192" s="46"/>
      <c r="I192" s="46"/>
      <c r="J192" s="46"/>
      <c r="K192" s="54" t="str">
        <f>[1]Recap!B26</f>
        <v>Programare II</v>
      </c>
      <c r="L192" s="54" t="str">
        <f>[1]Recap!C26</f>
        <v>IA1</v>
      </c>
      <c r="M192" s="46" t="s">
        <v>187</v>
      </c>
      <c r="N192" s="25" t="s">
        <v>182</v>
      </c>
      <c r="O192" s="25" t="e">
        <f>IF([1]Recap!#REF!&gt;0,W334/[1]Recap!#REF!,0)+IF([1]Recap!#REF!&gt;0,X334/[1]Recap!#REF!,0)</f>
        <v>#REF!</v>
      </c>
      <c r="P192" s="25" t="e">
        <f>IF([1]Recap!#REF!&gt;0,X334/[1]Recap!#REF!,0)+IF([1]Recap!#REF!&gt;0,#REF!/[1]Recap!#REF!,0)</f>
        <v>#REF!</v>
      </c>
      <c r="Q192" s="27">
        <f>S192+V192</f>
        <v>2</v>
      </c>
      <c r="R192" s="28">
        <f>(T192+U192)/2</f>
        <v>1</v>
      </c>
      <c r="S192" s="29">
        <f>TRUNC(R192*AE193,2)</f>
        <v>2</v>
      </c>
      <c r="T192" s="30">
        <v>2</v>
      </c>
      <c r="U192" s="31">
        <v>0</v>
      </c>
      <c r="V192" s="29">
        <f>TRUNC((W192+X192)/2*AF193,2)</f>
        <v>0</v>
      </c>
      <c r="W192" s="30">
        <v>0</v>
      </c>
      <c r="X192" s="32">
        <v>0</v>
      </c>
      <c r="Y192" s="43"/>
      <c r="Z192" s="43"/>
      <c r="AA192" s="43"/>
      <c r="AB192" s="43"/>
      <c r="AC192" s="43"/>
      <c r="AD192" s="28" t="s">
        <v>57</v>
      </c>
      <c r="AE192" s="1">
        <f t="shared" si="51"/>
        <v>2</v>
      </c>
      <c r="AF192" s="2">
        <f t="shared" si="52"/>
        <v>1</v>
      </c>
      <c r="AG192">
        <f t="shared" si="53"/>
        <v>0</v>
      </c>
      <c r="AH192">
        <f t="shared" si="54"/>
        <v>0</v>
      </c>
      <c r="AI192">
        <f t="shared" si="55"/>
        <v>0</v>
      </c>
      <c r="AJ192" s="3">
        <f t="shared" si="66"/>
        <v>0</v>
      </c>
      <c r="AK192">
        <f t="shared" si="56"/>
        <v>0</v>
      </c>
      <c r="AL192">
        <f t="shared" si="57"/>
        <v>0</v>
      </c>
      <c r="AM192">
        <f t="shared" si="58"/>
        <v>0</v>
      </c>
      <c r="AN192">
        <f t="shared" si="59"/>
        <v>0</v>
      </c>
      <c r="AO192">
        <f t="shared" si="60"/>
        <v>1</v>
      </c>
      <c r="AP192">
        <f t="shared" si="61"/>
        <v>0</v>
      </c>
      <c r="AQ192">
        <f t="shared" si="62"/>
        <v>0</v>
      </c>
      <c r="AR192">
        <f t="shared" si="63"/>
        <v>1</v>
      </c>
    </row>
    <row r="193" spans="2:44" ht="12" customHeight="1" x14ac:dyDescent="0.25">
      <c r="B193" s="39"/>
      <c r="C193" s="21"/>
      <c r="D193" s="51" t="s">
        <v>67</v>
      </c>
      <c r="E193" s="26"/>
      <c r="F193" s="26"/>
      <c r="G193" s="26"/>
      <c r="H193" s="26"/>
      <c r="I193" s="26"/>
      <c r="J193" s="26"/>
      <c r="K193" s="54" t="str">
        <f>[1]Recap!B48</f>
        <v>Structuri de date avansate (CO)</v>
      </c>
      <c r="L193" s="54" t="str">
        <f>[1]Recap!C48</f>
        <v>I2+IA2</v>
      </c>
      <c r="M193" s="26">
        <v>2</v>
      </c>
      <c r="N193" s="39"/>
      <c r="O193" s="40"/>
      <c r="P193" s="40"/>
      <c r="Q193" s="27">
        <f>S193+V193</f>
        <v>0.5</v>
      </c>
      <c r="R193" s="28">
        <f>(T193+U193)/2</f>
        <v>0</v>
      </c>
      <c r="S193" s="29">
        <f>TRUNC(R193*AE194,2)</f>
        <v>0</v>
      </c>
      <c r="T193" s="30">
        <v>0</v>
      </c>
      <c r="U193" s="31">
        <v>0</v>
      </c>
      <c r="V193" s="29">
        <f>TRUNC((W193+X193)/2*AF194,2)</f>
        <v>0.5</v>
      </c>
      <c r="W193" s="30">
        <v>1</v>
      </c>
      <c r="X193" s="32">
        <v>0</v>
      </c>
      <c r="Y193" s="43"/>
      <c r="Z193" s="43"/>
      <c r="AA193" s="43"/>
      <c r="AB193" s="43"/>
      <c r="AC193" s="43"/>
      <c r="AD193" s="28" t="s">
        <v>51</v>
      </c>
      <c r="AE193" s="1">
        <f t="shared" si="51"/>
        <v>2</v>
      </c>
      <c r="AF193" s="2">
        <f t="shared" si="52"/>
        <v>1</v>
      </c>
      <c r="AG193">
        <f t="shared" si="53"/>
        <v>0</v>
      </c>
      <c r="AH193">
        <f t="shared" si="54"/>
        <v>0</v>
      </c>
      <c r="AI193">
        <f t="shared" si="55"/>
        <v>0</v>
      </c>
      <c r="AJ193" s="3">
        <f t="shared" si="66"/>
        <v>0</v>
      </c>
      <c r="AK193">
        <f t="shared" si="56"/>
        <v>0</v>
      </c>
      <c r="AL193">
        <f t="shared" si="57"/>
        <v>0</v>
      </c>
      <c r="AM193">
        <f t="shared" si="58"/>
        <v>0</v>
      </c>
      <c r="AN193">
        <f t="shared" si="59"/>
        <v>1</v>
      </c>
      <c r="AO193">
        <f t="shared" si="60"/>
        <v>1</v>
      </c>
      <c r="AP193">
        <f t="shared" si="61"/>
        <v>0</v>
      </c>
      <c r="AQ193">
        <f t="shared" si="62"/>
        <v>0</v>
      </c>
      <c r="AR193">
        <f t="shared" si="63"/>
        <v>1</v>
      </c>
    </row>
    <row r="194" spans="2:44" ht="11.25" customHeight="1" x14ac:dyDescent="0.25">
      <c r="B194" s="39"/>
      <c r="C194" s="26"/>
      <c r="D194" s="46"/>
      <c r="E194" s="26"/>
      <c r="F194" s="26"/>
      <c r="G194" s="26"/>
      <c r="H194" s="26"/>
      <c r="I194" s="26"/>
      <c r="J194" s="26"/>
      <c r="K194" s="54" t="str">
        <f>[1]Recap!B49</f>
        <v>Structuri de date avansate (CO)</v>
      </c>
      <c r="L194" s="54" t="str">
        <f>[1]Recap!C49</f>
        <v>I2</v>
      </c>
      <c r="M194" s="26" t="s">
        <v>119</v>
      </c>
      <c r="N194" s="39"/>
      <c r="O194" s="40"/>
      <c r="P194" s="40"/>
      <c r="Q194" s="27">
        <f>S194+V194</f>
        <v>1</v>
      </c>
      <c r="R194" s="28">
        <f>(T194+U194)/2</f>
        <v>0</v>
      </c>
      <c r="S194" s="29">
        <f>TRUNC(R194*AE195,2)</f>
        <v>0</v>
      </c>
      <c r="T194" s="30">
        <v>0</v>
      </c>
      <c r="U194" s="31">
        <v>0</v>
      </c>
      <c r="V194" s="29">
        <f>TRUNC((W194+X194)/2*AF195,2)</f>
        <v>1</v>
      </c>
      <c r="W194" s="30">
        <v>2</v>
      </c>
      <c r="X194" s="32">
        <v>0</v>
      </c>
      <c r="Y194" s="43"/>
      <c r="Z194" s="43"/>
      <c r="AA194" s="43"/>
      <c r="AB194" s="43"/>
      <c r="AC194" s="43"/>
      <c r="AD194" s="28" t="s">
        <v>176</v>
      </c>
      <c r="AE194" s="1">
        <f t="shared" si="51"/>
        <v>2</v>
      </c>
      <c r="AF194" s="2">
        <f t="shared" si="52"/>
        <v>1</v>
      </c>
      <c r="AG194">
        <f t="shared" si="53"/>
        <v>0</v>
      </c>
      <c r="AH194">
        <f t="shared" si="54"/>
        <v>0</v>
      </c>
      <c r="AI194">
        <f t="shared" si="55"/>
        <v>0</v>
      </c>
      <c r="AJ194" s="3">
        <f t="shared" si="66"/>
        <v>0</v>
      </c>
      <c r="AK194">
        <f t="shared" si="56"/>
        <v>0</v>
      </c>
      <c r="AL194">
        <f t="shared" si="57"/>
        <v>0</v>
      </c>
      <c r="AM194">
        <f t="shared" si="58"/>
        <v>0</v>
      </c>
      <c r="AN194">
        <f t="shared" si="59"/>
        <v>1</v>
      </c>
      <c r="AO194">
        <f t="shared" si="60"/>
        <v>0</v>
      </c>
      <c r="AP194">
        <f t="shared" si="61"/>
        <v>0</v>
      </c>
      <c r="AQ194">
        <f t="shared" si="62"/>
        <v>0</v>
      </c>
      <c r="AR194">
        <f t="shared" si="63"/>
        <v>1</v>
      </c>
    </row>
    <row r="195" spans="2:44" ht="9.75" customHeight="1" x14ac:dyDescent="0.25">
      <c r="B195" s="39"/>
      <c r="C195" s="26"/>
      <c r="D195" s="46"/>
      <c r="E195" s="26"/>
      <c r="F195" s="26"/>
      <c r="G195" s="26"/>
      <c r="H195" s="26"/>
      <c r="I195" s="26"/>
      <c r="J195" s="26"/>
      <c r="K195" s="54" t="str">
        <f>[1]Recap!B46</f>
        <v xml:space="preserve">Programare III </v>
      </c>
      <c r="L195" s="54" t="str">
        <f>[1]Recap!C46</f>
        <v>I2</v>
      </c>
      <c r="M195" s="26"/>
      <c r="N195" s="39"/>
      <c r="O195" s="40"/>
      <c r="P195" s="40"/>
      <c r="Q195" s="41">
        <f t="shared" ref="Q195:AC196" si="78">SUM(Q191:Q194)</f>
        <v>10</v>
      </c>
      <c r="R195" s="41">
        <f t="shared" si="78"/>
        <v>2</v>
      </c>
      <c r="S195" s="41">
        <f t="shared" si="78"/>
        <v>4</v>
      </c>
      <c r="T195" s="41">
        <f t="shared" si="78"/>
        <v>2</v>
      </c>
      <c r="U195" s="41">
        <f t="shared" si="78"/>
        <v>2</v>
      </c>
      <c r="V195" s="41">
        <f t="shared" si="78"/>
        <v>6</v>
      </c>
      <c r="W195" s="41">
        <f t="shared" si="78"/>
        <v>3</v>
      </c>
      <c r="X195" s="41">
        <f t="shared" si="78"/>
        <v>9</v>
      </c>
      <c r="Y195" s="43"/>
      <c r="Z195" s="43"/>
      <c r="AA195" s="43"/>
      <c r="AB195" s="43"/>
      <c r="AC195" s="43"/>
      <c r="AD195" s="28" t="s">
        <v>50</v>
      </c>
      <c r="AE195" s="1">
        <f t="shared" si="51"/>
        <v>2</v>
      </c>
      <c r="AF195" s="2">
        <f t="shared" si="52"/>
        <v>1</v>
      </c>
      <c r="AG195">
        <f t="shared" si="53"/>
        <v>0</v>
      </c>
      <c r="AH195">
        <f t="shared" si="54"/>
        <v>0</v>
      </c>
      <c r="AI195">
        <f t="shared" si="55"/>
        <v>0</v>
      </c>
      <c r="AJ195" s="3">
        <f t="shared" si="66"/>
        <v>0</v>
      </c>
      <c r="AK195">
        <f t="shared" si="56"/>
        <v>0</v>
      </c>
      <c r="AL195">
        <f t="shared" si="57"/>
        <v>0</v>
      </c>
      <c r="AM195">
        <f t="shared" si="58"/>
        <v>0</v>
      </c>
      <c r="AN195">
        <f t="shared" si="59"/>
        <v>1</v>
      </c>
      <c r="AO195">
        <f t="shared" si="60"/>
        <v>0</v>
      </c>
      <c r="AP195">
        <f t="shared" si="61"/>
        <v>0</v>
      </c>
      <c r="AQ195">
        <f t="shared" si="62"/>
        <v>0</v>
      </c>
      <c r="AR195">
        <f t="shared" si="63"/>
        <v>1</v>
      </c>
    </row>
    <row r="196" spans="2:44" ht="11.25" customHeight="1" x14ac:dyDescent="0.25">
      <c r="B196" s="232" t="s">
        <v>52</v>
      </c>
      <c r="C196" s="233"/>
      <c r="D196" s="233"/>
      <c r="E196" s="233"/>
      <c r="F196" s="233"/>
      <c r="G196" s="233"/>
      <c r="H196" s="233"/>
      <c r="I196" s="233"/>
      <c r="J196" s="233"/>
      <c r="K196" s="233"/>
      <c r="L196" s="233"/>
      <c r="M196" s="234"/>
      <c r="N196" s="39"/>
      <c r="O196" s="40"/>
      <c r="P196" s="40"/>
      <c r="Q196" s="27">
        <f t="shared" ref="Q196:Q204" si="79">S196+V196</f>
        <v>2</v>
      </c>
      <c r="R196" s="28">
        <f t="shared" ref="R196:R204" si="80">(T196+U196)/2</f>
        <v>1</v>
      </c>
      <c r="S196" s="29">
        <f t="shared" ref="S196:S204" si="81">TRUNC(R196*AE197,2)</f>
        <v>2</v>
      </c>
      <c r="T196" s="30">
        <f>[2]Recap!L82</f>
        <v>2</v>
      </c>
      <c r="U196" s="31">
        <v>0</v>
      </c>
      <c r="V196" s="29">
        <f t="shared" ref="V196:V204" si="82">TRUNC((W196+X196)/2*AF197,2)</f>
        <v>0</v>
      </c>
      <c r="W196" s="30">
        <v>0</v>
      </c>
      <c r="X196" s="32">
        <v>0</v>
      </c>
      <c r="Y196" s="41">
        <f t="shared" si="78"/>
        <v>0</v>
      </c>
      <c r="Z196" s="41">
        <f t="shared" si="78"/>
        <v>0</v>
      </c>
      <c r="AA196" s="41">
        <f t="shared" si="78"/>
        <v>0</v>
      </c>
      <c r="AB196" s="41">
        <f t="shared" si="78"/>
        <v>0</v>
      </c>
      <c r="AC196" s="41">
        <f t="shared" si="78"/>
        <v>0</v>
      </c>
      <c r="AD196" s="28">
        <f>16-ROUND(Q195,2)</f>
        <v>6</v>
      </c>
      <c r="AE196" s="1">
        <f t="shared" si="51"/>
        <v>0</v>
      </c>
      <c r="AF196" s="2">
        <f t="shared" si="52"/>
        <v>0</v>
      </c>
      <c r="AG196">
        <f t="shared" si="53"/>
        <v>0</v>
      </c>
      <c r="AH196">
        <f t="shared" si="54"/>
        <v>0</v>
      </c>
      <c r="AI196">
        <f t="shared" si="55"/>
        <v>0</v>
      </c>
      <c r="AJ196" s="3">
        <f t="shared" si="66"/>
        <v>0</v>
      </c>
      <c r="AK196">
        <f t="shared" si="56"/>
        <v>0</v>
      </c>
      <c r="AL196">
        <f t="shared" si="57"/>
        <v>0</v>
      </c>
      <c r="AM196">
        <f t="shared" si="58"/>
        <v>0</v>
      </c>
      <c r="AN196">
        <f t="shared" si="59"/>
        <v>0</v>
      </c>
      <c r="AO196">
        <f t="shared" si="60"/>
        <v>0</v>
      </c>
      <c r="AP196">
        <f t="shared" si="61"/>
        <v>0</v>
      </c>
      <c r="AQ196">
        <f t="shared" si="62"/>
        <v>0</v>
      </c>
      <c r="AR196">
        <f t="shared" si="63"/>
        <v>0</v>
      </c>
    </row>
    <row r="197" spans="2:44" ht="11.25" customHeight="1" x14ac:dyDescent="0.25">
      <c r="B197" s="20">
        <f>B177+1</f>
        <v>31</v>
      </c>
      <c r="C197" s="21" t="s">
        <v>128</v>
      </c>
      <c r="D197" s="22" t="s">
        <v>65</v>
      </c>
      <c r="E197" s="21"/>
      <c r="F197" s="23"/>
      <c r="G197" s="24">
        <v>33</v>
      </c>
      <c r="H197" s="23" t="s">
        <v>55</v>
      </c>
      <c r="I197" s="23"/>
      <c r="J197" s="23"/>
      <c r="K197" s="25" t="str">
        <f>[1]Recap!B13</f>
        <v xml:space="preserve">Programare I </v>
      </c>
      <c r="L197" s="25" t="str">
        <f>[1]Recap!C13</f>
        <v>I1</v>
      </c>
      <c r="M197" s="23">
        <v>1</v>
      </c>
      <c r="N197" s="23" t="s">
        <v>157</v>
      </c>
      <c r="O197" s="25">
        <f>IF([2]Recap!M84&gt;0,W196/[2]Recap!M84,0)+IF([2]Recap!S84&gt;0,X196/[2]Recap!S84,0)</f>
        <v>0</v>
      </c>
      <c r="P197" s="25">
        <f>IF([2]Recap!N84&gt;0,W196/[2]Recap!N84,0)+IF([2]Recap!T84&gt;0,X196/[2]Recap!T84,0)</f>
        <v>0</v>
      </c>
      <c r="Q197" s="27">
        <f t="shared" si="79"/>
        <v>2</v>
      </c>
      <c r="R197" s="28">
        <f t="shared" si="80"/>
        <v>1</v>
      </c>
      <c r="S197" s="29">
        <f t="shared" si="81"/>
        <v>2</v>
      </c>
      <c r="T197" s="30">
        <v>2</v>
      </c>
      <c r="U197" s="31">
        <v>0</v>
      </c>
      <c r="V197" s="29">
        <f t="shared" si="82"/>
        <v>0</v>
      </c>
      <c r="W197" s="30">
        <v>0</v>
      </c>
      <c r="X197" s="32">
        <v>0</v>
      </c>
      <c r="Y197" s="33">
        <v>6</v>
      </c>
      <c r="Z197" s="34" t="s">
        <v>75</v>
      </c>
      <c r="AA197" s="35"/>
      <c r="AB197" s="35"/>
      <c r="AC197" s="35"/>
      <c r="AD197" s="28"/>
      <c r="AE197" s="1">
        <f t="shared" si="51"/>
        <v>2</v>
      </c>
      <c r="AF197" s="2">
        <f t="shared" si="52"/>
        <v>1</v>
      </c>
      <c r="AG197">
        <f t="shared" si="53"/>
        <v>0</v>
      </c>
      <c r="AH197">
        <f t="shared" si="54"/>
        <v>0</v>
      </c>
      <c r="AI197">
        <f t="shared" si="55"/>
        <v>0</v>
      </c>
      <c r="AJ197" s="3">
        <f t="shared" si="66"/>
        <v>0</v>
      </c>
      <c r="AK197">
        <f t="shared" si="56"/>
        <v>0</v>
      </c>
      <c r="AL197">
        <f t="shared" si="57"/>
        <v>0</v>
      </c>
      <c r="AM197">
        <f t="shared" si="58"/>
        <v>0</v>
      </c>
      <c r="AN197">
        <f t="shared" si="59"/>
        <v>1</v>
      </c>
      <c r="AO197">
        <f t="shared" si="60"/>
        <v>0</v>
      </c>
      <c r="AP197">
        <f t="shared" si="61"/>
        <v>0</v>
      </c>
      <c r="AQ197">
        <f t="shared" si="62"/>
        <v>0</v>
      </c>
      <c r="AR197">
        <f t="shared" si="63"/>
        <v>1</v>
      </c>
    </row>
    <row r="198" spans="2:44" ht="11.25" customHeight="1" x14ac:dyDescent="0.25">
      <c r="B198" s="20"/>
      <c r="C198" s="21"/>
      <c r="D198" s="22"/>
      <c r="E198" s="36"/>
      <c r="F198" s="23"/>
      <c r="G198" s="24"/>
      <c r="H198" s="23"/>
      <c r="I198" s="23"/>
      <c r="J198" s="23"/>
      <c r="K198" s="25" t="str">
        <f>[1]Recap!B18</f>
        <v>Fundamente de matematică</v>
      </c>
      <c r="L198" s="25" t="str">
        <f>[1]Recap!C18</f>
        <v>IA1</v>
      </c>
      <c r="M198" s="23">
        <v>1</v>
      </c>
      <c r="N198" s="23" t="s">
        <v>59</v>
      </c>
      <c r="O198" s="25">
        <f>IF([2]Recap!M71&gt;0,W197/[2]Recap!M71,0)+IF([2]Recap!S71&gt;0,X197/[2]Recap!S71,0)</f>
        <v>0</v>
      </c>
      <c r="P198" s="25">
        <f>IF([2]Recap!N375&gt;0,W197/[2]Recap!N375,0)+IF([2]Recap!T375&gt;0,X197/[2]Recap!T375,0)</f>
        <v>0</v>
      </c>
      <c r="Q198" s="27">
        <f t="shared" si="79"/>
        <v>1</v>
      </c>
      <c r="R198" s="28">
        <f t="shared" si="80"/>
        <v>0.5</v>
      </c>
      <c r="S198" s="29">
        <f t="shared" si="81"/>
        <v>1</v>
      </c>
      <c r="T198" s="30">
        <v>1</v>
      </c>
      <c r="U198" s="31">
        <v>0</v>
      </c>
      <c r="V198" s="29">
        <f t="shared" si="82"/>
        <v>0</v>
      </c>
      <c r="W198" s="30">
        <v>0</v>
      </c>
      <c r="X198" s="32">
        <v>0</v>
      </c>
      <c r="Y198" s="33">
        <v>14</v>
      </c>
      <c r="Z198" s="34" t="s">
        <v>78</v>
      </c>
      <c r="AA198" s="35"/>
      <c r="AB198" s="35"/>
      <c r="AC198" s="35"/>
      <c r="AD198" s="28"/>
      <c r="AE198" s="1">
        <f t="shared" si="51"/>
        <v>2</v>
      </c>
      <c r="AF198" s="2">
        <f t="shared" si="52"/>
        <v>1</v>
      </c>
      <c r="AG198">
        <f t="shared" ref="AG198:AG262" si="83">IF(ISNUMBER(SEARCH($AG$4,L198)),1,0)</f>
        <v>0</v>
      </c>
      <c r="AH198">
        <f t="shared" ref="AH198:AH262" si="84">IF(ISNUMBER(SEARCH($AH$4,L198)),1,0)</f>
        <v>0</v>
      </c>
      <c r="AI198">
        <f t="shared" ref="AI198:AI262" si="85">IF(ISNUMBER(SEARCH($AI$4,L198)),1,0)</f>
        <v>0</v>
      </c>
      <c r="AJ198" s="3">
        <f t="shared" si="66"/>
        <v>0</v>
      </c>
      <c r="AK198">
        <f t="shared" ref="AK198:AK262" si="86">IF(ISNUMBER(SEARCH($AK$4,L198)),1,0)</f>
        <v>0</v>
      </c>
      <c r="AL198">
        <f t="shared" ref="AL198:AL262" si="87">IF(ISNUMBER(SEARCH($AL$4,L198)),1,0)</f>
        <v>0</v>
      </c>
      <c r="AM198">
        <f t="shared" ref="AM198:AM262" si="88">IF(ISNUMBER(SEARCH($AM$4,L198)),1,0)</f>
        <v>0</v>
      </c>
      <c r="AN198">
        <f t="shared" ref="AN198:AN262" si="89">IF(OR(IF(ISNUMBER(SEARCH("i1",L198)),1,0),IF(ISNUMBER(SEARCH("i2",L198)),1,0),IF(ISNUMBER(SEARCH("i3",L198)),1,0)),1,0)</f>
        <v>0</v>
      </c>
      <c r="AO198">
        <f t="shared" ref="AO198:AO262" si="90">IF(OR(IF(ISNUMBER(SEARCH("ia1",L198)),1,0),IF(ISNUMBER(SEARCH("ia2",L198)),1,0),IF(ISNUMBER(SEARCH("ia3",L198)),1,0)),1,0)</f>
        <v>1</v>
      </c>
      <c r="AP198">
        <f t="shared" ref="AP198:AP262" si="91">IF(SUM(AG198:AJ198)&lt;=0,0,1)</f>
        <v>0</v>
      </c>
      <c r="AQ198">
        <f t="shared" ref="AQ198:AQ262" si="92">IF(SUM(AK198:AL198)&lt;=0,0,1)</f>
        <v>0</v>
      </c>
      <c r="AR198">
        <f t="shared" ref="AR198:AR228" si="93">IF(SUM(AN198:AO198)&lt;=0,0,1)</f>
        <v>1</v>
      </c>
    </row>
    <row r="199" spans="2:44" ht="11.25" customHeight="1" x14ac:dyDescent="0.25">
      <c r="B199" s="20"/>
      <c r="C199" s="21"/>
      <c r="D199" s="22"/>
      <c r="E199" s="36"/>
      <c r="F199" s="23"/>
      <c r="G199" s="24"/>
      <c r="H199" s="23"/>
      <c r="I199" s="23"/>
      <c r="J199" s="23"/>
      <c r="K199" s="25" t="str">
        <f>[1]Recap!B328</f>
        <v>Etică integritate și scriere academică</v>
      </c>
      <c r="L199" s="25" t="str">
        <f>[1]Recap!C328</f>
        <v>I1</v>
      </c>
      <c r="M199" s="26">
        <v>1</v>
      </c>
      <c r="N199" s="23" t="s">
        <v>103</v>
      </c>
      <c r="O199" s="38"/>
      <c r="P199" s="38"/>
      <c r="Q199" s="27">
        <f t="shared" si="79"/>
        <v>1</v>
      </c>
      <c r="R199" s="28">
        <f t="shared" si="80"/>
        <v>0.5</v>
      </c>
      <c r="S199" s="29">
        <f t="shared" si="81"/>
        <v>1</v>
      </c>
      <c r="T199" s="30">
        <v>1</v>
      </c>
      <c r="U199" s="31">
        <v>0</v>
      </c>
      <c r="V199" s="29">
        <f t="shared" si="82"/>
        <v>0</v>
      </c>
      <c r="W199" s="30">
        <v>0</v>
      </c>
      <c r="X199" s="32">
        <v>0</v>
      </c>
      <c r="Y199" s="33"/>
      <c r="Z199" s="34"/>
      <c r="AA199" s="35"/>
      <c r="AB199" s="35"/>
      <c r="AC199" s="35"/>
      <c r="AD199" s="28"/>
      <c r="AE199" s="1">
        <f t="shared" ref="AE199:AE263" si="94">IF(AR199=1,2,IF(AM199=1,2*1.25,IF(AP199=1,2.5,IF(AQ199=1,3.12,0))))</f>
        <v>2</v>
      </c>
      <c r="AF199" s="2">
        <f t="shared" ref="AF199:AF263" si="95">IF(AR199=1,1,IF(AM199=1,1.25,IF(AP199=1,1.5,IF(AQ199=1,1.86,0))))</f>
        <v>1</v>
      </c>
      <c r="AG199">
        <f t="shared" si="83"/>
        <v>0</v>
      </c>
      <c r="AH199">
        <f t="shared" si="84"/>
        <v>0</v>
      </c>
      <c r="AI199">
        <f t="shared" si="85"/>
        <v>0</v>
      </c>
      <c r="AJ199" s="3">
        <f t="shared" ref="AJ199:AJ262" si="96">IF(ISNUMBER(SEARCH($AJ$4,L199)),1,0)</f>
        <v>0</v>
      </c>
      <c r="AK199">
        <f t="shared" si="86"/>
        <v>0</v>
      </c>
      <c r="AL199">
        <f t="shared" si="87"/>
        <v>0</v>
      </c>
      <c r="AM199">
        <f t="shared" si="88"/>
        <v>0</v>
      </c>
      <c r="AN199">
        <f t="shared" si="89"/>
        <v>1</v>
      </c>
      <c r="AO199">
        <f t="shared" si="90"/>
        <v>0</v>
      </c>
      <c r="AP199">
        <f t="shared" si="91"/>
        <v>0</v>
      </c>
      <c r="AQ199">
        <f t="shared" si="92"/>
        <v>0</v>
      </c>
      <c r="AR199">
        <f t="shared" si="93"/>
        <v>1</v>
      </c>
    </row>
    <row r="200" spans="2:44" ht="11.25" customHeight="1" x14ac:dyDescent="0.25">
      <c r="B200" s="20"/>
      <c r="C200" s="21"/>
      <c r="D200" s="22"/>
      <c r="E200" s="36"/>
      <c r="F200" s="23"/>
      <c r="G200" s="24"/>
      <c r="H200" s="23"/>
      <c r="I200" s="23"/>
      <c r="J200" s="23"/>
      <c r="K200" s="25" t="str">
        <f>[1]Recap!B329</f>
        <v>Etică integritate și scriere academică</v>
      </c>
      <c r="L200" s="25" t="str">
        <f>[1]Recap!C329</f>
        <v>IA1</v>
      </c>
      <c r="M200" s="25">
        <v>1</v>
      </c>
      <c r="N200" s="43"/>
      <c r="O200" s="43"/>
      <c r="P200" s="43"/>
      <c r="Q200" s="27">
        <f t="shared" si="79"/>
        <v>2</v>
      </c>
      <c r="R200" s="28">
        <f t="shared" si="80"/>
        <v>1</v>
      </c>
      <c r="S200" s="29">
        <f t="shared" si="81"/>
        <v>2</v>
      </c>
      <c r="T200" s="30">
        <v>2</v>
      </c>
      <c r="U200" s="31">
        <v>0</v>
      </c>
      <c r="V200" s="29">
        <f t="shared" si="82"/>
        <v>0</v>
      </c>
      <c r="W200" s="30">
        <v>0</v>
      </c>
      <c r="X200" s="32">
        <v>0</v>
      </c>
      <c r="Y200" s="33"/>
      <c r="Z200" s="34"/>
      <c r="AA200" s="35"/>
      <c r="AB200" s="35"/>
      <c r="AC200" s="35"/>
      <c r="AD200" s="28"/>
      <c r="AE200" s="1">
        <f t="shared" si="94"/>
        <v>2</v>
      </c>
      <c r="AF200" s="2">
        <f t="shared" si="95"/>
        <v>1</v>
      </c>
      <c r="AG200">
        <f t="shared" si="83"/>
        <v>0</v>
      </c>
      <c r="AH200">
        <f t="shared" si="84"/>
        <v>0</v>
      </c>
      <c r="AI200">
        <f t="shared" si="85"/>
        <v>0</v>
      </c>
      <c r="AJ200" s="3">
        <f t="shared" si="96"/>
        <v>0</v>
      </c>
      <c r="AK200">
        <f t="shared" si="86"/>
        <v>0</v>
      </c>
      <c r="AL200">
        <f t="shared" si="87"/>
        <v>0</v>
      </c>
      <c r="AM200">
        <f t="shared" si="88"/>
        <v>0</v>
      </c>
      <c r="AN200">
        <f t="shared" si="89"/>
        <v>0</v>
      </c>
      <c r="AO200">
        <f t="shared" si="90"/>
        <v>1</v>
      </c>
      <c r="AP200">
        <f t="shared" si="91"/>
        <v>0</v>
      </c>
      <c r="AQ200">
        <f t="shared" si="92"/>
        <v>0</v>
      </c>
      <c r="AR200">
        <f t="shared" si="93"/>
        <v>1</v>
      </c>
    </row>
    <row r="201" spans="2:44" ht="11.25" customHeight="1" x14ac:dyDescent="0.25">
      <c r="B201" s="20"/>
      <c r="C201" s="21"/>
      <c r="D201" s="22"/>
      <c r="E201" s="36"/>
      <c r="F201" s="23"/>
      <c r="G201" s="24"/>
      <c r="H201" s="23"/>
      <c r="I201" s="23"/>
      <c r="J201" s="23"/>
      <c r="K201" s="25" t="str">
        <f>[1]Recap!B44</f>
        <v>Baze de date</v>
      </c>
      <c r="L201" s="25" t="str">
        <f>[1]Recap!C44</f>
        <v>I2</v>
      </c>
      <c r="M201" s="25">
        <v>2</v>
      </c>
      <c r="N201" s="43"/>
      <c r="O201" s="43"/>
      <c r="P201" s="43"/>
      <c r="Q201" s="27">
        <f t="shared" si="79"/>
        <v>2</v>
      </c>
      <c r="R201" s="28">
        <f t="shared" si="80"/>
        <v>1</v>
      </c>
      <c r="S201" s="29">
        <f t="shared" si="81"/>
        <v>2</v>
      </c>
      <c r="T201" s="30">
        <v>2</v>
      </c>
      <c r="U201" s="31">
        <v>0</v>
      </c>
      <c r="V201" s="29">
        <f t="shared" si="82"/>
        <v>0</v>
      </c>
      <c r="W201" s="30">
        <v>0</v>
      </c>
      <c r="X201" s="32">
        <v>0</v>
      </c>
      <c r="Y201" s="33"/>
      <c r="Z201" s="34"/>
      <c r="AA201" s="35"/>
      <c r="AB201" s="35"/>
      <c r="AC201" s="35"/>
      <c r="AD201" s="28"/>
      <c r="AE201" s="1">
        <f t="shared" si="94"/>
        <v>2</v>
      </c>
      <c r="AF201" s="2">
        <f t="shared" si="95"/>
        <v>1</v>
      </c>
      <c r="AG201">
        <f t="shared" si="83"/>
        <v>0</v>
      </c>
      <c r="AH201">
        <f t="shared" si="84"/>
        <v>0</v>
      </c>
      <c r="AI201">
        <f t="shared" si="85"/>
        <v>0</v>
      </c>
      <c r="AJ201" s="3">
        <f t="shared" si="96"/>
        <v>0</v>
      </c>
      <c r="AK201">
        <f t="shared" si="86"/>
        <v>0</v>
      </c>
      <c r="AL201">
        <f t="shared" si="87"/>
        <v>0</v>
      </c>
      <c r="AM201">
        <f t="shared" si="88"/>
        <v>0</v>
      </c>
      <c r="AN201">
        <f t="shared" si="89"/>
        <v>1</v>
      </c>
      <c r="AO201">
        <f t="shared" si="90"/>
        <v>0</v>
      </c>
      <c r="AP201">
        <f t="shared" si="91"/>
        <v>0</v>
      </c>
      <c r="AQ201">
        <f t="shared" si="92"/>
        <v>0</v>
      </c>
      <c r="AR201">
        <f t="shared" si="93"/>
        <v>1</v>
      </c>
    </row>
    <row r="202" spans="2:44" ht="11.25" customHeight="1" x14ac:dyDescent="0.25">
      <c r="B202" s="20"/>
      <c r="C202" s="21"/>
      <c r="D202" s="22"/>
      <c r="E202" s="36"/>
      <c r="F202" s="23"/>
      <c r="G202" s="24"/>
      <c r="H202" s="23"/>
      <c r="I202" s="23"/>
      <c r="J202" s="23"/>
      <c r="K202" s="25" t="str">
        <f>[1]Recap!B51</f>
        <v>Metode formale in dezvoltarea apl.inf.(CO)</v>
      </c>
      <c r="L202" s="25" t="str">
        <f>[1]Recap!C51</f>
        <v>I2</v>
      </c>
      <c r="M202" s="25">
        <v>2</v>
      </c>
      <c r="N202" s="43"/>
      <c r="O202" s="43"/>
      <c r="P202" s="43"/>
      <c r="Q202" s="27">
        <f t="shared" si="79"/>
        <v>2</v>
      </c>
      <c r="R202" s="28">
        <f t="shared" si="80"/>
        <v>1</v>
      </c>
      <c r="S202" s="29">
        <f t="shared" si="81"/>
        <v>2</v>
      </c>
      <c r="T202" s="30">
        <v>2</v>
      </c>
      <c r="U202" s="31">
        <v>0</v>
      </c>
      <c r="V202" s="29">
        <f t="shared" si="82"/>
        <v>0</v>
      </c>
      <c r="W202" s="30">
        <v>0</v>
      </c>
      <c r="X202" s="32">
        <v>0</v>
      </c>
      <c r="Y202" s="33"/>
      <c r="Z202" s="34"/>
      <c r="AA202" s="35"/>
      <c r="AB202" s="35"/>
      <c r="AC202" s="35"/>
      <c r="AD202" s="28"/>
      <c r="AE202" s="1">
        <f t="shared" si="94"/>
        <v>2</v>
      </c>
      <c r="AF202" s="2">
        <f t="shared" si="95"/>
        <v>1</v>
      </c>
      <c r="AG202">
        <f t="shared" si="83"/>
        <v>0</v>
      </c>
      <c r="AH202">
        <f t="shared" si="84"/>
        <v>0</v>
      </c>
      <c r="AI202">
        <f t="shared" si="85"/>
        <v>0</v>
      </c>
      <c r="AJ202" s="3">
        <f t="shared" si="96"/>
        <v>0</v>
      </c>
      <c r="AK202">
        <f t="shared" si="86"/>
        <v>0</v>
      </c>
      <c r="AL202">
        <f t="shared" si="87"/>
        <v>0</v>
      </c>
      <c r="AM202">
        <f t="shared" si="88"/>
        <v>0</v>
      </c>
      <c r="AN202">
        <f t="shared" si="89"/>
        <v>1</v>
      </c>
      <c r="AO202">
        <f t="shared" si="90"/>
        <v>0</v>
      </c>
      <c r="AP202">
        <f t="shared" si="91"/>
        <v>0</v>
      </c>
      <c r="AQ202">
        <f t="shared" si="92"/>
        <v>0</v>
      </c>
      <c r="AR202">
        <f t="shared" si="93"/>
        <v>1</v>
      </c>
    </row>
    <row r="203" spans="2:44" ht="11.25" customHeight="1" x14ac:dyDescent="0.25">
      <c r="B203" s="20"/>
      <c r="C203" s="21"/>
      <c r="D203" s="22"/>
      <c r="E203" s="36"/>
      <c r="F203" s="23"/>
      <c r="G203" s="24"/>
      <c r="H203" s="23"/>
      <c r="I203" s="23"/>
      <c r="J203" s="23"/>
      <c r="K203" s="25" t="str">
        <f>[1]Recap!B52</f>
        <v>Aplicații ale teoriei automatelor (CO)</v>
      </c>
      <c r="L203" s="25" t="str">
        <f>[1]Recap!C52</f>
        <v>I2</v>
      </c>
      <c r="M203" s="25">
        <v>2</v>
      </c>
      <c r="N203" s="43"/>
      <c r="O203" s="43"/>
      <c r="P203" s="43"/>
      <c r="Q203" s="27">
        <f t="shared" si="79"/>
        <v>2</v>
      </c>
      <c r="R203" s="28">
        <f t="shared" si="80"/>
        <v>1</v>
      </c>
      <c r="S203" s="29">
        <f t="shared" si="81"/>
        <v>2</v>
      </c>
      <c r="T203" s="30">
        <v>2</v>
      </c>
      <c r="U203" s="31">
        <v>0</v>
      </c>
      <c r="V203" s="29">
        <f t="shared" si="82"/>
        <v>0</v>
      </c>
      <c r="W203" s="30">
        <v>0</v>
      </c>
      <c r="X203" s="32">
        <v>0</v>
      </c>
      <c r="Y203" s="33"/>
      <c r="Z203" s="34"/>
      <c r="AA203" s="35"/>
      <c r="AB203" s="35"/>
      <c r="AC203" s="35"/>
      <c r="AD203" s="28"/>
      <c r="AE203" s="1">
        <f t="shared" si="94"/>
        <v>2</v>
      </c>
      <c r="AF203" s="2">
        <f t="shared" si="95"/>
        <v>1</v>
      </c>
      <c r="AG203">
        <f t="shared" si="83"/>
        <v>0</v>
      </c>
      <c r="AH203">
        <f t="shared" si="84"/>
        <v>0</v>
      </c>
      <c r="AI203">
        <f t="shared" si="85"/>
        <v>0</v>
      </c>
      <c r="AJ203" s="3">
        <f t="shared" si="96"/>
        <v>0</v>
      </c>
      <c r="AK203">
        <f t="shared" si="86"/>
        <v>0</v>
      </c>
      <c r="AL203">
        <f t="shared" si="87"/>
        <v>0</v>
      </c>
      <c r="AM203">
        <f t="shared" si="88"/>
        <v>0</v>
      </c>
      <c r="AN203">
        <f t="shared" si="89"/>
        <v>1</v>
      </c>
      <c r="AO203">
        <f t="shared" si="90"/>
        <v>0</v>
      </c>
      <c r="AP203">
        <f t="shared" si="91"/>
        <v>0</v>
      </c>
      <c r="AQ203">
        <f t="shared" si="92"/>
        <v>0</v>
      </c>
      <c r="AR203">
        <f t="shared" si="93"/>
        <v>1</v>
      </c>
    </row>
    <row r="204" spans="2:44" ht="11.25" customHeight="1" x14ac:dyDescent="0.25">
      <c r="B204" s="20"/>
      <c r="C204" s="21"/>
      <c r="D204" s="22"/>
      <c r="E204" s="36"/>
      <c r="F204" s="23"/>
      <c r="G204" s="24"/>
      <c r="H204" s="23"/>
      <c r="I204" s="23"/>
      <c r="J204" s="23"/>
      <c r="K204" s="25" t="str">
        <f>[1]Recap!B43</f>
        <v>Sisteme de operare I</v>
      </c>
      <c r="L204" s="25" t="str">
        <f>[1]Recap!C43</f>
        <v>IA2</v>
      </c>
      <c r="M204" s="25">
        <v>2</v>
      </c>
      <c r="N204" s="43"/>
      <c r="O204" s="43"/>
      <c r="P204" s="43"/>
      <c r="Q204" s="27">
        <f t="shared" si="79"/>
        <v>2</v>
      </c>
      <c r="R204" s="28">
        <f t="shared" si="80"/>
        <v>1</v>
      </c>
      <c r="S204" s="29">
        <f t="shared" si="81"/>
        <v>2</v>
      </c>
      <c r="T204" s="30">
        <v>2</v>
      </c>
      <c r="U204" s="31">
        <v>0</v>
      </c>
      <c r="V204" s="29">
        <f t="shared" si="82"/>
        <v>0</v>
      </c>
      <c r="W204" s="30">
        <v>0</v>
      </c>
      <c r="X204" s="32">
        <v>0</v>
      </c>
      <c r="Y204" s="33"/>
      <c r="Z204" s="34"/>
      <c r="AA204" s="35"/>
      <c r="AB204" s="35"/>
      <c r="AC204" s="35"/>
      <c r="AD204" s="28"/>
      <c r="AE204" s="1">
        <f t="shared" si="94"/>
        <v>2</v>
      </c>
      <c r="AF204" s="2">
        <f t="shared" si="95"/>
        <v>1</v>
      </c>
      <c r="AG204">
        <f t="shared" si="83"/>
        <v>0</v>
      </c>
      <c r="AH204">
        <f t="shared" si="84"/>
        <v>0</v>
      </c>
      <c r="AI204">
        <f t="shared" si="85"/>
        <v>0</v>
      </c>
      <c r="AJ204" s="3">
        <f t="shared" si="96"/>
        <v>0</v>
      </c>
      <c r="AK204">
        <f t="shared" si="86"/>
        <v>0</v>
      </c>
      <c r="AL204">
        <f t="shared" si="87"/>
        <v>0</v>
      </c>
      <c r="AM204">
        <f t="shared" si="88"/>
        <v>0</v>
      </c>
      <c r="AN204">
        <f t="shared" si="89"/>
        <v>0</v>
      </c>
      <c r="AO204">
        <f t="shared" si="90"/>
        <v>1</v>
      </c>
      <c r="AP204">
        <f t="shared" si="91"/>
        <v>0</v>
      </c>
      <c r="AQ204">
        <f t="shared" si="92"/>
        <v>0</v>
      </c>
      <c r="AR204">
        <f t="shared" si="93"/>
        <v>1</v>
      </c>
    </row>
    <row r="205" spans="2:44" ht="11.25" customHeight="1" x14ac:dyDescent="0.25">
      <c r="B205" s="20"/>
      <c r="C205" s="21"/>
      <c r="D205" s="22"/>
      <c r="E205" s="36"/>
      <c r="F205" s="23"/>
      <c r="G205" s="24"/>
      <c r="H205" s="23"/>
      <c r="I205" s="23"/>
      <c r="J205" s="23"/>
      <c r="K205" s="25" t="str">
        <f>[1]Recap!B45</f>
        <v>Baze de date</v>
      </c>
      <c r="L205" s="25" t="str">
        <f>[1]Recap!C45</f>
        <v>IA2</v>
      </c>
      <c r="M205" s="25">
        <v>2</v>
      </c>
      <c r="N205" s="43"/>
      <c r="O205" s="43"/>
      <c r="P205" s="43"/>
      <c r="Q205" s="41">
        <f t="shared" ref="Q205" si="97">SUM(Q196:Q204)</f>
        <v>16</v>
      </c>
      <c r="R205" s="41">
        <f t="shared" ref="R205:X205" si="98">SUM(R196:R204)</f>
        <v>8</v>
      </c>
      <c r="S205" s="41">
        <f t="shared" si="98"/>
        <v>16</v>
      </c>
      <c r="T205" s="41">
        <f t="shared" si="98"/>
        <v>16</v>
      </c>
      <c r="U205" s="41">
        <f t="shared" si="98"/>
        <v>0</v>
      </c>
      <c r="V205" s="41">
        <f t="shared" si="98"/>
        <v>0</v>
      </c>
      <c r="W205" s="41">
        <f t="shared" si="98"/>
        <v>0</v>
      </c>
      <c r="X205" s="41">
        <f t="shared" si="98"/>
        <v>0</v>
      </c>
      <c r="Y205" s="33"/>
      <c r="Z205" s="34"/>
      <c r="AA205" s="35"/>
      <c r="AB205" s="35"/>
      <c r="AC205" s="35"/>
      <c r="AD205" s="28"/>
      <c r="AE205" s="1">
        <f t="shared" si="94"/>
        <v>2</v>
      </c>
      <c r="AF205" s="2">
        <f t="shared" si="95"/>
        <v>1</v>
      </c>
      <c r="AG205">
        <f t="shared" si="83"/>
        <v>0</v>
      </c>
      <c r="AH205">
        <f t="shared" si="84"/>
        <v>0</v>
      </c>
      <c r="AI205">
        <f t="shared" si="85"/>
        <v>0</v>
      </c>
      <c r="AJ205" s="3">
        <f t="shared" si="96"/>
        <v>0</v>
      </c>
      <c r="AK205">
        <f t="shared" si="86"/>
        <v>0</v>
      </c>
      <c r="AL205">
        <f t="shared" si="87"/>
        <v>0</v>
      </c>
      <c r="AM205">
        <f t="shared" si="88"/>
        <v>0</v>
      </c>
      <c r="AN205">
        <f t="shared" si="89"/>
        <v>0</v>
      </c>
      <c r="AO205">
        <f t="shared" si="90"/>
        <v>1</v>
      </c>
      <c r="AP205">
        <f t="shared" si="91"/>
        <v>0</v>
      </c>
      <c r="AQ205">
        <f t="shared" si="92"/>
        <v>0</v>
      </c>
      <c r="AR205">
        <f t="shared" si="93"/>
        <v>1</v>
      </c>
    </row>
    <row r="206" spans="2:44" ht="11.25" customHeight="1" x14ac:dyDescent="0.25">
      <c r="B206" s="232" t="s">
        <v>52</v>
      </c>
      <c r="C206" s="233"/>
      <c r="D206" s="233"/>
      <c r="E206" s="233"/>
      <c r="F206" s="233"/>
      <c r="G206" s="233"/>
      <c r="H206" s="233"/>
      <c r="I206" s="233"/>
      <c r="J206" s="233"/>
      <c r="K206" s="233"/>
      <c r="L206" s="233"/>
      <c r="M206" s="234"/>
      <c r="N206" s="39"/>
      <c r="O206" s="40"/>
      <c r="P206" s="40"/>
      <c r="Q206" s="27">
        <f t="shared" ref="Q206:Q213" si="99">S206+V206</f>
        <v>2</v>
      </c>
      <c r="R206" s="28">
        <f t="shared" ref="R206:R213" si="100">(T206+U206)/2</f>
        <v>1</v>
      </c>
      <c r="S206" s="29">
        <f t="shared" ref="S206:S213" si="101">TRUNC(R206*AE207,2)</f>
        <v>2</v>
      </c>
      <c r="T206" s="30">
        <v>2</v>
      </c>
      <c r="U206" s="31">
        <v>0</v>
      </c>
      <c r="V206" s="29">
        <f t="shared" ref="V206:V213" si="102">TRUNC((W206+X206)/2*AF207,2)</f>
        <v>0</v>
      </c>
      <c r="W206" s="30">
        <v>0</v>
      </c>
      <c r="X206" s="32">
        <v>0</v>
      </c>
      <c r="Y206" s="33"/>
      <c r="Z206" s="34"/>
      <c r="AA206" s="35"/>
      <c r="AB206" s="35"/>
      <c r="AC206" s="35"/>
      <c r="AD206" s="28">
        <f>16-ROUND(Q205,2)</f>
        <v>0</v>
      </c>
      <c r="AE206" s="1">
        <f t="shared" si="94"/>
        <v>0</v>
      </c>
      <c r="AF206" s="2">
        <f t="shared" si="95"/>
        <v>0</v>
      </c>
      <c r="AG206">
        <f t="shared" si="83"/>
        <v>0</v>
      </c>
      <c r="AH206">
        <f t="shared" si="84"/>
        <v>0</v>
      </c>
      <c r="AI206">
        <f t="shared" si="85"/>
        <v>0</v>
      </c>
      <c r="AJ206" s="3">
        <f t="shared" si="96"/>
        <v>0</v>
      </c>
      <c r="AK206">
        <f t="shared" si="86"/>
        <v>0</v>
      </c>
      <c r="AL206">
        <f t="shared" si="87"/>
        <v>0</v>
      </c>
      <c r="AM206">
        <f t="shared" si="88"/>
        <v>0</v>
      </c>
      <c r="AN206">
        <f t="shared" si="89"/>
        <v>0</v>
      </c>
      <c r="AO206">
        <f t="shared" si="90"/>
        <v>0</v>
      </c>
      <c r="AP206">
        <f t="shared" si="91"/>
        <v>0</v>
      </c>
      <c r="AQ206">
        <f t="shared" si="92"/>
        <v>0</v>
      </c>
      <c r="AR206">
        <f t="shared" si="93"/>
        <v>0</v>
      </c>
    </row>
    <row r="207" spans="2:44" ht="11.25" customHeight="1" x14ac:dyDescent="0.25">
      <c r="B207" s="51">
        <f>B197+1</f>
        <v>32</v>
      </c>
      <c r="C207" s="22" t="s">
        <v>128</v>
      </c>
      <c r="D207" s="22" t="s">
        <v>65</v>
      </c>
      <c r="E207" s="22"/>
      <c r="F207" s="25"/>
      <c r="G207" s="42">
        <v>35</v>
      </c>
      <c r="H207" s="25" t="s">
        <v>55</v>
      </c>
      <c r="I207" s="25"/>
      <c r="J207" s="25"/>
      <c r="K207" s="25" t="str">
        <f>[1]Recap!B47</f>
        <v>Programare  III</v>
      </c>
      <c r="L207" s="25" t="str">
        <f>[1]Recap!C47</f>
        <v>IA2</v>
      </c>
      <c r="M207" s="25">
        <v>2</v>
      </c>
      <c r="N207" s="23" t="s">
        <v>59</v>
      </c>
      <c r="O207" s="25">
        <f>IF([2]Recap!M38&gt;0,W206/[2]Recap!M38,0)+IF([2]Recap!S38&gt;0,X206/[2]Recap!S38,0)</f>
        <v>0</v>
      </c>
      <c r="P207" s="25">
        <f>IF([2]Recap!N38&gt;0,W206/[2]Recap!N38,0)+IF([2]Recap!T38&gt;0,X206/[2]Recap!T38,0)</f>
        <v>0</v>
      </c>
      <c r="Q207" s="27">
        <f t="shared" si="99"/>
        <v>2</v>
      </c>
      <c r="R207" s="28">
        <f t="shared" si="100"/>
        <v>1</v>
      </c>
      <c r="S207" s="29">
        <f t="shared" si="101"/>
        <v>2</v>
      </c>
      <c r="T207" s="30">
        <v>2</v>
      </c>
      <c r="U207" s="31">
        <v>0</v>
      </c>
      <c r="V207" s="29">
        <f t="shared" si="102"/>
        <v>0</v>
      </c>
      <c r="W207" s="30">
        <v>0</v>
      </c>
      <c r="X207" s="32">
        <v>0</v>
      </c>
      <c r="Y207" s="33">
        <v>14</v>
      </c>
      <c r="Z207" s="34" t="s">
        <v>75</v>
      </c>
      <c r="AA207" s="35"/>
      <c r="AB207" s="35"/>
      <c r="AC207" s="35"/>
      <c r="AD207" s="28"/>
      <c r="AE207" s="1">
        <f t="shared" si="94"/>
        <v>2</v>
      </c>
      <c r="AF207" s="2">
        <f t="shared" si="95"/>
        <v>1</v>
      </c>
      <c r="AG207">
        <f t="shared" si="83"/>
        <v>0</v>
      </c>
      <c r="AH207">
        <f t="shared" si="84"/>
        <v>0</v>
      </c>
      <c r="AI207">
        <f t="shared" si="85"/>
        <v>0</v>
      </c>
      <c r="AJ207" s="3">
        <f t="shared" si="96"/>
        <v>0</v>
      </c>
      <c r="AK207">
        <f t="shared" si="86"/>
        <v>0</v>
      </c>
      <c r="AL207">
        <f t="shared" si="87"/>
        <v>0</v>
      </c>
      <c r="AM207">
        <f t="shared" si="88"/>
        <v>0</v>
      </c>
      <c r="AN207">
        <f t="shared" si="89"/>
        <v>0</v>
      </c>
      <c r="AO207">
        <f t="shared" si="90"/>
        <v>1</v>
      </c>
      <c r="AP207">
        <f t="shared" si="91"/>
        <v>0</v>
      </c>
      <c r="AQ207">
        <f t="shared" si="92"/>
        <v>0</v>
      </c>
      <c r="AR207">
        <f t="shared" si="93"/>
        <v>1</v>
      </c>
    </row>
    <row r="208" spans="2:44" ht="11.25" customHeight="1" x14ac:dyDescent="0.25">
      <c r="B208" s="51"/>
      <c r="C208" s="22"/>
      <c r="D208" s="22"/>
      <c r="E208" s="22"/>
      <c r="F208" s="25"/>
      <c r="G208" s="42"/>
      <c r="H208" s="25"/>
      <c r="I208" s="25"/>
      <c r="J208" s="25"/>
      <c r="K208" s="25" t="str">
        <f>[1]Recap!B81</f>
        <v>Inteligenţă artificială</v>
      </c>
      <c r="L208" s="25" t="str">
        <f>[1]Recap!C81</f>
        <v>I3</v>
      </c>
      <c r="M208" s="46">
        <v>3</v>
      </c>
      <c r="N208" s="23" t="s">
        <v>188</v>
      </c>
      <c r="O208" s="25" t="e">
        <f>IF([2]Recap!#REF!&gt;0,W207/[2]Recap!#REF!,0)+IF([2]Recap!#REF!&gt;0,X207/[2]Recap!#REF!,0)</f>
        <v>#REF!</v>
      </c>
      <c r="P208" s="25" t="e">
        <f>IF([2]Recap!#REF!&gt;0,X207/[2]Recap!#REF!,0)+IF([2]Recap!#REF!&gt;0,Y208/[2]Recap!#REF!,0)</f>
        <v>#REF!</v>
      </c>
      <c r="Q208" s="27">
        <f t="shared" si="99"/>
        <v>2</v>
      </c>
      <c r="R208" s="28">
        <f t="shared" si="100"/>
        <v>1</v>
      </c>
      <c r="S208" s="29">
        <f t="shared" si="101"/>
        <v>2</v>
      </c>
      <c r="T208" s="30">
        <v>2</v>
      </c>
      <c r="U208" s="31">
        <v>0</v>
      </c>
      <c r="V208" s="29">
        <f t="shared" si="102"/>
        <v>0</v>
      </c>
      <c r="W208" s="30">
        <v>0</v>
      </c>
      <c r="X208" s="32">
        <v>0</v>
      </c>
      <c r="Y208" s="33"/>
      <c r="Z208" s="34"/>
      <c r="AA208" s="35"/>
      <c r="AB208" s="35"/>
      <c r="AC208" s="35"/>
      <c r="AD208" s="28"/>
      <c r="AE208" s="1">
        <f t="shared" si="94"/>
        <v>2</v>
      </c>
      <c r="AF208" s="2">
        <f t="shared" si="95"/>
        <v>1</v>
      </c>
      <c r="AG208">
        <f t="shared" si="83"/>
        <v>0</v>
      </c>
      <c r="AH208">
        <f t="shared" si="84"/>
        <v>0</v>
      </c>
      <c r="AI208">
        <f t="shared" si="85"/>
        <v>0</v>
      </c>
      <c r="AJ208" s="3">
        <f t="shared" si="96"/>
        <v>0</v>
      </c>
      <c r="AK208">
        <f t="shared" si="86"/>
        <v>0</v>
      </c>
      <c r="AL208">
        <f t="shared" si="87"/>
        <v>0</v>
      </c>
      <c r="AM208">
        <f t="shared" si="88"/>
        <v>0</v>
      </c>
      <c r="AN208">
        <f t="shared" si="89"/>
        <v>1</v>
      </c>
      <c r="AO208">
        <f t="shared" si="90"/>
        <v>0</v>
      </c>
      <c r="AP208">
        <f t="shared" si="91"/>
        <v>0</v>
      </c>
      <c r="AQ208">
        <f t="shared" si="92"/>
        <v>0</v>
      </c>
      <c r="AR208">
        <f t="shared" si="93"/>
        <v>1</v>
      </c>
    </row>
    <row r="209" spans="2:44" ht="11.25" customHeight="1" x14ac:dyDescent="0.25">
      <c r="B209" s="51"/>
      <c r="C209" s="22"/>
      <c r="D209" s="22"/>
      <c r="E209" s="22"/>
      <c r="F209" s="25"/>
      <c r="G209" s="42"/>
      <c r="H209" s="25"/>
      <c r="I209" s="25"/>
      <c r="J209" s="25"/>
      <c r="K209" s="25" t="str">
        <f>[1]Recap!B85</f>
        <v>Tehnologii Web</v>
      </c>
      <c r="L209" s="25" t="str">
        <f>[1]Recap!C85</f>
        <v>I3</v>
      </c>
      <c r="M209" s="25">
        <v>3</v>
      </c>
      <c r="N209" s="23" t="s">
        <v>59</v>
      </c>
      <c r="O209" s="25" t="e">
        <f>IF([2]Recap!M40&gt;0,W208/[2]Recap!M40,0)+IF([2]Recap!S40&gt;0,X208/[2]Recap!S40,0)</f>
        <v>#REF!</v>
      </c>
      <c r="P209" s="25" t="e">
        <f>IF([2]Recap!N40&gt;0,W208/[2]Recap!N40,0)+IF([2]Recap!T40&gt;0,X208/[2]Recap!T40,0)</f>
        <v>#REF!</v>
      </c>
      <c r="Q209" s="27">
        <f t="shared" si="99"/>
        <v>1</v>
      </c>
      <c r="R209" s="28">
        <f t="shared" si="100"/>
        <v>0</v>
      </c>
      <c r="S209" s="29">
        <f t="shared" si="101"/>
        <v>0</v>
      </c>
      <c r="T209" s="30">
        <v>0</v>
      </c>
      <c r="U209" s="31">
        <v>0</v>
      </c>
      <c r="V209" s="29">
        <f t="shared" si="102"/>
        <v>1</v>
      </c>
      <c r="W209" s="30">
        <v>2</v>
      </c>
      <c r="X209" s="32">
        <v>0</v>
      </c>
      <c r="Y209" s="33"/>
      <c r="Z209" s="34"/>
      <c r="AA209" s="35"/>
      <c r="AB209" s="35"/>
      <c r="AC209" s="35"/>
      <c r="AD209" s="28"/>
      <c r="AE209" s="1">
        <f t="shared" si="94"/>
        <v>2</v>
      </c>
      <c r="AF209" s="2">
        <f t="shared" si="95"/>
        <v>1</v>
      </c>
      <c r="AG209">
        <f t="shared" si="83"/>
        <v>0</v>
      </c>
      <c r="AH209">
        <f t="shared" si="84"/>
        <v>0</v>
      </c>
      <c r="AI209">
        <f t="shared" si="85"/>
        <v>0</v>
      </c>
      <c r="AJ209" s="3">
        <f t="shared" si="96"/>
        <v>0</v>
      </c>
      <c r="AK209">
        <f t="shared" si="86"/>
        <v>0</v>
      </c>
      <c r="AL209">
        <f t="shared" si="87"/>
        <v>0</v>
      </c>
      <c r="AM209">
        <f t="shared" si="88"/>
        <v>0</v>
      </c>
      <c r="AN209">
        <f t="shared" si="89"/>
        <v>1</v>
      </c>
      <c r="AO209">
        <f t="shared" si="90"/>
        <v>0</v>
      </c>
      <c r="AP209">
        <f t="shared" si="91"/>
        <v>0</v>
      </c>
      <c r="AQ209">
        <f t="shared" si="92"/>
        <v>0</v>
      </c>
      <c r="AR209">
        <f t="shared" si="93"/>
        <v>1</v>
      </c>
    </row>
    <row r="210" spans="2:44" ht="11.25" customHeight="1" x14ac:dyDescent="0.25">
      <c r="B210" s="51"/>
      <c r="C210" s="22"/>
      <c r="D210" s="22"/>
      <c r="E210" s="22"/>
      <c r="F210" s="25"/>
      <c r="G210" s="42"/>
      <c r="H210" s="25"/>
      <c r="I210" s="25"/>
      <c r="J210" s="25"/>
      <c r="K210" s="25" t="str">
        <f>[1]Recap!B24</f>
        <v>Arhitectura calculatoarelor</v>
      </c>
      <c r="L210" s="25" t="str">
        <f>[1]Recap!C24</f>
        <v>IA1</v>
      </c>
      <c r="M210" s="46" t="s">
        <v>63</v>
      </c>
      <c r="N210" s="23"/>
      <c r="O210" s="25"/>
      <c r="P210" s="25"/>
      <c r="Q210" s="27">
        <f t="shared" si="99"/>
        <v>2</v>
      </c>
      <c r="R210" s="28">
        <f t="shared" si="100"/>
        <v>1</v>
      </c>
      <c r="S210" s="29">
        <f t="shared" si="101"/>
        <v>2</v>
      </c>
      <c r="T210" s="30">
        <v>2</v>
      </c>
      <c r="U210" s="31">
        <v>0</v>
      </c>
      <c r="V210" s="29">
        <f t="shared" si="102"/>
        <v>0</v>
      </c>
      <c r="W210" s="30">
        <v>0</v>
      </c>
      <c r="X210" s="32">
        <v>0</v>
      </c>
      <c r="Y210" s="33"/>
      <c r="Z210" s="34"/>
      <c r="AA210" s="35"/>
      <c r="AB210" s="35"/>
      <c r="AC210" s="35"/>
      <c r="AD210" s="28"/>
      <c r="AE210" s="1">
        <f t="shared" si="94"/>
        <v>2</v>
      </c>
      <c r="AF210" s="2">
        <f t="shared" si="95"/>
        <v>1</v>
      </c>
      <c r="AG210">
        <f t="shared" si="83"/>
        <v>0</v>
      </c>
      <c r="AH210">
        <f t="shared" si="84"/>
        <v>0</v>
      </c>
      <c r="AI210">
        <f t="shared" si="85"/>
        <v>0</v>
      </c>
      <c r="AJ210" s="3">
        <f t="shared" si="96"/>
        <v>0</v>
      </c>
      <c r="AK210">
        <f t="shared" si="86"/>
        <v>0</v>
      </c>
      <c r="AL210">
        <f t="shared" si="87"/>
        <v>0</v>
      </c>
      <c r="AM210">
        <f t="shared" si="88"/>
        <v>0</v>
      </c>
      <c r="AN210">
        <f t="shared" si="89"/>
        <v>0</v>
      </c>
      <c r="AO210">
        <f t="shared" si="90"/>
        <v>1</v>
      </c>
      <c r="AP210">
        <f t="shared" si="91"/>
        <v>0</v>
      </c>
      <c r="AQ210">
        <f t="shared" si="92"/>
        <v>0</v>
      </c>
      <c r="AR210">
        <f t="shared" si="93"/>
        <v>1</v>
      </c>
    </row>
    <row r="211" spans="2:44" ht="11.25" customHeight="1" x14ac:dyDescent="0.25">
      <c r="B211" s="51"/>
      <c r="C211" s="22"/>
      <c r="D211" s="22"/>
      <c r="E211" s="22"/>
      <c r="F211" s="25"/>
      <c r="G211" s="42"/>
      <c r="H211" s="25"/>
      <c r="I211" s="25"/>
      <c r="J211" s="25"/>
      <c r="K211" s="25" t="str">
        <f>[1]Recap!B97</f>
        <v>Managementul proiectelor informatice (CO)</v>
      </c>
      <c r="L211" s="25" t="str">
        <f>[1]Recap!C97</f>
        <v>I3+IA3</v>
      </c>
      <c r="M211" s="46">
        <v>3</v>
      </c>
      <c r="N211" s="23"/>
      <c r="O211" s="25"/>
      <c r="P211" s="25"/>
      <c r="Q211" s="27">
        <f t="shared" si="99"/>
        <v>2</v>
      </c>
      <c r="R211" s="28">
        <f t="shared" si="100"/>
        <v>1</v>
      </c>
      <c r="S211" s="29">
        <f t="shared" si="101"/>
        <v>2</v>
      </c>
      <c r="T211" s="30">
        <v>2</v>
      </c>
      <c r="U211" s="31">
        <v>0</v>
      </c>
      <c r="V211" s="29">
        <f t="shared" si="102"/>
        <v>0</v>
      </c>
      <c r="W211" s="30">
        <v>0</v>
      </c>
      <c r="X211" s="32">
        <v>0</v>
      </c>
      <c r="Y211" s="33"/>
      <c r="Z211" s="34"/>
      <c r="AA211" s="35"/>
      <c r="AB211" s="35"/>
      <c r="AC211" s="35"/>
      <c r="AD211" s="28"/>
      <c r="AE211" s="1">
        <f t="shared" si="94"/>
        <v>2</v>
      </c>
      <c r="AF211" s="2">
        <f t="shared" si="95"/>
        <v>1</v>
      </c>
      <c r="AG211">
        <f t="shared" si="83"/>
        <v>0</v>
      </c>
      <c r="AH211">
        <f t="shared" si="84"/>
        <v>0</v>
      </c>
      <c r="AI211">
        <f t="shared" si="85"/>
        <v>0</v>
      </c>
      <c r="AJ211" s="3">
        <f t="shared" si="96"/>
        <v>0</v>
      </c>
      <c r="AK211">
        <f t="shared" si="86"/>
        <v>0</v>
      </c>
      <c r="AL211">
        <f t="shared" si="87"/>
        <v>0</v>
      </c>
      <c r="AM211">
        <f t="shared" si="88"/>
        <v>0</v>
      </c>
      <c r="AN211">
        <f t="shared" si="89"/>
        <v>1</v>
      </c>
      <c r="AO211">
        <f t="shared" si="90"/>
        <v>1</v>
      </c>
      <c r="AP211">
        <f t="shared" si="91"/>
        <v>0</v>
      </c>
      <c r="AQ211">
        <f t="shared" si="92"/>
        <v>0</v>
      </c>
      <c r="AR211">
        <f t="shared" si="93"/>
        <v>1</v>
      </c>
    </row>
    <row r="212" spans="2:44" ht="11.25" customHeight="1" x14ac:dyDescent="0.25">
      <c r="B212" s="51"/>
      <c r="C212" s="22"/>
      <c r="D212" s="22"/>
      <c r="E212" s="22"/>
      <c r="F212" s="25"/>
      <c r="G212" s="42"/>
      <c r="H212" s="25"/>
      <c r="I212" s="25"/>
      <c r="J212" s="25"/>
      <c r="K212" s="25" t="str">
        <f>[1]Recap!B331</f>
        <v>Introducere în blockchain (CO)</v>
      </c>
      <c r="L212" s="25" t="str">
        <f>[1]Recap!C331</f>
        <v>I3</v>
      </c>
      <c r="M212" s="46">
        <v>3</v>
      </c>
      <c r="N212" s="23"/>
      <c r="O212" s="25"/>
      <c r="P212" s="25"/>
      <c r="Q212" s="27">
        <f t="shared" si="99"/>
        <v>2</v>
      </c>
      <c r="R212" s="28">
        <f t="shared" si="100"/>
        <v>1</v>
      </c>
      <c r="S212" s="29">
        <f t="shared" si="101"/>
        <v>2</v>
      </c>
      <c r="T212" s="30">
        <v>2</v>
      </c>
      <c r="U212" s="31">
        <v>0</v>
      </c>
      <c r="V212" s="29">
        <f t="shared" si="102"/>
        <v>0</v>
      </c>
      <c r="W212" s="30">
        <v>0</v>
      </c>
      <c r="X212" s="32">
        <v>0</v>
      </c>
      <c r="Y212" s="33"/>
      <c r="Z212" s="34"/>
      <c r="AA212" s="35"/>
      <c r="AB212" s="35"/>
      <c r="AC212" s="35"/>
      <c r="AD212" s="28"/>
      <c r="AE212" s="1">
        <f t="shared" si="94"/>
        <v>2</v>
      </c>
      <c r="AF212" s="2">
        <f t="shared" si="95"/>
        <v>1</v>
      </c>
      <c r="AG212">
        <f t="shared" si="83"/>
        <v>0</v>
      </c>
      <c r="AH212">
        <f t="shared" si="84"/>
        <v>0</v>
      </c>
      <c r="AI212">
        <f t="shared" si="85"/>
        <v>0</v>
      </c>
      <c r="AJ212" s="3">
        <f t="shared" si="96"/>
        <v>0</v>
      </c>
      <c r="AK212">
        <f t="shared" si="86"/>
        <v>0</v>
      </c>
      <c r="AL212">
        <f t="shared" si="87"/>
        <v>0</v>
      </c>
      <c r="AM212">
        <f t="shared" si="88"/>
        <v>0</v>
      </c>
      <c r="AN212">
        <f t="shared" si="89"/>
        <v>1</v>
      </c>
      <c r="AO212">
        <f t="shared" si="90"/>
        <v>0</v>
      </c>
      <c r="AP212">
        <f t="shared" si="91"/>
        <v>0</v>
      </c>
      <c r="AQ212">
        <f t="shared" si="92"/>
        <v>0</v>
      </c>
      <c r="AR212">
        <f t="shared" si="93"/>
        <v>1</v>
      </c>
    </row>
    <row r="213" spans="2:44" ht="11.25" customHeight="1" x14ac:dyDescent="0.25">
      <c r="B213" s="51"/>
      <c r="C213" s="22"/>
      <c r="D213" s="22"/>
      <c r="E213" s="22"/>
      <c r="F213" s="25"/>
      <c r="G213" s="42"/>
      <c r="H213" s="25"/>
      <c r="I213" s="25"/>
      <c r="J213" s="25"/>
      <c r="K213" s="25" t="str">
        <f>[1]Recap!B129</f>
        <v>Testarea sistemelor software (CO)</v>
      </c>
      <c r="L213" s="25" t="str">
        <f>[1]Recap!C129</f>
        <v>IA3+I3</v>
      </c>
      <c r="M213" s="46">
        <v>3</v>
      </c>
      <c r="N213" s="23"/>
      <c r="O213" s="25"/>
      <c r="P213" s="25"/>
      <c r="Q213" s="27">
        <f t="shared" si="99"/>
        <v>2</v>
      </c>
      <c r="R213" s="28">
        <f t="shared" si="100"/>
        <v>1</v>
      </c>
      <c r="S213" s="29">
        <f t="shared" si="101"/>
        <v>2</v>
      </c>
      <c r="T213" s="30">
        <v>2</v>
      </c>
      <c r="U213" s="31">
        <v>0</v>
      </c>
      <c r="V213" s="29">
        <f t="shared" si="102"/>
        <v>0</v>
      </c>
      <c r="W213" s="30">
        <v>0</v>
      </c>
      <c r="X213" s="32">
        <v>0</v>
      </c>
      <c r="Y213" s="33"/>
      <c r="Z213" s="34"/>
      <c r="AA213" s="35"/>
      <c r="AB213" s="35"/>
      <c r="AC213" s="35"/>
      <c r="AD213" s="28"/>
      <c r="AE213" s="1">
        <f t="shared" si="94"/>
        <v>2</v>
      </c>
      <c r="AF213" s="2">
        <f t="shared" si="95"/>
        <v>1</v>
      </c>
      <c r="AG213">
        <f t="shared" si="83"/>
        <v>0</v>
      </c>
      <c r="AH213">
        <f t="shared" si="84"/>
        <v>0</v>
      </c>
      <c r="AI213">
        <f t="shared" si="85"/>
        <v>0</v>
      </c>
      <c r="AJ213" s="3">
        <f t="shared" si="96"/>
        <v>0</v>
      </c>
      <c r="AK213">
        <f t="shared" si="86"/>
        <v>0</v>
      </c>
      <c r="AL213">
        <f t="shared" si="87"/>
        <v>0</v>
      </c>
      <c r="AM213">
        <f t="shared" si="88"/>
        <v>0</v>
      </c>
      <c r="AN213">
        <f t="shared" si="89"/>
        <v>1</v>
      </c>
      <c r="AO213">
        <f t="shared" si="90"/>
        <v>1</v>
      </c>
      <c r="AP213">
        <f t="shared" si="91"/>
        <v>0</v>
      </c>
      <c r="AQ213">
        <f t="shared" si="92"/>
        <v>0</v>
      </c>
      <c r="AR213">
        <f t="shared" si="93"/>
        <v>1</v>
      </c>
    </row>
    <row r="214" spans="2:44" ht="11.25" customHeight="1" x14ac:dyDescent="0.25">
      <c r="B214" s="51"/>
      <c r="C214" s="22"/>
      <c r="D214" s="22"/>
      <c r="E214" s="22"/>
      <c r="F214" s="25"/>
      <c r="G214" s="42"/>
      <c r="H214" s="25"/>
      <c r="I214" s="25"/>
      <c r="J214" s="25"/>
      <c r="K214" s="25" t="str">
        <f>[1]Recap!B86</f>
        <v>Tehnologii Web</v>
      </c>
      <c r="L214" s="25" t="str">
        <f>[1]Recap!C86</f>
        <v>IA3</v>
      </c>
      <c r="M214" s="46">
        <v>3</v>
      </c>
      <c r="N214" s="23"/>
      <c r="O214" s="25"/>
      <c r="P214" s="25"/>
      <c r="Q214" s="41">
        <f t="shared" ref="Q214:Y215" si="103">SUM(Q206:Q213)</f>
        <v>15</v>
      </c>
      <c r="R214" s="41">
        <f t="shared" ref="R214:X214" si="104">SUM(R206:R213)</f>
        <v>7</v>
      </c>
      <c r="S214" s="41">
        <f t="shared" si="104"/>
        <v>14</v>
      </c>
      <c r="T214" s="41">
        <f t="shared" si="104"/>
        <v>14</v>
      </c>
      <c r="U214" s="41">
        <f t="shared" si="104"/>
        <v>0</v>
      </c>
      <c r="V214" s="41">
        <f t="shared" si="104"/>
        <v>1</v>
      </c>
      <c r="W214" s="41">
        <f t="shared" si="104"/>
        <v>2</v>
      </c>
      <c r="X214" s="41">
        <f t="shared" si="104"/>
        <v>0</v>
      </c>
      <c r="Y214" s="33"/>
      <c r="Z214" s="34"/>
      <c r="AA214" s="35"/>
      <c r="AB214" s="35"/>
      <c r="AC214" s="35"/>
      <c r="AD214" s="28"/>
      <c r="AE214" s="1">
        <f t="shared" si="94"/>
        <v>2</v>
      </c>
      <c r="AF214" s="2">
        <f t="shared" si="95"/>
        <v>1</v>
      </c>
      <c r="AG214">
        <f t="shared" si="83"/>
        <v>0</v>
      </c>
      <c r="AH214">
        <f t="shared" si="84"/>
        <v>0</v>
      </c>
      <c r="AI214">
        <f t="shared" si="85"/>
        <v>0</v>
      </c>
      <c r="AJ214" s="3">
        <f t="shared" si="96"/>
        <v>0</v>
      </c>
      <c r="AK214">
        <f t="shared" si="86"/>
        <v>0</v>
      </c>
      <c r="AL214">
        <f t="shared" si="87"/>
        <v>0</v>
      </c>
      <c r="AM214">
        <f t="shared" si="88"/>
        <v>0</v>
      </c>
      <c r="AN214">
        <f t="shared" si="89"/>
        <v>0</v>
      </c>
      <c r="AO214">
        <f t="shared" si="90"/>
        <v>1</v>
      </c>
      <c r="AP214">
        <f t="shared" si="91"/>
        <v>0</v>
      </c>
      <c r="AQ214">
        <f t="shared" si="92"/>
        <v>0</v>
      </c>
      <c r="AR214">
        <f t="shared" si="93"/>
        <v>1</v>
      </c>
    </row>
    <row r="215" spans="2:44" ht="12" customHeight="1" x14ac:dyDescent="0.25">
      <c r="B215" s="242" t="s">
        <v>52</v>
      </c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4"/>
      <c r="N215" s="39"/>
      <c r="O215" s="40"/>
      <c r="P215" s="40"/>
      <c r="Q215" s="27">
        <f t="shared" ref="Q215:Q221" si="105">S215+V215</f>
        <v>2.5</v>
      </c>
      <c r="R215" s="28">
        <f t="shared" ref="R215:R221" si="106">(T215+U215)/2</f>
        <v>1</v>
      </c>
      <c r="S215" s="29">
        <f t="shared" ref="S215:S221" si="107">TRUNC(R215*AE216,2)</f>
        <v>2.5</v>
      </c>
      <c r="T215" s="30">
        <v>2</v>
      </c>
      <c r="U215" s="31">
        <v>0</v>
      </c>
      <c r="V215" s="29">
        <f t="shared" ref="V215:V221" si="108">TRUNC((W215+X215)/2*AF216,2)</f>
        <v>0</v>
      </c>
      <c r="W215" s="30">
        <v>0</v>
      </c>
      <c r="X215" s="32">
        <v>0</v>
      </c>
      <c r="Y215" s="53">
        <f t="shared" si="103"/>
        <v>14</v>
      </c>
      <c r="Z215" s="25"/>
      <c r="AA215" s="35"/>
      <c r="AB215" s="35"/>
      <c r="AC215" s="35"/>
      <c r="AD215" s="28">
        <f>16-ROUND(Q214,2)</f>
        <v>1</v>
      </c>
      <c r="AE215" s="1">
        <f t="shared" si="94"/>
        <v>0</v>
      </c>
      <c r="AF215" s="2">
        <f t="shared" si="95"/>
        <v>0</v>
      </c>
      <c r="AG215">
        <f t="shared" si="83"/>
        <v>0</v>
      </c>
      <c r="AH215">
        <f t="shared" si="84"/>
        <v>0</v>
      </c>
      <c r="AI215">
        <f t="shared" si="85"/>
        <v>0</v>
      </c>
      <c r="AJ215" s="3">
        <f t="shared" si="96"/>
        <v>0</v>
      </c>
      <c r="AK215">
        <f t="shared" si="86"/>
        <v>0</v>
      </c>
      <c r="AL215">
        <f t="shared" si="87"/>
        <v>0</v>
      </c>
      <c r="AM215">
        <f t="shared" si="88"/>
        <v>0</v>
      </c>
      <c r="AN215">
        <f t="shared" si="89"/>
        <v>0</v>
      </c>
      <c r="AO215">
        <f t="shared" si="90"/>
        <v>0</v>
      </c>
      <c r="AP215">
        <f t="shared" si="91"/>
        <v>0</v>
      </c>
      <c r="AQ215">
        <f t="shared" si="92"/>
        <v>0</v>
      </c>
      <c r="AR215">
        <f t="shared" si="93"/>
        <v>0</v>
      </c>
    </row>
    <row r="216" spans="2:44" ht="11.25" customHeight="1" x14ac:dyDescent="0.25">
      <c r="B216" s="40">
        <f>B207+1</f>
        <v>33</v>
      </c>
      <c r="C216" s="22" t="s">
        <v>128</v>
      </c>
      <c r="D216" s="22" t="s">
        <v>65</v>
      </c>
      <c r="E216" s="22"/>
      <c r="F216" s="25"/>
      <c r="G216" s="40"/>
      <c r="H216" s="40"/>
      <c r="I216" s="40"/>
      <c r="J216" s="40"/>
      <c r="K216" s="25" t="str">
        <f>[1]Recap!B148</f>
        <v>Algorithms and Data Structures I</v>
      </c>
      <c r="L216" s="25" t="str">
        <f>[1]Recap!C148</f>
        <v>E1</v>
      </c>
      <c r="M216" s="46">
        <v>2</v>
      </c>
      <c r="N216" s="23" t="s">
        <v>189</v>
      </c>
      <c r="O216" s="25" t="e">
        <f>IF([2]Recap!#REF!&gt;0,W215/[2]Recap!#REF!,0)+IF([2]Recap!#REF!&gt;0,X215/[2]Recap!#REF!,0)</f>
        <v>#REF!</v>
      </c>
      <c r="P216" s="25" t="e">
        <f>IF([2]Recap!#REF!&gt;0,W215/[2]Recap!#REF!,0)+IF([2]Recap!#REF!&gt;0,X215/[2]Recap!#REF!,0)</f>
        <v>#REF!</v>
      </c>
      <c r="Q216" s="27">
        <f t="shared" si="105"/>
        <v>2.5</v>
      </c>
      <c r="R216" s="28">
        <f t="shared" si="106"/>
        <v>1</v>
      </c>
      <c r="S216" s="29">
        <f t="shared" si="107"/>
        <v>2.5</v>
      </c>
      <c r="T216" s="30">
        <v>0</v>
      </c>
      <c r="U216" s="31">
        <v>2</v>
      </c>
      <c r="V216" s="29">
        <f t="shared" si="108"/>
        <v>0</v>
      </c>
      <c r="W216" s="30">
        <v>0</v>
      </c>
      <c r="X216" s="32">
        <v>0</v>
      </c>
      <c r="Y216" s="33">
        <v>12</v>
      </c>
      <c r="Z216" s="34" t="s">
        <v>75</v>
      </c>
      <c r="AA216" s="35"/>
      <c r="AB216" s="35"/>
      <c r="AC216" s="35"/>
      <c r="AD216" s="28"/>
      <c r="AE216" s="1">
        <f t="shared" si="94"/>
        <v>2.5</v>
      </c>
      <c r="AF216" s="2">
        <f t="shared" si="95"/>
        <v>1.25</v>
      </c>
      <c r="AG216">
        <f t="shared" si="83"/>
        <v>0</v>
      </c>
      <c r="AH216">
        <f t="shared" si="84"/>
        <v>0</v>
      </c>
      <c r="AI216">
        <f t="shared" si="85"/>
        <v>0</v>
      </c>
      <c r="AJ216" s="3">
        <f t="shared" si="96"/>
        <v>0</v>
      </c>
      <c r="AK216">
        <f t="shared" si="86"/>
        <v>0</v>
      </c>
      <c r="AL216">
        <f t="shared" si="87"/>
        <v>0</v>
      </c>
      <c r="AM216">
        <f t="shared" si="88"/>
        <v>1</v>
      </c>
      <c r="AN216">
        <f t="shared" si="89"/>
        <v>0</v>
      </c>
      <c r="AO216">
        <f t="shared" si="90"/>
        <v>0</v>
      </c>
      <c r="AP216">
        <f t="shared" si="91"/>
        <v>0</v>
      </c>
      <c r="AQ216">
        <f t="shared" si="92"/>
        <v>0</v>
      </c>
      <c r="AR216">
        <f t="shared" si="93"/>
        <v>0</v>
      </c>
    </row>
    <row r="217" spans="2:44" ht="11.25" customHeight="1" x14ac:dyDescent="0.25">
      <c r="B217" s="22"/>
      <c r="C217" s="22"/>
      <c r="D217" s="22"/>
      <c r="E217" s="40"/>
      <c r="F217" s="40"/>
      <c r="G217" s="40"/>
      <c r="H217" s="40"/>
      <c r="I217" s="40"/>
      <c r="J217" s="40"/>
      <c r="K217" s="25" t="str">
        <f>[1]Recap!B159</f>
        <v>Methods and practices in informatics (CO)</v>
      </c>
      <c r="L217" s="25" t="str">
        <f>[1]Recap!C159</f>
        <v>E1</v>
      </c>
      <c r="M217" s="46">
        <v>1</v>
      </c>
      <c r="N217" s="23" t="s">
        <v>173</v>
      </c>
      <c r="O217" s="25">
        <f>IF([2]Recap!M153&gt;0,W216/[2]Recap!M153,0)+IF([2]Recap!S153&gt;0,X216/[2]Recap!S153,0)</f>
        <v>0</v>
      </c>
      <c r="P217" s="25">
        <f>IF([2]Recap!N153&gt;0,W216/[2]Recap!N153,0)+IF([2]Recap!T153&gt;0,X216/[2]Recap!T153,0)</f>
        <v>0</v>
      </c>
      <c r="Q217" s="27">
        <f t="shared" si="105"/>
        <v>2.5</v>
      </c>
      <c r="R217" s="28">
        <f t="shared" si="106"/>
        <v>1</v>
      </c>
      <c r="S217" s="29">
        <f t="shared" si="107"/>
        <v>2.5</v>
      </c>
      <c r="T217" s="30">
        <v>2</v>
      </c>
      <c r="U217" s="31">
        <v>0</v>
      </c>
      <c r="V217" s="29">
        <f t="shared" si="108"/>
        <v>0</v>
      </c>
      <c r="W217" s="30">
        <v>0</v>
      </c>
      <c r="X217" s="32">
        <v>0</v>
      </c>
      <c r="Y217" s="33">
        <v>16</v>
      </c>
      <c r="Z217" s="34" t="s">
        <v>78</v>
      </c>
      <c r="AA217" s="35"/>
      <c r="AB217" s="35"/>
      <c r="AC217" s="35"/>
      <c r="AD217" s="28"/>
      <c r="AE217" s="1">
        <f t="shared" si="94"/>
        <v>2.5</v>
      </c>
      <c r="AF217" s="2">
        <f t="shared" si="95"/>
        <v>1.25</v>
      </c>
      <c r="AG217">
        <f t="shared" si="83"/>
        <v>0</v>
      </c>
      <c r="AH217">
        <f t="shared" si="84"/>
        <v>0</v>
      </c>
      <c r="AI217">
        <f t="shared" si="85"/>
        <v>0</v>
      </c>
      <c r="AJ217" s="3">
        <f t="shared" si="96"/>
        <v>0</v>
      </c>
      <c r="AK217">
        <f t="shared" si="86"/>
        <v>0</v>
      </c>
      <c r="AL217">
        <f t="shared" si="87"/>
        <v>0</v>
      </c>
      <c r="AM217">
        <f t="shared" si="88"/>
        <v>1</v>
      </c>
      <c r="AN217">
        <f t="shared" si="89"/>
        <v>0</v>
      </c>
      <c r="AO217">
        <f t="shared" si="90"/>
        <v>0</v>
      </c>
      <c r="AP217">
        <f t="shared" si="91"/>
        <v>0</v>
      </c>
      <c r="AQ217">
        <f t="shared" si="92"/>
        <v>0</v>
      </c>
      <c r="AR217">
        <f t="shared" si="93"/>
        <v>0</v>
      </c>
    </row>
    <row r="218" spans="2:44" ht="11.25" customHeight="1" x14ac:dyDescent="0.25">
      <c r="B218" s="22"/>
      <c r="C218" s="22"/>
      <c r="D218" s="40"/>
      <c r="E218" s="40"/>
      <c r="F218" s="40"/>
      <c r="G218" s="40"/>
      <c r="H218" s="40"/>
      <c r="I218" s="40"/>
      <c r="J218" s="40"/>
      <c r="K218" s="25" t="str">
        <f>[1]Recap!B198</f>
        <v>Advanced Python Programming (CO)</v>
      </c>
      <c r="L218" s="25" t="str">
        <f>[1]Recap!C198</f>
        <v>E3</v>
      </c>
      <c r="M218" s="46">
        <v>3</v>
      </c>
      <c r="N218" s="23" t="s">
        <v>103</v>
      </c>
      <c r="O218" s="25" t="e">
        <f>IF([2]Recap!#REF!&gt;0,W217/[2]Recap!#REF!,0)+IF([2]Recap!#REF!&gt;0,X217/[2]Recap!#REF!,0)</f>
        <v>#REF!</v>
      </c>
      <c r="P218" s="25" t="e">
        <f>IF([2]Recap!#REF!&gt;0,W217/[2]Recap!#REF!,0)+IF([2]Recap!#REF!&gt;0,X217/[2]Recap!#REF!,0)</f>
        <v>#REF!</v>
      </c>
      <c r="Q218" s="27">
        <f t="shared" si="105"/>
        <v>2.5</v>
      </c>
      <c r="R218" s="28">
        <f t="shared" si="106"/>
        <v>1</v>
      </c>
      <c r="S218" s="29">
        <f t="shared" si="107"/>
        <v>2.5</v>
      </c>
      <c r="T218" s="30">
        <v>2</v>
      </c>
      <c r="U218" s="31">
        <v>0</v>
      </c>
      <c r="V218" s="29">
        <f t="shared" si="108"/>
        <v>0</v>
      </c>
      <c r="W218" s="30">
        <v>0</v>
      </c>
      <c r="X218" s="32">
        <v>0</v>
      </c>
      <c r="Y218" s="69"/>
      <c r="Z218" s="54"/>
      <c r="AA218" s="35"/>
      <c r="AB218" s="35"/>
      <c r="AC218" s="35"/>
      <c r="AD218" s="28"/>
      <c r="AE218" s="1">
        <f t="shared" si="94"/>
        <v>2.5</v>
      </c>
      <c r="AF218" s="2">
        <f t="shared" si="95"/>
        <v>1.25</v>
      </c>
      <c r="AG218">
        <f t="shared" si="83"/>
        <v>0</v>
      </c>
      <c r="AH218">
        <f t="shared" si="84"/>
        <v>0</v>
      </c>
      <c r="AI218">
        <f t="shared" si="85"/>
        <v>0</v>
      </c>
      <c r="AJ218" s="3">
        <f t="shared" si="96"/>
        <v>0</v>
      </c>
      <c r="AK218">
        <f t="shared" si="86"/>
        <v>0</v>
      </c>
      <c r="AL218">
        <f t="shared" si="87"/>
        <v>0</v>
      </c>
      <c r="AM218">
        <f t="shared" si="88"/>
        <v>1</v>
      </c>
      <c r="AN218">
        <f t="shared" si="89"/>
        <v>0</v>
      </c>
      <c r="AO218">
        <f t="shared" si="90"/>
        <v>0</v>
      </c>
      <c r="AP218">
        <f t="shared" si="91"/>
        <v>0</v>
      </c>
      <c r="AQ218">
        <f t="shared" si="92"/>
        <v>0</v>
      </c>
      <c r="AR218">
        <f t="shared" si="93"/>
        <v>0</v>
      </c>
    </row>
    <row r="219" spans="2:44" ht="11.25" customHeight="1" x14ac:dyDescent="0.25">
      <c r="B219" s="22"/>
      <c r="C219" s="22"/>
      <c r="D219" s="40"/>
      <c r="E219" s="40"/>
      <c r="F219" s="40"/>
      <c r="G219" s="40"/>
      <c r="H219" s="40"/>
      <c r="I219" s="40"/>
      <c r="J219" s="40"/>
      <c r="K219" s="25" t="str">
        <f>[1]Recap!B186</f>
        <v>Design Patterns (CO)</v>
      </c>
      <c r="L219" s="25" t="str">
        <f>[1]Recap!C186</f>
        <v>E3</v>
      </c>
      <c r="M219" s="46">
        <v>3</v>
      </c>
      <c r="N219" s="23"/>
      <c r="O219" s="25"/>
      <c r="P219" s="25"/>
      <c r="Q219" s="27">
        <f t="shared" si="105"/>
        <v>2.5</v>
      </c>
      <c r="R219" s="28">
        <f t="shared" si="106"/>
        <v>1</v>
      </c>
      <c r="S219" s="29">
        <f t="shared" si="107"/>
        <v>2.5</v>
      </c>
      <c r="T219" s="30">
        <v>2</v>
      </c>
      <c r="U219" s="31">
        <v>0</v>
      </c>
      <c r="V219" s="29">
        <f t="shared" si="108"/>
        <v>0</v>
      </c>
      <c r="W219" s="30">
        <v>0</v>
      </c>
      <c r="X219" s="32">
        <v>0</v>
      </c>
      <c r="Y219" s="69"/>
      <c r="Z219" s="54"/>
      <c r="AA219" s="35"/>
      <c r="AB219" s="35"/>
      <c r="AC219" s="35"/>
      <c r="AD219" s="28"/>
      <c r="AE219" s="1">
        <f t="shared" si="94"/>
        <v>2.5</v>
      </c>
      <c r="AF219" s="2">
        <f t="shared" si="95"/>
        <v>1.25</v>
      </c>
      <c r="AG219">
        <f t="shared" si="83"/>
        <v>0</v>
      </c>
      <c r="AH219">
        <f t="shared" si="84"/>
        <v>0</v>
      </c>
      <c r="AI219">
        <f t="shared" si="85"/>
        <v>0</v>
      </c>
      <c r="AJ219" s="3">
        <f t="shared" si="96"/>
        <v>0</v>
      </c>
      <c r="AK219">
        <f t="shared" si="86"/>
        <v>0</v>
      </c>
      <c r="AL219">
        <f t="shared" si="87"/>
        <v>0</v>
      </c>
      <c r="AM219">
        <f t="shared" si="88"/>
        <v>1</v>
      </c>
      <c r="AN219">
        <f t="shared" si="89"/>
        <v>0</v>
      </c>
      <c r="AO219">
        <f t="shared" si="90"/>
        <v>0</v>
      </c>
      <c r="AP219">
        <f t="shared" si="91"/>
        <v>0</v>
      </c>
      <c r="AQ219">
        <f t="shared" si="92"/>
        <v>0</v>
      </c>
      <c r="AR219">
        <f t="shared" si="93"/>
        <v>0</v>
      </c>
    </row>
    <row r="220" spans="2:44" ht="11.25" customHeight="1" x14ac:dyDescent="0.25">
      <c r="B220" s="22"/>
      <c r="C220" s="22"/>
      <c r="D220" s="40"/>
      <c r="E220" s="40"/>
      <c r="F220" s="40"/>
      <c r="G220" s="40"/>
      <c r="H220" s="40"/>
      <c r="I220" s="40"/>
      <c r="J220" s="40"/>
      <c r="K220" s="25" t="str">
        <f>[1]Recap!B332</f>
        <v>Introduction to Blockchain</v>
      </c>
      <c r="L220" s="25" t="str">
        <f>[1]Recap!C332</f>
        <v>E3</v>
      </c>
      <c r="M220" s="46">
        <v>3</v>
      </c>
      <c r="N220" s="23"/>
      <c r="O220" s="25"/>
      <c r="P220" s="25"/>
      <c r="Q220" s="27">
        <f t="shared" si="105"/>
        <v>2.5</v>
      </c>
      <c r="R220" s="28">
        <f t="shared" si="106"/>
        <v>1</v>
      </c>
      <c r="S220" s="29">
        <f t="shared" si="107"/>
        <v>2.5</v>
      </c>
      <c r="T220" s="30">
        <v>0</v>
      </c>
      <c r="U220" s="31">
        <v>2</v>
      </c>
      <c r="V220" s="29">
        <f t="shared" si="108"/>
        <v>0</v>
      </c>
      <c r="W220" s="30">
        <v>0</v>
      </c>
      <c r="X220" s="32">
        <v>0</v>
      </c>
      <c r="Y220" s="69"/>
      <c r="Z220" s="54"/>
      <c r="AA220" s="35"/>
      <c r="AB220" s="35"/>
      <c r="AC220" s="35"/>
      <c r="AD220" s="28"/>
      <c r="AE220" s="1">
        <f t="shared" si="94"/>
        <v>2.5</v>
      </c>
      <c r="AF220" s="2">
        <f t="shared" si="95"/>
        <v>1.25</v>
      </c>
      <c r="AG220">
        <f t="shared" si="83"/>
        <v>0</v>
      </c>
      <c r="AH220">
        <f t="shared" si="84"/>
        <v>0</v>
      </c>
      <c r="AI220">
        <f t="shared" si="85"/>
        <v>0</v>
      </c>
      <c r="AJ220" s="3">
        <f t="shared" si="96"/>
        <v>0</v>
      </c>
      <c r="AK220">
        <f t="shared" si="86"/>
        <v>0</v>
      </c>
      <c r="AL220">
        <f t="shared" si="87"/>
        <v>0</v>
      </c>
      <c r="AM220">
        <f t="shared" si="88"/>
        <v>1</v>
      </c>
      <c r="AN220">
        <f t="shared" si="89"/>
        <v>0</v>
      </c>
      <c r="AO220">
        <f t="shared" si="90"/>
        <v>0</v>
      </c>
      <c r="AP220">
        <f t="shared" si="91"/>
        <v>0</v>
      </c>
      <c r="AQ220">
        <f t="shared" si="92"/>
        <v>0</v>
      </c>
      <c r="AR220">
        <f t="shared" si="93"/>
        <v>0</v>
      </c>
    </row>
    <row r="221" spans="2:44" ht="11.25" customHeight="1" x14ac:dyDescent="0.25">
      <c r="B221" s="22"/>
      <c r="C221" s="22"/>
      <c r="D221" s="40"/>
      <c r="E221" s="40"/>
      <c r="F221" s="40"/>
      <c r="G221" s="40"/>
      <c r="H221" s="40"/>
      <c r="I221" s="40"/>
      <c r="J221" s="40"/>
      <c r="K221" s="25" t="str">
        <f>[1]Recap!B158</f>
        <v>Web Design (CO)</v>
      </c>
      <c r="L221" s="25" t="str">
        <f>[1]Recap!C158</f>
        <v>E1</v>
      </c>
      <c r="M221" s="46">
        <v>1</v>
      </c>
      <c r="N221" s="23" t="s">
        <v>103</v>
      </c>
      <c r="O221" s="25" t="e">
        <f>IF([2]Recap!#REF!&gt;0,W220/[2]Recap!#REF!,0)+IF([2]Recap!#REF!&gt;0,X220/[2]Recap!#REF!,0)</f>
        <v>#REF!</v>
      </c>
      <c r="P221" s="25" t="e">
        <f>IF([2]Recap!#REF!&gt;0,W220/[2]Recap!#REF!,0)+IF([2]Recap!#REF!&gt;0,X220/[2]Recap!#REF!,0)</f>
        <v>#REF!</v>
      </c>
      <c r="Q221" s="27">
        <f t="shared" si="105"/>
        <v>1</v>
      </c>
      <c r="R221" s="28">
        <f t="shared" si="106"/>
        <v>0.5</v>
      </c>
      <c r="S221" s="29">
        <f t="shared" si="107"/>
        <v>1</v>
      </c>
      <c r="T221" s="30">
        <v>0</v>
      </c>
      <c r="U221" s="31">
        <v>1</v>
      </c>
      <c r="V221" s="29">
        <f t="shared" si="108"/>
        <v>0</v>
      </c>
      <c r="W221" s="30">
        <v>0</v>
      </c>
      <c r="X221" s="32">
        <v>0</v>
      </c>
      <c r="Y221" s="69"/>
      <c r="Z221" s="54"/>
      <c r="AA221" s="35"/>
      <c r="AB221" s="35"/>
      <c r="AC221" s="35"/>
      <c r="AD221" s="28"/>
      <c r="AE221" s="1">
        <f t="shared" si="94"/>
        <v>2.5</v>
      </c>
      <c r="AF221" s="2">
        <f t="shared" si="95"/>
        <v>1.25</v>
      </c>
      <c r="AG221">
        <f t="shared" si="83"/>
        <v>0</v>
      </c>
      <c r="AH221">
        <f t="shared" si="84"/>
        <v>0</v>
      </c>
      <c r="AI221">
        <f t="shared" si="85"/>
        <v>0</v>
      </c>
      <c r="AJ221" s="3">
        <f t="shared" si="96"/>
        <v>0</v>
      </c>
      <c r="AK221">
        <f t="shared" si="86"/>
        <v>0</v>
      </c>
      <c r="AL221">
        <f t="shared" si="87"/>
        <v>0</v>
      </c>
      <c r="AM221">
        <f t="shared" si="88"/>
        <v>1</v>
      </c>
      <c r="AN221">
        <f t="shared" si="89"/>
        <v>0</v>
      </c>
      <c r="AO221">
        <f t="shared" si="90"/>
        <v>0</v>
      </c>
      <c r="AP221">
        <f t="shared" si="91"/>
        <v>0</v>
      </c>
      <c r="AQ221">
        <f t="shared" si="92"/>
        <v>0</v>
      </c>
      <c r="AR221">
        <f t="shared" si="93"/>
        <v>0</v>
      </c>
    </row>
    <row r="222" spans="2:44" ht="11.25" customHeight="1" x14ac:dyDescent="0.25">
      <c r="B222" s="22"/>
      <c r="C222" s="22"/>
      <c r="D222" s="40"/>
      <c r="E222" s="40"/>
      <c r="F222" s="40"/>
      <c r="G222" s="40"/>
      <c r="H222" s="40"/>
      <c r="I222" s="40"/>
      <c r="J222" s="40"/>
      <c r="K222" s="25" t="str">
        <f>[1]Recap!B78</f>
        <v>Introducere în robotică (CO)</v>
      </c>
      <c r="L222" s="25" t="str">
        <f>[1]Recap!C78</f>
        <v>IA2</v>
      </c>
      <c r="M222" s="46">
        <v>2</v>
      </c>
      <c r="N222" s="23"/>
      <c r="O222" s="25"/>
      <c r="P222" s="25"/>
      <c r="Q222" s="41">
        <f t="shared" ref="Q222:X222" si="109">SUM(Q215:Q221)</f>
        <v>16</v>
      </c>
      <c r="R222" s="41">
        <f t="shared" si="109"/>
        <v>6.5</v>
      </c>
      <c r="S222" s="41">
        <f t="shared" si="109"/>
        <v>16</v>
      </c>
      <c r="T222" s="41">
        <f t="shared" si="109"/>
        <v>8</v>
      </c>
      <c r="U222" s="41">
        <f t="shared" si="109"/>
        <v>5</v>
      </c>
      <c r="V222" s="41">
        <f t="shared" si="109"/>
        <v>0</v>
      </c>
      <c r="W222" s="41">
        <f t="shared" si="109"/>
        <v>0</v>
      </c>
      <c r="X222" s="41">
        <f t="shared" si="109"/>
        <v>0</v>
      </c>
      <c r="Y222" s="69"/>
      <c r="Z222" s="54"/>
      <c r="AA222" s="35"/>
      <c r="AB222" s="35"/>
      <c r="AC222" s="35"/>
      <c r="AD222" s="28"/>
      <c r="AE222" s="1">
        <f t="shared" si="94"/>
        <v>2</v>
      </c>
      <c r="AF222" s="2">
        <f t="shared" si="95"/>
        <v>1</v>
      </c>
      <c r="AG222">
        <f t="shared" si="83"/>
        <v>0</v>
      </c>
      <c r="AH222">
        <f t="shared" si="84"/>
        <v>0</v>
      </c>
      <c r="AI222">
        <f t="shared" si="85"/>
        <v>0</v>
      </c>
      <c r="AJ222" s="3">
        <f t="shared" si="96"/>
        <v>0</v>
      </c>
      <c r="AK222">
        <f t="shared" si="86"/>
        <v>0</v>
      </c>
      <c r="AL222">
        <f t="shared" si="87"/>
        <v>0</v>
      </c>
      <c r="AM222">
        <f t="shared" si="88"/>
        <v>0</v>
      </c>
      <c r="AN222">
        <f t="shared" si="89"/>
        <v>0</v>
      </c>
      <c r="AO222">
        <f t="shared" si="90"/>
        <v>1</v>
      </c>
      <c r="AP222">
        <f t="shared" si="91"/>
        <v>0</v>
      </c>
      <c r="AQ222">
        <f t="shared" si="92"/>
        <v>0</v>
      </c>
      <c r="AR222">
        <f t="shared" si="93"/>
        <v>1</v>
      </c>
    </row>
    <row r="223" spans="2:44" ht="11.25" customHeight="1" x14ac:dyDescent="0.25">
      <c r="B223" s="242" t="s">
        <v>52</v>
      </c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4"/>
      <c r="N223" s="39"/>
      <c r="O223" s="40"/>
      <c r="P223" s="40"/>
      <c r="Q223" s="83">
        <f t="shared" ref="Q223:Q229" si="110">S223+V223</f>
        <v>1.25</v>
      </c>
      <c r="R223" s="30">
        <f t="shared" ref="R223:R229" si="111">(T223+U223)/2</f>
        <v>0.5</v>
      </c>
      <c r="S223" s="29">
        <f t="shared" ref="S223:S229" si="112">TRUNC(R223*AE224,2)</f>
        <v>1.25</v>
      </c>
      <c r="T223" s="30">
        <v>0</v>
      </c>
      <c r="U223" s="31">
        <v>1</v>
      </c>
      <c r="V223" s="29">
        <f t="shared" ref="V223:V229" si="113">TRUNC((W223+X223)/2*AF224,2)</f>
        <v>0</v>
      </c>
      <c r="W223" s="30">
        <v>0</v>
      </c>
      <c r="X223" s="32">
        <v>0</v>
      </c>
      <c r="Y223" s="53">
        <f>SUM(Y216:Y218)</f>
        <v>28</v>
      </c>
      <c r="Z223" s="25"/>
      <c r="AA223" s="35"/>
      <c r="AB223" s="35"/>
      <c r="AC223" s="35"/>
      <c r="AD223" s="28">
        <f>16-ROUND(Q222,2)</f>
        <v>0</v>
      </c>
      <c r="AE223" s="1">
        <f t="shared" si="94"/>
        <v>0</v>
      </c>
      <c r="AF223" s="2">
        <f t="shared" si="95"/>
        <v>0</v>
      </c>
      <c r="AG223">
        <f t="shared" si="83"/>
        <v>0</v>
      </c>
      <c r="AH223">
        <f t="shared" si="84"/>
        <v>0</v>
      </c>
      <c r="AI223">
        <f t="shared" si="85"/>
        <v>0</v>
      </c>
      <c r="AJ223" s="3">
        <f t="shared" si="96"/>
        <v>0</v>
      </c>
      <c r="AK223">
        <f t="shared" si="86"/>
        <v>0</v>
      </c>
      <c r="AL223">
        <f t="shared" si="87"/>
        <v>0</v>
      </c>
      <c r="AM223">
        <f t="shared" si="88"/>
        <v>0</v>
      </c>
      <c r="AN223">
        <f t="shared" si="89"/>
        <v>0</v>
      </c>
      <c r="AO223">
        <f t="shared" si="90"/>
        <v>0</v>
      </c>
      <c r="AP223">
        <f t="shared" si="91"/>
        <v>0</v>
      </c>
      <c r="AQ223">
        <f t="shared" si="92"/>
        <v>0</v>
      </c>
      <c r="AR223">
        <f t="shared" si="93"/>
        <v>0</v>
      </c>
    </row>
    <row r="224" spans="2:44" s="86" customFormat="1" ht="9.75" customHeight="1" x14ac:dyDescent="0.25">
      <c r="B224" s="40">
        <f>B216+1</f>
        <v>34</v>
      </c>
      <c r="C224" s="22" t="s">
        <v>128</v>
      </c>
      <c r="D224" s="22" t="s">
        <v>65</v>
      </c>
      <c r="E224" s="22"/>
      <c r="F224" s="25"/>
      <c r="G224" s="40"/>
      <c r="H224" s="40"/>
      <c r="I224" s="40"/>
      <c r="J224" s="40"/>
      <c r="K224" s="25" t="str">
        <f>[1]Recap!B170</f>
        <v>Operating systems II (CO)</v>
      </c>
      <c r="L224" s="25" t="str">
        <f>[1]Recap!C170</f>
        <v>E2</v>
      </c>
      <c r="M224" s="80">
        <v>2</v>
      </c>
      <c r="N224" s="81"/>
      <c r="O224" s="82"/>
      <c r="P224" s="82"/>
      <c r="Q224" s="63">
        <f t="shared" si="110"/>
        <v>2.5</v>
      </c>
      <c r="R224" s="64">
        <f t="shared" si="111"/>
        <v>1</v>
      </c>
      <c r="S224" s="29">
        <f t="shared" si="112"/>
        <v>2.5</v>
      </c>
      <c r="T224" s="65">
        <v>0</v>
      </c>
      <c r="U224" s="66">
        <v>2</v>
      </c>
      <c r="V224" s="29">
        <f t="shared" si="113"/>
        <v>0</v>
      </c>
      <c r="W224" s="65">
        <v>0</v>
      </c>
      <c r="X224" s="32">
        <v>0</v>
      </c>
      <c r="Y224" s="84"/>
      <c r="Z224" s="49"/>
      <c r="AA224" s="85"/>
      <c r="AB224" s="85"/>
      <c r="AC224" s="85"/>
      <c r="AD224" s="30"/>
      <c r="AE224" s="1">
        <f t="shared" si="94"/>
        <v>2.5</v>
      </c>
      <c r="AF224" s="2">
        <f t="shared" si="95"/>
        <v>1.25</v>
      </c>
      <c r="AG224">
        <f t="shared" si="83"/>
        <v>0</v>
      </c>
      <c r="AH224">
        <f t="shared" si="84"/>
        <v>0</v>
      </c>
      <c r="AI224">
        <f t="shared" si="85"/>
        <v>0</v>
      </c>
      <c r="AJ224" s="3">
        <f t="shared" si="96"/>
        <v>0</v>
      </c>
      <c r="AK224">
        <f t="shared" si="86"/>
        <v>0</v>
      </c>
      <c r="AL224">
        <f t="shared" si="87"/>
        <v>0</v>
      </c>
      <c r="AM224">
        <f t="shared" si="88"/>
        <v>1</v>
      </c>
      <c r="AN224">
        <f t="shared" si="89"/>
        <v>0</v>
      </c>
      <c r="AO224">
        <f t="shared" si="90"/>
        <v>0</v>
      </c>
      <c r="AP224">
        <f t="shared" si="91"/>
        <v>0</v>
      </c>
      <c r="AQ224">
        <f t="shared" si="92"/>
        <v>0</v>
      </c>
      <c r="AR224">
        <f t="shared" si="93"/>
        <v>0</v>
      </c>
    </row>
    <row r="225" spans="2:44" ht="9.75" customHeight="1" x14ac:dyDescent="0.25">
      <c r="B225" s="40"/>
      <c r="C225" s="22"/>
      <c r="D225" s="22"/>
      <c r="E225" s="40"/>
      <c r="F225" s="40"/>
      <c r="G225" s="40"/>
      <c r="H225" s="40"/>
      <c r="I225" s="40"/>
      <c r="J225" s="40"/>
      <c r="K225" s="25" t="str">
        <f>[1]Recap!B199</f>
        <v>Cloud Computing and IoT (CO)</v>
      </c>
      <c r="L225" s="25" t="str">
        <f>[1]Recap!C199</f>
        <v>E3</v>
      </c>
      <c r="M225" s="80">
        <v>3</v>
      </c>
      <c r="N225" s="61"/>
      <c r="O225" s="62"/>
      <c r="P225" s="62"/>
      <c r="Q225" s="27">
        <f t="shared" si="110"/>
        <v>2.5</v>
      </c>
      <c r="R225" s="28">
        <f t="shared" si="111"/>
        <v>1</v>
      </c>
      <c r="S225" s="29">
        <f t="shared" si="112"/>
        <v>2.5</v>
      </c>
      <c r="T225" s="30">
        <v>0</v>
      </c>
      <c r="U225" s="31">
        <v>2</v>
      </c>
      <c r="V225" s="29">
        <f t="shared" si="113"/>
        <v>0</v>
      </c>
      <c r="W225" s="30">
        <v>0</v>
      </c>
      <c r="X225" s="32">
        <v>0</v>
      </c>
      <c r="Y225" s="53"/>
      <c r="Z225" s="25"/>
      <c r="AA225" s="35"/>
      <c r="AB225" s="35"/>
      <c r="AC225" s="35"/>
      <c r="AD225" s="28"/>
      <c r="AE225" s="1">
        <f t="shared" si="94"/>
        <v>2.5</v>
      </c>
      <c r="AF225" s="2">
        <f t="shared" si="95"/>
        <v>1.25</v>
      </c>
      <c r="AG225">
        <f t="shared" si="83"/>
        <v>0</v>
      </c>
      <c r="AH225">
        <f t="shared" si="84"/>
        <v>0</v>
      </c>
      <c r="AI225">
        <f t="shared" si="85"/>
        <v>0</v>
      </c>
      <c r="AJ225" s="3">
        <f t="shared" si="96"/>
        <v>0</v>
      </c>
      <c r="AK225">
        <f t="shared" si="86"/>
        <v>0</v>
      </c>
      <c r="AL225">
        <f t="shared" si="87"/>
        <v>0</v>
      </c>
      <c r="AM225">
        <f t="shared" si="88"/>
        <v>1</v>
      </c>
      <c r="AN225">
        <f t="shared" si="89"/>
        <v>0</v>
      </c>
      <c r="AO225">
        <f t="shared" si="90"/>
        <v>0</v>
      </c>
      <c r="AP225">
        <f t="shared" si="91"/>
        <v>0</v>
      </c>
      <c r="AQ225">
        <f t="shared" si="92"/>
        <v>0</v>
      </c>
      <c r="AR225">
        <f t="shared" si="93"/>
        <v>0</v>
      </c>
    </row>
    <row r="226" spans="2:44" ht="9.75" customHeight="1" x14ac:dyDescent="0.25">
      <c r="B226" s="40"/>
      <c r="C226" s="40"/>
      <c r="D226" s="40"/>
      <c r="E226" s="40"/>
      <c r="F226" s="40"/>
      <c r="G226" s="40"/>
      <c r="H226" s="40"/>
      <c r="I226" s="40"/>
      <c r="J226" s="40"/>
      <c r="K226" s="25" t="str">
        <f>[1]Recap!B200</f>
        <v>Applications Development using .NET (CO)</v>
      </c>
      <c r="L226" s="25" t="str">
        <f>[1]Recap!C200</f>
        <v>E3</v>
      </c>
      <c r="M226" s="25">
        <v>3</v>
      </c>
      <c r="N226" s="25"/>
      <c r="O226" s="25"/>
      <c r="P226" s="25"/>
      <c r="Q226" s="27">
        <f t="shared" si="110"/>
        <v>2.5</v>
      </c>
      <c r="R226" s="28">
        <f t="shared" si="111"/>
        <v>1</v>
      </c>
      <c r="S226" s="29">
        <f t="shared" si="112"/>
        <v>2.5</v>
      </c>
      <c r="T226" s="30">
        <v>0</v>
      </c>
      <c r="U226" s="31">
        <v>2</v>
      </c>
      <c r="V226" s="29">
        <f t="shared" si="113"/>
        <v>0</v>
      </c>
      <c r="W226" s="30">
        <v>0</v>
      </c>
      <c r="X226" s="32">
        <v>0</v>
      </c>
      <c r="Y226" s="53"/>
      <c r="Z226" s="25"/>
      <c r="AA226" s="35"/>
      <c r="AB226" s="35"/>
      <c r="AC226" s="35"/>
      <c r="AD226" s="28"/>
      <c r="AE226" s="1">
        <f t="shared" si="94"/>
        <v>2.5</v>
      </c>
      <c r="AF226" s="2">
        <f t="shared" si="95"/>
        <v>1.25</v>
      </c>
      <c r="AG226">
        <f t="shared" si="83"/>
        <v>0</v>
      </c>
      <c r="AH226">
        <f t="shared" si="84"/>
        <v>0</v>
      </c>
      <c r="AI226">
        <f t="shared" si="85"/>
        <v>0</v>
      </c>
      <c r="AJ226" s="3">
        <f t="shared" si="96"/>
        <v>0</v>
      </c>
      <c r="AK226">
        <f t="shared" si="86"/>
        <v>0</v>
      </c>
      <c r="AL226">
        <f t="shared" si="87"/>
        <v>0</v>
      </c>
      <c r="AM226">
        <f t="shared" si="88"/>
        <v>1</v>
      </c>
      <c r="AN226">
        <f t="shared" si="89"/>
        <v>0</v>
      </c>
      <c r="AO226">
        <f t="shared" si="90"/>
        <v>0</v>
      </c>
      <c r="AP226">
        <f t="shared" si="91"/>
        <v>0</v>
      </c>
      <c r="AQ226">
        <f t="shared" si="92"/>
        <v>0</v>
      </c>
      <c r="AR226">
        <f t="shared" si="93"/>
        <v>0</v>
      </c>
    </row>
    <row r="227" spans="2:44" ht="9.75" customHeight="1" x14ac:dyDescent="0.25">
      <c r="B227" s="40"/>
      <c r="C227" s="40"/>
      <c r="D227" s="40"/>
      <c r="E227" s="40"/>
      <c r="F227" s="40"/>
      <c r="G227" s="40"/>
      <c r="H227" s="40"/>
      <c r="I227" s="40"/>
      <c r="J227" s="40"/>
      <c r="K227" s="25" t="str">
        <f>[1]Recap!B192</f>
        <v>Management Information Systems (CO)</v>
      </c>
      <c r="L227" s="25" t="str">
        <f>[1]Recap!C192</f>
        <v>E3</v>
      </c>
      <c r="M227" s="25">
        <v>3</v>
      </c>
      <c r="N227" s="25"/>
      <c r="O227" s="25"/>
      <c r="P227" s="25"/>
      <c r="Q227" s="27">
        <f t="shared" si="110"/>
        <v>2</v>
      </c>
      <c r="R227" s="28">
        <f t="shared" si="111"/>
        <v>1</v>
      </c>
      <c r="S227" s="29">
        <f t="shared" si="112"/>
        <v>2</v>
      </c>
      <c r="T227" s="30">
        <v>2</v>
      </c>
      <c r="U227" s="31">
        <v>0</v>
      </c>
      <c r="V227" s="29">
        <f t="shared" si="113"/>
        <v>0</v>
      </c>
      <c r="W227" s="30">
        <v>0</v>
      </c>
      <c r="X227" s="32">
        <v>0</v>
      </c>
      <c r="Y227" s="53"/>
      <c r="Z227" s="25"/>
      <c r="AA227" s="35"/>
      <c r="AB227" s="35"/>
      <c r="AC227" s="35"/>
      <c r="AD227" s="28"/>
      <c r="AE227" s="1">
        <f t="shared" si="94"/>
        <v>2.5</v>
      </c>
      <c r="AF227" s="2">
        <f t="shared" si="95"/>
        <v>1.25</v>
      </c>
      <c r="AG227">
        <f t="shared" si="83"/>
        <v>0</v>
      </c>
      <c r="AH227">
        <f t="shared" si="84"/>
        <v>0</v>
      </c>
      <c r="AI227">
        <f t="shared" si="85"/>
        <v>0</v>
      </c>
      <c r="AJ227" s="3">
        <f t="shared" si="96"/>
        <v>0</v>
      </c>
      <c r="AK227">
        <f t="shared" si="86"/>
        <v>0</v>
      </c>
      <c r="AL227">
        <f t="shared" si="87"/>
        <v>0</v>
      </c>
      <c r="AM227">
        <f t="shared" si="88"/>
        <v>1</v>
      </c>
      <c r="AN227">
        <f t="shared" si="89"/>
        <v>0</v>
      </c>
      <c r="AO227">
        <f t="shared" si="90"/>
        <v>0</v>
      </c>
      <c r="AP227">
        <f t="shared" si="91"/>
        <v>0</v>
      </c>
      <c r="AQ227">
        <f t="shared" si="92"/>
        <v>0</v>
      </c>
      <c r="AR227">
        <f t="shared" si="93"/>
        <v>0</v>
      </c>
    </row>
    <row r="228" spans="2:44" ht="9.75" customHeight="1" x14ac:dyDescent="0.25">
      <c r="B228" s="40"/>
      <c r="C228" s="40"/>
      <c r="D228" s="40"/>
      <c r="E228" s="40"/>
      <c r="F228" s="40"/>
      <c r="G228" s="40"/>
      <c r="H228" s="40"/>
      <c r="I228" s="40"/>
      <c r="J228" s="40"/>
      <c r="K228" s="25" t="str">
        <f>[1]Recap!B14</f>
        <v xml:space="preserve">Programare I </v>
      </c>
      <c r="L228" s="25" t="str">
        <f>[1]Recap!C14</f>
        <v>IA1</v>
      </c>
      <c r="M228" s="25">
        <v>1</v>
      </c>
      <c r="N228" s="25"/>
      <c r="O228" s="25"/>
      <c r="P228" s="25"/>
      <c r="Q228" s="63">
        <f t="shared" si="110"/>
        <v>2</v>
      </c>
      <c r="R228" s="64">
        <f t="shared" si="111"/>
        <v>1</v>
      </c>
      <c r="S228" s="29">
        <f t="shared" si="112"/>
        <v>2</v>
      </c>
      <c r="T228" s="65">
        <v>0</v>
      </c>
      <c r="U228" s="66">
        <v>2</v>
      </c>
      <c r="V228" s="29">
        <f t="shared" si="113"/>
        <v>0</v>
      </c>
      <c r="W228" s="65">
        <v>0</v>
      </c>
      <c r="X228" s="67">
        <v>0</v>
      </c>
      <c r="Y228" s="53"/>
      <c r="Z228" s="25"/>
      <c r="AA228" s="35"/>
      <c r="AB228" s="35"/>
      <c r="AC228" s="35"/>
      <c r="AD228" s="28"/>
      <c r="AE228" s="1">
        <f t="shared" si="94"/>
        <v>2</v>
      </c>
      <c r="AF228" s="2">
        <f t="shared" si="95"/>
        <v>1</v>
      </c>
      <c r="AG228">
        <f t="shared" si="83"/>
        <v>0</v>
      </c>
      <c r="AH228">
        <f t="shared" si="84"/>
        <v>0</v>
      </c>
      <c r="AI228">
        <f t="shared" si="85"/>
        <v>0</v>
      </c>
      <c r="AJ228" s="3">
        <f t="shared" si="96"/>
        <v>0</v>
      </c>
      <c r="AK228">
        <f t="shared" si="86"/>
        <v>0</v>
      </c>
      <c r="AL228">
        <f t="shared" si="87"/>
        <v>0</v>
      </c>
      <c r="AM228">
        <f t="shared" si="88"/>
        <v>0</v>
      </c>
      <c r="AN228">
        <f t="shared" si="89"/>
        <v>0</v>
      </c>
      <c r="AO228">
        <f t="shared" si="90"/>
        <v>1</v>
      </c>
      <c r="AP228">
        <f t="shared" si="91"/>
        <v>0</v>
      </c>
      <c r="AQ228">
        <f t="shared" si="92"/>
        <v>0</v>
      </c>
      <c r="AR228">
        <f t="shared" si="93"/>
        <v>1</v>
      </c>
    </row>
    <row r="229" spans="2:44" ht="9.75" customHeight="1" x14ac:dyDescent="0.25">
      <c r="B229" s="62"/>
      <c r="C229" s="62"/>
      <c r="D229" s="62"/>
      <c r="E229" s="62"/>
      <c r="F229" s="62"/>
      <c r="G229" s="62"/>
      <c r="H229" s="62"/>
      <c r="I229" s="62"/>
      <c r="J229" s="62"/>
      <c r="K229" s="25" t="str">
        <f>[1]Recap!B34</f>
        <v>Metode si practici in informatica (CO)</v>
      </c>
      <c r="L229" s="25" t="str">
        <f>[1]Recap!C34</f>
        <v>I1+IA1</v>
      </c>
      <c r="M229" s="80">
        <v>1</v>
      </c>
      <c r="N229" s="56"/>
      <c r="O229" s="56"/>
      <c r="P229" s="56"/>
      <c r="Q229" s="27">
        <f t="shared" si="110"/>
        <v>3.25</v>
      </c>
      <c r="R229" s="28">
        <f t="shared" si="111"/>
        <v>1</v>
      </c>
      <c r="S229" s="29">
        <f t="shared" si="112"/>
        <v>2.5</v>
      </c>
      <c r="T229" s="30">
        <v>2</v>
      </c>
      <c r="U229" s="31">
        <v>0</v>
      </c>
      <c r="V229" s="29">
        <f t="shared" si="113"/>
        <v>0.75</v>
      </c>
      <c r="W229" s="30">
        <v>1</v>
      </c>
      <c r="X229" s="32">
        <v>0</v>
      </c>
      <c r="Y229" s="53"/>
      <c r="Z229" s="25"/>
      <c r="AA229" s="35"/>
      <c r="AB229" s="35"/>
      <c r="AC229" s="35"/>
      <c r="AD229" s="28"/>
      <c r="AE229" s="1">
        <f t="shared" si="94"/>
        <v>2</v>
      </c>
      <c r="AF229" s="2">
        <f t="shared" si="95"/>
        <v>1</v>
      </c>
      <c r="AG229">
        <f t="shared" si="83"/>
        <v>0</v>
      </c>
      <c r="AH229">
        <f t="shared" si="84"/>
        <v>0</v>
      </c>
      <c r="AI229">
        <f t="shared" si="85"/>
        <v>0</v>
      </c>
      <c r="AJ229" s="3">
        <f t="shared" si="96"/>
        <v>0</v>
      </c>
      <c r="AK229">
        <f t="shared" si="86"/>
        <v>0</v>
      </c>
      <c r="AL229">
        <f t="shared" si="87"/>
        <v>0</v>
      </c>
      <c r="AM229">
        <f t="shared" si="88"/>
        <v>0</v>
      </c>
      <c r="AN229">
        <f t="shared" si="89"/>
        <v>1</v>
      </c>
      <c r="AO229">
        <f t="shared" si="90"/>
        <v>1</v>
      </c>
      <c r="AP229">
        <f t="shared" si="91"/>
        <v>0</v>
      </c>
      <c r="AQ229">
        <f t="shared" si="92"/>
        <v>0</v>
      </c>
      <c r="AR229">
        <f t="shared" ref="AR229:AR289" si="114">IF(SUM(AN229:AO229)&lt;=0,0,1)</f>
        <v>1</v>
      </c>
    </row>
    <row r="230" spans="2:44" ht="9.75" customHeight="1" x14ac:dyDescent="0.25">
      <c r="B230" s="40"/>
      <c r="C230" s="40"/>
      <c r="D230" s="40"/>
      <c r="E230" s="40"/>
      <c r="F230" s="40"/>
      <c r="G230" s="40"/>
      <c r="H230" s="40"/>
      <c r="I230" s="40"/>
      <c r="J230" s="40"/>
      <c r="K230" s="25" t="str">
        <f>[1]Recap!B314</f>
        <v>Virusologie informatică</v>
      </c>
      <c r="L230" s="25" t="str">
        <f>[1]Recap!C314</f>
        <v>SC2</v>
      </c>
      <c r="M230" s="25">
        <v>2</v>
      </c>
      <c r="N230" s="39"/>
      <c r="O230" s="40"/>
      <c r="P230" s="40"/>
      <c r="Q230" s="89">
        <f t="shared" ref="Q230:X230" si="115">SUM(Q223:Q229)</f>
        <v>16</v>
      </c>
      <c r="R230" s="89">
        <f t="shared" si="115"/>
        <v>6.5</v>
      </c>
      <c r="S230" s="89">
        <f t="shared" si="115"/>
        <v>15.25</v>
      </c>
      <c r="T230" s="89">
        <f t="shared" si="115"/>
        <v>4</v>
      </c>
      <c r="U230" s="89">
        <f t="shared" si="115"/>
        <v>9</v>
      </c>
      <c r="V230" s="89">
        <f t="shared" si="115"/>
        <v>0.75</v>
      </c>
      <c r="W230" s="89">
        <f t="shared" si="115"/>
        <v>1</v>
      </c>
      <c r="X230" s="89">
        <f t="shared" si="115"/>
        <v>0</v>
      </c>
      <c r="Y230" s="53"/>
      <c r="Z230" s="25"/>
      <c r="AA230" s="35"/>
      <c r="AB230" s="35"/>
      <c r="AC230" s="35"/>
      <c r="AD230" s="28" t="str">
        <f>_xlfn.CONCAT(ROUND(AD231,2), " Examene")</f>
        <v>0 Examene</v>
      </c>
      <c r="AE230" s="1">
        <f t="shared" si="94"/>
        <v>2.5</v>
      </c>
      <c r="AF230" s="2">
        <f t="shared" si="95"/>
        <v>1.5</v>
      </c>
      <c r="AG230">
        <f t="shared" si="83"/>
        <v>0</v>
      </c>
      <c r="AH230">
        <f t="shared" si="84"/>
        <v>0</v>
      </c>
      <c r="AI230">
        <f t="shared" si="85"/>
        <v>1</v>
      </c>
      <c r="AJ230" s="3">
        <f t="shared" si="96"/>
        <v>0</v>
      </c>
      <c r="AK230">
        <f t="shared" si="86"/>
        <v>0</v>
      </c>
      <c r="AL230">
        <f t="shared" si="87"/>
        <v>0</v>
      </c>
      <c r="AM230">
        <f t="shared" si="88"/>
        <v>0</v>
      </c>
      <c r="AN230">
        <f t="shared" si="89"/>
        <v>0</v>
      </c>
      <c r="AO230">
        <f t="shared" si="90"/>
        <v>0</v>
      </c>
      <c r="AP230">
        <f t="shared" si="91"/>
        <v>1</v>
      </c>
      <c r="AQ230">
        <f t="shared" si="92"/>
        <v>0</v>
      </c>
      <c r="AR230">
        <f t="shared" si="114"/>
        <v>0</v>
      </c>
    </row>
    <row r="231" spans="2:44" ht="11.25" customHeight="1" x14ac:dyDescent="0.25">
      <c r="B231" s="243" t="s">
        <v>52</v>
      </c>
      <c r="C231" s="239"/>
      <c r="D231" s="239"/>
      <c r="E231" s="239"/>
      <c r="F231" s="239"/>
      <c r="G231" s="239"/>
      <c r="H231" s="239"/>
      <c r="I231" s="239"/>
      <c r="J231" s="239"/>
      <c r="K231" s="239"/>
      <c r="L231" s="239"/>
      <c r="M231" s="240"/>
      <c r="N231" s="87"/>
      <c r="O231" s="88"/>
      <c r="P231" s="88"/>
      <c r="Q231" s="27">
        <f t="shared" ref="Q231:Q239" si="116">S231+V231</f>
        <v>2</v>
      </c>
      <c r="R231" s="28">
        <f t="shared" ref="R231:R239" si="117">(T231+U231)/2</f>
        <v>1</v>
      </c>
      <c r="S231" s="29">
        <f t="shared" ref="S231:S239" si="118">TRUNC(R231*AE232,2)</f>
        <v>2</v>
      </c>
      <c r="T231" s="30">
        <v>0</v>
      </c>
      <c r="U231" s="31">
        <v>2</v>
      </c>
      <c r="V231" s="29">
        <f t="shared" ref="V231:V239" si="119">TRUNC((W231+X231)/2*AF232,2)</f>
        <v>0</v>
      </c>
      <c r="W231" s="30">
        <v>0</v>
      </c>
      <c r="X231" s="32">
        <v>0</v>
      </c>
      <c r="Y231" s="53" t="e">
        <f>SUM(#REF!)</f>
        <v>#REF!</v>
      </c>
      <c r="Z231" s="25"/>
      <c r="AA231" s="35"/>
      <c r="AB231" s="35"/>
      <c r="AC231" s="35"/>
      <c r="AD231" s="28">
        <f>16-ROUND(Q230,2)</f>
        <v>0</v>
      </c>
      <c r="AE231" s="1">
        <f t="shared" si="94"/>
        <v>0</v>
      </c>
      <c r="AF231" s="2">
        <f t="shared" si="95"/>
        <v>0</v>
      </c>
      <c r="AG231">
        <f t="shared" si="83"/>
        <v>0</v>
      </c>
      <c r="AH231">
        <f t="shared" si="84"/>
        <v>0</v>
      </c>
      <c r="AI231">
        <f t="shared" si="85"/>
        <v>0</v>
      </c>
      <c r="AJ231" s="3">
        <f t="shared" si="96"/>
        <v>0</v>
      </c>
      <c r="AK231">
        <f t="shared" si="86"/>
        <v>0</v>
      </c>
      <c r="AL231">
        <f t="shared" si="87"/>
        <v>0</v>
      </c>
      <c r="AM231">
        <f t="shared" si="88"/>
        <v>0</v>
      </c>
      <c r="AN231">
        <f t="shared" si="89"/>
        <v>0</v>
      </c>
      <c r="AO231">
        <f t="shared" si="90"/>
        <v>0</v>
      </c>
      <c r="AP231">
        <f t="shared" si="91"/>
        <v>0</v>
      </c>
      <c r="AQ231">
        <f t="shared" si="92"/>
        <v>0</v>
      </c>
      <c r="AR231">
        <f t="shared" si="114"/>
        <v>0</v>
      </c>
    </row>
    <row r="232" spans="2:44" ht="10.5" customHeight="1" x14ac:dyDescent="0.25">
      <c r="B232" s="51">
        <f>B224+1</f>
        <v>35</v>
      </c>
      <c r="C232" s="22" t="s">
        <v>128</v>
      </c>
      <c r="D232" s="22" t="s">
        <v>65</v>
      </c>
      <c r="E232" s="43"/>
      <c r="F232" s="43"/>
      <c r="G232" s="43"/>
      <c r="H232" s="43"/>
      <c r="I232" s="43"/>
      <c r="J232" s="43"/>
      <c r="K232" s="25" t="str">
        <f>[1]Recap!B22</f>
        <v>Algoritmi și structuri de date II</v>
      </c>
      <c r="L232" s="25" t="str">
        <f>[1]Recap!C22</f>
        <v>IA1</v>
      </c>
      <c r="M232" s="46">
        <v>1</v>
      </c>
      <c r="N232" s="39"/>
      <c r="O232" s="40"/>
      <c r="P232" s="40"/>
      <c r="Q232" s="27">
        <f t="shared" si="116"/>
        <v>2</v>
      </c>
      <c r="R232" s="28">
        <f t="shared" si="117"/>
        <v>1</v>
      </c>
      <c r="S232" s="29">
        <f t="shared" si="118"/>
        <v>2</v>
      </c>
      <c r="T232" s="30">
        <v>0</v>
      </c>
      <c r="U232" s="31">
        <v>2</v>
      </c>
      <c r="V232" s="29">
        <f t="shared" si="119"/>
        <v>0</v>
      </c>
      <c r="W232" s="30">
        <v>0</v>
      </c>
      <c r="X232" s="32">
        <v>0</v>
      </c>
      <c r="Y232" s="53"/>
      <c r="Z232" s="25"/>
      <c r="AA232" s="35"/>
      <c r="AB232" s="35"/>
      <c r="AC232" s="35"/>
      <c r="AD232" s="28"/>
      <c r="AE232" s="1">
        <f t="shared" si="94"/>
        <v>2</v>
      </c>
      <c r="AF232" s="2">
        <f t="shared" si="95"/>
        <v>1</v>
      </c>
      <c r="AG232">
        <f t="shared" si="83"/>
        <v>0</v>
      </c>
      <c r="AH232">
        <f t="shared" si="84"/>
        <v>0</v>
      </c>
      <c r="AI232">
        <f t="shared" si="85"/>
        <v>0</v>
      </c>
      <c r="AJ232" s="3">
        <f t="shared" si="96"/>
        <v>0</v>
      </c>
      <c r="AK232">
        <f t="shared" si="86"/>
        <v>0</v>
      </c>
      <c r="AL232">
        <f t="shared" si="87"/>
        <v>0</v>
      </c>
      <c r="AM232">
        <f t="shared" si="88"/>
        <v>0</v>
      </c>
      <c r="AN232">
        <f t="shared" si="89"/>
        <v>0</v>
      </c>
      <c r="AO232">
        <f t="shared" si="90"/>
        <v>1</v>
      </c>
      <c r="AP232">
        <f t="shared" si="91"/>
        <v>0</v>
      </c>
      <c r="AQ232">
        <f t="shared" si="92"/>
        <v>0</v>
      </c>
      <c r="AR232">
        <f t="shared" si="114"/>
        <v>1</v>
      </c>
    </row>
    <row r="233" spans="2:44" ht="10.5" customHeight="1" x14ac:dyDescent="0.25">
      <c r="B233" s="40"/>
      <c r="C233" s="43"/>
      <c r="D233" s="43"/>
      <c r="E233" s="43"/>
      <c r="F233" s="43"/>
      <c r="G233" s="43"/>
      <c r="H233" s="43"/>
      <c r="I233" s="43"/>
      <c r="J233" s="43"/>
      <c r="K233" s="25" t="str">
        <f>[1]Recap!B37</f>
        <v>Programare vizuală (CO)</v>
      </c>
      <c r="L233" s="25" t="str">
        <f>[1]Recap!C37</f>
        <v>IA1</v>
      </c>
      <c r="M233" s="25">
        <v>1</v>
      </c>
      <c r="N233" s="39"/>
      <c r="O233" s="40"/>
      <c r="P233" s="40"/>
      <c r="Q233" s="27">
        <f t="shared" si="116"/>
        <v>1</v>
      </c>
      <c r="R233" s="28">
        <f t="shared" si="117"/>
        <v>0.5</v>
      </c>
      <c r="S233" s="29">
        <f t="shared" si="118"/>
        <v>1</v>
      </c>
      <c r="T233" s="30">
        <v>0</v>
      </c>
      <c r="U233" s="31">
        <v>1</v>
      </c>
      <c r="V233" s="29">
        <f t="shared" si="119"/>
        <v>0</v>
      </c>
      <c r="W233" s="30">
        <v>0</v>
      </c>
      <c r="X233" s="32">
        <v>0</v>
      </c>
      <c r="Y233" s="53"/>
      <c r="Z233" s="25"/>
      <c r="AA233" s="35"/>
      <c r="AB233" s="35"/>
      <c r="AC233" s="35"/>
      <c r="AD233" s="28"/>
      <c r="AE233" s="1">
        <f t="shared" si="94"/>
        <v>2</v>
      </c>
      <c r="AF233" s="2">
        <f t="shared" si="95"/>
        <v>1</v>
      </c>
      <c r="AG233">
        <f t="shared" si="83"/>
        <v>0</v>
      </c>
      <c r="AH233">
        <f t="shared" si="84"/>
        <v>0</v>
      </c>
      <c r="AI233">
        <f t="shared" si="85"/>
        <v>0</v>
      </c>
      <c r="AJ233" s="3">
        <f t="shared" si="96"/>
        <v>0</v>
      </c>
      <c r="AK233">
        <f t="shared" si="86"/>
        <v>0</v>
      </c>
      <c r="AL233">
        <f t="shared" si="87"/>
        <v>0</v>
      </c>
      <c r="AM233">
        <f t="shared" si="88"/>
        <v>0</v>
      </c>
      <c r="AN233">
        <f t="shared" si="89"/>
        <v>0</v>
      </c>
      <c r="AO233">
        <f t="shared" si="90"/>
        <v>1</v>
      </c>
      <c r="AP233">
        <f t="shared" si="91"/>
        <v>0</v>
      </c>
      <c r="AQ233">
        <f t="shared" si="92"/>
        <v>0</v>
      </c>
      <c r="AR233">
        <f t="shared" si="114"/>
        <v>1</v>
      </c>
    </row>
    <row r="234" spans="2:44" ht="10.5" customHeight="1" x14ac:dyDescent="0.25">
      <c r="B234" s="40"/>
      <c r="C234" s="43"/>
      <c r="D234" s="43"/>
      <c r="E234" s="43"/>
      <c r="F234" s="43"/>
      <c r="G234" s="43"/>
      <c r="H234" s="43"/>
      <c r="I234" s="43"/>
      <c r="J234" s="43"/>
      <c r="K234" s="25" t="str">
        <f>[1]Recap!B60</f>
        <v>Administrarea bazelor de date (CO)</v>
      </c>
      <c r="L234" s="25" t="str">
        <f>[1]Recap!C60</f>
        <v>I2</v>
      </c>
      <c r="M234" s="25">
        <v>2</v>
      </c>
      <c r="N234" s="39"/>
      <c r="O234" s="40"/>
      <c r="P234" s="40"/>
      <c r="Q234" s="27">
        <f t="shared" si="116"/>
        <v>2</v>
      </c>
      <c r="R234" s="28">
        <f t="shared" si="117"/>
        <v>1</v>
      </c>
      <c r="S234" s="29">
        <f t="shared" si="118"/>
        <v>2</v>
      </c>
      <c r="T234" s="30">
        <v>0</v>
      </c>
      <c r="U234" s="31">
        <v>2</v>
      </c>
      <c r="V234" s="29">
        <f t="shared" si="119"/>
        <v>0</v>
      </c>
      <c r="W234" s="30">
        <v>0</v>
      </c>
      <c r="X234" s="32">
        <v>0</v>
      </c>
      <c r="Y234" s="53"/>
      <c r="Z234" s="25"/>
      <c r="AA234" s="35"/>
      <c r="AB234" s="35"/>
      <c r="AC234" s="35"/>
      <c r="AD234" s="28"/>
      <c r="AE234" s="1">
        <f t="shared" si="94"/>
        <v>2</v>
      </c>
      <c r="AF234" s="2">
        <f t="shared" si="95"/>
        <v>1</v>
      </c>
      <c r="AG234">
        <f t="shared" si="83"/>
        <v>0</v>
      </c>
      <c r="AH234">
        <f t="shared" si="84"/>
        <v>0</v>
      </c>
      <c r="AI234">
        <f t="shared" si="85"/>
        <v>0</v>
      </c>
      <c r="AJ234" s="3">
        <f t="shared" si="96"/>
        <v>0</v>
      </c>
      <c r="AK234">
        <f t="shared" si="86"/>
        <v>0</v>
      </c>
      <c r="AL234">
        <f t="shared" si="87"/>
        <v>0</v>
      </c>
      <c r="AM234">
        <f t="shared" si="88"/>
        <v>0</v>
      </c>
      <c r="AN234">
        <f t="shared" si="89"/>
        <v>1</v>
      </c>
      <c r="AO234">
        <f t="shared" si="90"/>
        <v>0</v>
      </c>
      <c r="AP234">
        <f t="shared" si="91"/>
        <v>0</v>
      </c>
      <c r="AQ234">
        <f t="shared" si="92"/>
        <v>0</v>
      </c>
      <c r="AR234">
        <f t="shared" si="114"/>
        <v>1</v>
      </c>
    </row>
    <row r="235" spans="2:44" ht="10.5" customHeight="1" x14ac:dyDescent="0.25">
      <c r="B235" s="40"/>
      <c r="C235" s="43"/>
      <c r="D235" s="43"/>
      <c r="E235" s="43"/>
      <c r="F235" s="43"/>
      <c r="G235" s="43"/>
      <c r="H235" s="43"/>
      <c r="I235" s="43"/>
      <c r="J235" s="43"/>
      <c r="K235" s="25" t="str">
        <f>[1]Recap!B69</f>
        <v>Programare logică și funcțională</v>
      </c>
      <c r="L235" s="25" t="str">
        <f>[1]Recap!C69</f>
        <v>I2</v>
      </c>
      <c r="M235" s="25">
        <v>2</v>
      </c>
      <c r="N235" s="39"/>
      <c r="O235" s="40"/>
      <c r="P235" s="40"/>
      <c r="Q235" s="27">
        <f t="shared" si="116"/>
        <v>1</v>
      </c>
      <c r="R235" s="28">
        <f t="shared" si="117"/>
        <v>0.5</v>
      </c>
      <c r="S235" s="29">
        <f t="shared" si="118"/>
        <v>1</v>
      </c>
      <c r="T235" s="30">
        <v>0</v>
      </c>
      <c r="U235" s="31">
        <v>1</v>
      </c>
      <c r="V235" s="29">
        <f t="shared" si="119"/>
        <v>0</v>
      </c>
      <c r="W235" s="30">
        <v>0</v>
      </c>
      <c r="X235" s="32">
        <v>0</v>
      </c>
      <c r="Y235" s="53"/>
      <c r="Z235" s="25"/>
      <c r="AA235" s="35"/>
      <c r="AB235" s="35"/>
      <c r="AC235" s="35"/>
      <c r="AD235" s="28"/>
      <c r="AE235" s="1">
        <f t="shared" si="94"/>
        <v>2</v>
      </c>
      <c r="AF235" s="2">
        <f t="shared" si="95"/>
        <v>1</v>
      </c>
      <c r="AG235">
        <f t="shared" si="83"/>
        <v>0</v>
      </c>
      <c r="AH235">
        <f t="shared" si="84"/>
        <v>0</v>
      </c>
      <c r="AI235">
        <f t="shared" si="85"/>
        <v>0</v>
      </c>
      <c r="AJ235" s="3">
        <f t="shared" si="96"/>
        <v>0</v>
      </c>
      <c r="AK235">
        <f t="shared" si="86"/>
        <v>0</v>
      </c>
      <c r="AL235">
        <f t="shared" si="87"/>
        <v>0</v>
      </c>
      <c r="AM235">
        <f t="shared" si="88"/>
        <v>0</v>
      </c>
      <c r="AN235">
        <f t="shared" si="89"/>
        <v>1</v>
      </c>
      <c r="AO235">
        <f t="shared" si="90"/>
        <v>0</v>
      </c>
      <c r="AP235">
        <f t="shared" si="91"/>
        <v>0</v>
      </c>
      <c r="AQ235">
        <f t="shared" si="92"/>
        <v>0</v>
      </c>
      <c r="AR235">
        <f t="shared" si="114"/>
        <v>1</v>
      </c>
    </row>
    <row r="236" spans="2:44" ht="10.5" customHeight="1" x14ac:dyDescent="0.25">
      <c r="B236" s="40"/>
      <c r="C236" s="43"/>
      <c r="D236" s="43"/>
      <c r="E236" s="43"/>
      <c r="F236" s="43"/>
      <c r="G236" s="43"/>
      <c r="H236" s="43"/>
      <c r="I236" s="43"/>
      <c r="J236" s="43"/>
      <c r="K236" s="25" t="str">
        <f>[1]Recap!B29</f>
        <v>Elemente de Web Design  (CO)</v>
      </c>
      <c r="L236" s="25" t="str">
        <f>[1]Recap!C29</f>
        <v>I1+IA1</v>
      </c>
      <c r="M236" s="25">
        <v>1</v>
      </c>
      <c r="N236" s="39"/>
      <c r="O236" s="40"/>
      <c r="P236" s="40"/>
      <c r="Q236" s="27">
        <f t="shared" si="116"/>
        <v>2</v>
      </c>
      <c r="R236" s="28">
        <f t="shared" si="117"/>
        <v>1</v>
      </c>
      <c r="S236" s="29">
        <f t="shared" si="118"/>
        <v>2</v>
      </c>
      <c r="T236" s="30">
        <v>0</v>
      </c>
      <c r="U236" s="31">
        <v>2</v>
      </c>
      <c r="V236" s="29">
        <f t="shared" si="119"/>
        <v>0</v>
      </c>
      <c r="W236" s="30">
        <v>0</v>
      </c>
      <c r="X236" s="32">
        <v>0</v>
      </c>
      <c r="Y236" s="53"/>
      <c r="Z236" s="25"/>
      <c r="AA236" s="35"/>
      <c r="AB236" s="35"/>
      <c r="AC236" s="35"/>
      <c r="AD236" s="28"/>
      <c r="AE236" s="1">
        <f t="shared" si="94"/>
        <v>2</v>
      </c>
      <c r="AF236" s="2">
        <f t="shared" si="95"/>
        <v>1</v>
      </c>
      <c r="AG236">
        <f t="shared" si="83"/>
        <v>0</v>
      </c>
      <c r="AH236">
        <f t="shared" si="84"/>
        <v>0</v>
      </c>
      <c r="AI236">
        <f t="shared" si="85"/>
        <v>0</v>
      </c>
      <c r="AJ236" s="3">
        <f t="shared" si="96"/>
        <v>0</v>
      </c>
      <c r="AK236">
        <f t="shared" si="86"/>
        <v>0</v>
      </c>
      <c r="AL236">
        <f t="shared" si="87"/>
        <v>0</v>
      </c>
      <c r="AM236">
        <f t="shared" si="88"/>
        <v>0</v>
      </c>
      <c r="AN236">
        <f t="shared" si="89"/>
        <v>1</v>
      </c>
      <c r="AO236">
        <f t="shared" si="90"/>
        <v>1</v>
      </c>
      <c r="AP236">
        <f t="shared" si="91"/>
        <v>0</v>
      </c>
      <c r="AQ236">
        <f t="shared" si="92"/>
        <v>0</v>
      </c>
      <c r="AR236">
        <f t="shared" si="114"/>
        <v>1</v>
      </c>
    </row>
    <row r="237" spans="2:44" ht="9.75" customHeight="1" x14ac:dyDescent="0.25">
      <c r="B237" s="40"/>
      <c r="C237" s="43"/>
      <c r="D237" s="43"/>
      <c r="E237" s="43"/>
      <c r="F237" s="43"/>
      <c r="G237" s="43"/>
      <c r="H237" s="43"/>
      <c r="I237" s="43"/>
      <c r="J237" s="43"/>
      <c r="K237" s="25" t="str">
        <f>[1]Recap!B59</f>
        <v>Reţele de  calculatoare</v>
      </c>
      <c r="L237" s="25" t="str">
        <f>[1]Recap!C59</f>
        <v>IA2</v>
      </c>
      <c r="M237" s="25">
        <v>2</v>
      </c>
      <c r="N237" s="39"/>
      <c r="O237" s="40"/>
      <c r="P237" s="40"/>
      <c r="Q237" s="27">
        <f t="shared" si="116"/>
        <v>1</v>
      </c>
      <c r="R237" s="28">
        <f t="shared" si="117"/>
        <v>0.5</v>
      </c>
      <c r="S237" s="29">
        <f t="shared" si="118"/>
        <v>1</v>
      </c>
      <c r="T237" s="30">
        <v>0</v>
      </c>
      <c r="U237" s="31">
        <v>1</v>
      </c>
      <c r="V237" s="29">
        <f t="shared" si="119"/>
        <v>0</v>
      </c>
      <c r="W237" s="30">
        <v>0</v>
      </c>
      <c r="X237" s="32">
        <v>0</v>
      </c>
      <c r="Y237" s="53"/>
      <c r="Z237" s="25"/>
      <c r="AA237" s="35"/>
      <c r="AB237" s="35"/>
      <c r="AC237" s="35"/>
      <c r="AD237" s="28"/>
      <c r="AE237" s="1">
        <f t="shared" si="94"/>
        <v>2</v>
      </c>
      <c r="AF237" s="2">
        <f t="shared" si="95"/>
        <v>1</v>
      </c>
      <c r="AG237">
        <f t="shared" si="83"/>
        <v>0</v>
      </c>
      <c r="AH237">
        <f t="shared" si="84"/>
        <v>0</v>
      </c>
      <c r="AI237">
        <f t="shared" si="85"/>
        <v>0</v>
      </c>
      <c r="AJ237" s="3">
        <f t="shared" si="96"/>
        <v>0</v>
      </c>
      <c r="AK237">
        <f t="shared" si="86"/>
        <v>0</v>
      </c>
      <c r="AL237">
        <f t="shared" si="87"/>
        <v>0</v>
      </c>
      <c r="AM237">
        <f t="shared" si="88"/>
        <v>0</v>
      </c>
      <c r="AN237">
        <f t="shared" si="89"/>
        <v>0</v>
      </c>
      <c r="AO237">
        <f t="shared" si="90"/>
        <v>1</v>
      </c>
      <c r="AP237">
        <f t="shared" si="91"/>
        <v>0</v>
      </c>
      <c r="AQ237">
        <f t="shared" si="92"/>
        <v>0</v>
      </c>
      <c r="AR237">
        <f t="shared" si="114"/>
        <v>1</v>
      </c>
    </row>
    <row r="238" spans="2:44" ht="10.5" customHeight="1" x14ac:dyDescent="0.25">
      <c r="B238" s="40"/>
      <c r="C238" s="43"/>
      <c r="D238" s="43"/>
      <c r="E238" s="43"/>
      <c r="F238" s="43"/>
      <c r="G238" s="43"/>
      <c r="H238" s="43"/>
      <c r="I238" s="43"/>
      <c r="J238" s="43"/>
      <c r="K238" s="25" t="str">
        <f>[1]Recap!B57</f>
        <v>Probabilităţi şi statistică</v>
      </c>
      <c r="L238" s="25" t="str">
        <f>[1]Recap!C57</f>
        <v>IA2</v>
      </c>
      <c r="M238" s="25">
        <v>2</v>
      </c>
      <c r="N238" s="39"/>
      <c r="O238" s="40"/>
      <c r="P238" s="40"/>
      <c r="Q238" s="27">
        <f t="shared" si="116"/>
        <v>2</v>
      </c>
      <c r="R238" s="28">
        <f t="shared" si="117"/>
        <v>1</v>
      </c>
      <c r="S238" s="29">
        <f t="shared" si="118"/>
        <v>2</v>
      </c>
      <c r="T238" s="30">
        <v>0</v>
      </c>
      <c r="U238" s="31">
        <v>2</v>
      </c>
      <c r="V238" s="29">
        <f t="shared" si="119"/>
        <v>0</v>
      </c>
      <c r="W238" s="30">
        <v>0</v>
      </c>
      <c r="X238" s="32">
        <v>0</v>
      </c>
      <c r="Y238" s="53"/>
      <c r="Z238" s="25"/>
      <c r="AA238" s="35"/>
      <c r="AB238" s="35"/>
      <c r="AC238" s="35"/>
      <c r="AD238" s="28"/>
      <c r="AE238" s="1">
        <f t="shared" si="94"/>
        <v>2</v>
      </c>
      <c r="AF238" s="2">
        <f t="shared" si="95"/>
        <v>1</v>
      </c>
      <c r="AG238">
        <f t="shared" si="83"/>
        <v>0</v>
      </c>
      <c r="AH238">
        <f t="shared" si="84"/>
        <v>0</v>
      </c>
      <c r="AI238">
        <f t="shared" si="85"/>
        <v>0</v>
      </c>
      <c r="AJ238" s="3">
        <f t="shared" si="96"/>
        <v>0</v>
      </c>
      <c r="AK238">
        <f t="shared" si="86"/>
        <v>0</v>
      </c>
      <c r="AL238">
        <f t="shared" si="87"/>
        <v>0</v>
      </c>
      <c r="AM238">
        <f t="shared" si="88"/>
        <v>0</v>
      </c>
      <c r="AN238">
        <f t="shared" si="89"/>
        <v>0</v>
      </c>
      <c r="AO238">
        <f t="shared" si="90"/>
        <v>1</v>
      </c>
      <c r="AP238">
        <f t="shared" si="91"/>
        <v>0</v>
      </c>
      <c r="AQ238">
        <f t="shared" si="92"/>
        <v>0</v>
      </c>
      <c r="AR238">
        <f t="shared" si="114"/>
        <v>1</v>
      </c>
    </row>
    <row r="239" spans="2:44" ht="10.5" customHeight="1" x14ac:dyDescent="0.25">
      <c r="B239" s="40"/>
      <c r="C239" s="90"/>
      <c r="D239" s="90"/>
      <c r="E239" s="90"/>
      <c r="F239" s="90"/>
      <c r="G239" s="90"/>
      <c r="H239" s="90"/>
      <c r="I239" s="90"/>
      <c r="J239" s="90"/>
      <c r="K239" s="56" t="str">
        <f>[1]Recap!B70</f>
        <v>Programare logică și funcțională</v>
      </c>
      <c r="L239" s="56" t="str">
        <f>[1]Recap!C70</f>
        <v>IA2</v>
      </c>
      <c r="M239" s="90">
        <v>2</v>
      </c>
      <c r="N239" s="43"/>
      <c r="O239" s="43"/>
      <c r="P239" s="43"/>
      <c r="Q239" s="27">
        <f t="shared" si="116"/>
        <v>2</v>
      </c>
      <c r="R239" s="28">
        <f t="shared" si="117"/>
        <v>1</v>
      </c>
      <c r="S239" s="29">
        <f t="shared" si="118"/>
        <v>2</v>
      </c>
      <c r="T239" s="30">
        <v>0</v>
      </c>
      <c r="U239" s="31">
        <v>2</v>
      </c>
      <c r="V239" s="29">
        <f t="shared" si="119"/>
        <v>0</v>
      </c>
      <c r="W239" s="30">
        <v>0</v>
      </c>
      <c r="X239" s="32">
        <v>0</v>
      </c>
      <c r="Y239" s="53"/>
      <c r="Z239" s="25"/>
      <c r="AA239" s="35"/>
      <c r="AB239" s="35"/>
      <c r="AC239" s="35"/>
      <c r="AD239" s="28"/>
      <c r="AE239" s="1">
        <f t="shared" si="94"/>
        <v>2</v>
      </c>
      <c r="AF239" s="2">
        <f t="shared" si="95"/>
        <v>1</v>
      </c>
      <c r="AG239">
        <f t="shared" si="83"/>
        <v>0</v>
      </c>
      <c r="AH239">
        <f t="shared" si="84"/>
        <v>0</v>
      </c>
      <c r="AI239">
        <f t="shared" si="85"/>
        <v>0</v>
      </c>
      <c r="AJ239" s="3">
        <f t="shared" si="96"/>
        <v>0</v>
      </c>
      <c r="AK239">
        <f t="shared" si="86"/>
        <v>0</v>
      </c>
      <c r="AL239">
        <f t="shared" si="87"/>
        <v>0</v>
      </c>
      <c r="AM239">
        <f t="shared" si="88"/>
        <v>0</v>
      </c>
      <c r="AN239">
        <f t="shared" si="89"/>
        <v>0</v>
      </c>
      <c r="AO239">
        <f t="shared" si="90"/>
        <v>1</v>
      </c>
      <c r="AP239">
        <f t="shared" si="91"/>
        <v>0</v>
      </c>
      <c r="AQ239">
        <f t="shared" si="92"/>
        <v>0</v>
      </c>
      <c r="AR239">
        <f t="shared" si="114"/>
        <v>1</v>
      </c>
    </row>
    <row r="240" spans="2:44" ht="10.5" customHeight="1" x14ac:dyDescent="0.25">
      <c r="B240" s="57"/>
      <c r="C240" s="91"/>
      <c r="D240" s="91"/>
      <c r="E240" s="91"/>
      <c r="F240" s="91"/>
      <c r="G240" s="91"/>
      <c r="H240" s="91"/>
      <c r="I240" s="91"/>
      <c r="J240" s="91"/>
      <c r="K240" s="92" t="str">
        <f>[1]Recap!B104</f>
        <v>Vedere artificială pentru vehicole  (CO)</v>
      </c>
      <c r="L240" s="92" t="str">
        <f>[1]Recap!C135</f>
        <v>IA3</v>
      </c>
      <c r="M240" s="91">
        <v>3</v>
      </c>
      <c r="N240" s="8"/>
      <c r="O240" s="43"/>
      <c r="P240" s="43"/>
      <c r="Q240" s="41">
        <f>SUM(Q231:Q239)</f>
        <v>15</v>
      </c>
      <c r="R240" s="41">
        <f t="shared" ref="R240:AC241" si="120">SUM(R231:R239)</f>
        <v>7.5</v>
      </c>
      <c r="S240" s="41">
        <f t="shared" si="120"/>
        <v>15</v>
      </c>
      <c r="T240" s="41">
        <f t="shared" si="120"/>
        <v>0</v>
      </c>
      <c r="U240" s="41">
        <f t="shared" si="120"/>
        <v>15</v>
      </c>
      <c r="V240" s="41">
        <f t="shared" si="120"/>
        <v>0</v>
      </c>
      <c r="W240" s="41">
        <f t="shared" si="120"/>
        <v>0</v>
      </c>
      <c r="X240" s="41">
        <f t="shared" si="120"/>
        <v>0</v>
      </c>
      <c r="Y240" s="53"/>
      <c r="Z240" s="25"/>
      <c r="AA240" s="35"/>
      <c r="AB240" s="35"/>
      <c r="AC240" s="35"/>
      <c r="AD240" s="28" t="str">
        <f>_xlfn.CONCAT(ROUND(AD241,2), " Examene")</f>
        <v>1 Examene</v>
      </c>
      <c r="AE240" s="1">
        <f t="shared" si="94"/>
        <v>2</v>
      </c>
      <c r="AF240" s="2">
        <f t="shared" si="95"/>
        <v>1</v>
      </c>
      <c r="AG240">
        <f t="shared" si="83"/>
        <v>0</v>
      </c>
      <c r="AH240">
        <f t="shared" si="84"/>
        <v>0</v>
      </c>
      <c r="AI240">
        <f t="shared" si="85"/>
        <v>0</v>
      </c>
      <c r="AJ240" s="3">
        <f t="shared" si="96"/>
        <v>0</v>
      </c>
      <c r="AK240">
        <f t="shared" si="86"/>
        <v>0</v>
      </c>
      <c r="AL240">
        <f t="shared" si="87"/>
        <v>0</v>
      </c>
      <c r="AM240">
        <f t="shared" si="88"/>
        <v>0</v>
      </c>
      <c r="AN240">
        <f t="shared" si="89"/>
        <v>0</v>
      </c>
      <c r="AO240">
        <f t="shared" si="90"/>
        <v>1</v>
      </c>
      <c r="AP240">
        <f t="shared" si="91"/>
        <v>0</v>
      </c>
      <c r="AQ240">
        <f t="shared" si="92"/>
        <v>0</v>
      </c>
      <c r="AR240">
        <f t="shared" ref="AR240" si="121">IF(SUM(AN240:AO240)&lt;=0,0,1)</f>
        <v>1</v>
      </c>
    </row>
    <row r="241" spans="2:44" ht="11.25" customHeight="1" x14ac:dyDescent="0.25">
      <c r="B241" s="242" t="s">
        <v>52</v>
      </c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40"/>
      <c r="N241" s="39"/>
      <c r="O241" s="40"/>
      <c r="P241" s="40"/>
      <c r="Q241" s="27">
        <f t="shared" ref="Q241:Q247" si="122">S241+V241</f>
        <v>2</v>
      </c>
      <c r="R241" s="28">
        <f t="shared" ref="R241:R247" si="123">(T241+U241)/2</f>
        <v>1</v>
      </c>
      <c r="S241" s="29">
        <f t="shared" ref="S241:S247" si="124">TRUNC(R241*AE242,2)</f>
        <v>2</v>
      </c>
      <c r="T241" s="30">
        <v>0</v>
      </c>
      <c r="U241" s="31">
        <v>2</v>
      </c>
      <c r="V241" s="29">
        <f t="shared" ref="V241:V247" si="125">TRUNC((W241+X241)/2*AF242,2)</f>
        <v>0</v>
      </c>
      <c r="W241" s="30">
        <v>0</v>
      </c>
      <c r="X241" s="32">
        <v>0</v>
      </c>
      <c r="Y241" s="41">
        <f t="shared" si="120"/>
        <v>0</v>
      </c>
      <c r="Z241" s="41">
        <f t="shared" si="120"/>
        <v>0</v>
      </c>
      <c r="AA241" s="41">
        <f t="shared" si="120"/>
        <v>0</v>
      </c>
      <c r="AB241" s="41">
        <f t="shared" si="120"/>
        <v>0</v>
      </c>
      <c r="AC241" s="41">
        <f t="shared" si="120"/>
        <v>0</v>
      </c>
      <c r="AD241" s="28">
        <f>16-ROUND(Q240,2)</f>
        <v>1</v>
      </c>
      <c r="AE241" s="1">
        <f t="shared" si="94"/>
        <v>0</v>
      </c>
      <c r="AF241" s="2">
        <f t="shared" si="95"/>
        <v>0</v>
      </c>
      <c r="AG241">
        <f t="shared" si="83"/>
        <v>0</v>
      </c>
      <c r="AH241">
        <f t="shared" si="84"/>
        <v>0</v>
      </c>
      <c r="AI241">
        <f t="shared" si="85"/>
        <v>0</v>
      </c>
      <c r="AJ241" s="3">
        <f t="shared" si="96"/>
        <v>0</v>
      </c>
      <c r="AK241">
        <f t="shared" si="86"/>
        <v>0</v>
      </c>
      <c r="AL241">
        <f t="shared" si="87"/>
        <v>0</v>
      </c>
      <c r="AM241">
        <f t="shared" si="88"/>
        <v>0</v>
      </c>
      <c r="AN241">
        <f t="shared" si="89"/>
        <v>0</v>
      </c>
      <c r="AO241">
        <f t="shared" si="90"/>
        <v>0</v>
      </c>
      <c r="AP241">
        <f t="shared" si="91"/>
        <v>0</v>
      </c>
      <c r="AQ241">
        <f t="shared" si="92"/>
        <v>0</v>
      </c>
      <c r="AR241">
        <f t="shared" si="114"/>
        <v>0</v>
      </c>
    </row>
    <row r="242" spans="2:44" ht="10.5" customHeight="1" x14ac:dyDescent="0.25">
      <c r="B242" s="40">
        <f>B232+1</f>
        <v>36</v>
      </c>
      <c r="C242" s="22" t="s">
        <v>128</v>
      </c>
      <c r="D242" s="22" t="s">
        <v>65</v>
      </c>
      <c r="E242" s="43"/>
      <c r="F242" s="43"/>
      <c r="G242" s="43"/>
      <c r="H242" s="43"/>
      <c r="I242" s="43"/>
      <c r="J242" s="43"/>
      <c r="K242" s="92" t="str">
        <f>[1]Recap!B136</f>
        <v>Securitate și criptografie (CO)</v>
      </c>
      <c r="L242" s="92" t="str">
        <f>[1]Recap!C136</f>
        <v>I3+IA3</v>
      </c>
      <c r="M242" s="25">
        <v>3</v>
      </c>
      <c r="N242" s="43"/>
      <c r="O242" s="43"/>
      <c r="P242" s="43"/>
      <c r="Q242" s="27">
        <f t="shared" si="122"/>
        <v>2</v>
      </c>
      <c r="R242" s="28">
        <f t="shared" si="123"/>
        <v>1</v>
      </c>
      <c r="S242" s="29">
        <f t="shared" si="124"/>
        <v>2</v>
      </c>
      <c r="T242" s="30">
        <v>0</v>
      </c>
      <c r="U242" s="31">
        <v>2</v>
      </c>
      <c r="V242" s="29">
        <f t="shared" si="125"/>
        <v>0</v>
      </c>
      <c r="W242" s="30">
        <v>0</v>
      </c>
      <c r="X242" s="32">
        <v>0</v>
      </c>
      <c r="Y242" s="53"/>
      <c r="Z242" s="25"/>
      <c r="AA242" s="35"/>
      <c r="AB242" s="35"/>
      <c r="AC242" s="35"/>
      <c r="AD242" s="28"/>
      <c r="AE242" s="1">
        <f t="shared" si="94"/>
        <v>2</v>
      </c>
      <c r="AF242" s="2">
        <f t="shared" si="95"/>
        <v>1</v>
      </c>
      <c r="AG242">
        <f t="shared" si="83"/>
        <v>0</v>
      </c>
      <c r="AH242">
        <f t="shared" si="84"/>
        <v>0</v>
      </c>
      <c r="AI242">
        <f t="shared" si="85"/>
        <v>0</v>
      </c>
      <c r="AJ242" s="3">
        <f t="shared" si="96"/>
        <v>0</v>
      </c>
      <c r="AK242">
        <f t="shared" si="86"/>
        <v>0</v>
      </c>
      <c r="AL242">
        <f t="shared" si="87"/>
        <v>0</v>
      </c>
      <c r="AM242">
        <f t="shared" si="88"/>
        <v>0</v>
      </c>
      <c r="AN242">
        <f t="shared" si="89"/>
        <v>1</v>
      </c>
      <c r="AO242">
        <f t="shared" si="90"/>
        <v>1</v>
      </c>
      <c r="AP242">
        <f t="shared" si="91"/>
        <v>0</v>
      </c>
      <c r="AQ242">
        <f t="shared" si="92"/>
        <v>0</v>
      </c>
      <c r="AR242">
        <f t="shared" si="114"/>
        <v>1</v>
      </c>
    </row>
    <row r="243" spans="2:44" ht="10.5" customHeight="1" x14ac:dyDescent="0.25">
      <c r="B243" s="40"/>
      <c r="C243" s="22"/>
      <c r="D243" s="22"/>
      <c r="E243" s="43"/>
      <c r="F243" s="43"/>
      <c r="G243" s="43"/>
      <c r="H243" s="43"/>
      <c r="I243" s="43"/>
      <c r="J243" s="43"/>
      <c r="K243" s="92" t="str">
        <f>[1]Recap!B140</f>
        <v>Cloud Computing și IoT (CO)</v>
      </c>
      <c r="L243" s="92" t="str">
        <f>[1]Recap!C140</f>
        <v>I3+IA3</v>
      </c>
      <c r="M243" s="46">
        <v>3</v>
      </c>
      <c r="N243" s="39"/>
      <c r="O243" s="40"/>
      <c r="P243" s="40"/>
      <c r="Q243" s="27">
        <f t="shared" si="122"/>
        <v>2</v>
      </c>
      <c r="R243" s="28">
        <f t="shared" si="123"/>
        <v>1</v>
      </c>
      <c r="S243" s="29">
        <f t="shared" si="124"/>
        <v>2</v>
      </c>
      <c r="T243" s="30">
        <v>0</v>
      </c>
      <c r="U243" s="31">
        <v>2</v>
      </c>
      <c r="V243" s="29">
        <f t="shared" si="125"/>
        <v>0</v>
      </c>
      <c r="W243" s="30">
        <v>0</v>
      </c>
      <c r="X243" s="32">
        <v>0</v>
      </c>
      <c r="Y243" s="53"/>
      <c r="Z243" s="25"/>
      <c r="AA243" s="35"/>
      <c r="AB243" s="35"/>
      <c r="AC243" s="35"/>
      <c r="AD243" s="28"/>
      <c r="AE243" s="1">
        <f t="shared" si="94"/>
        <v>2</v>
      </c>
      <c r="AF243" s="2">
        <f t="shared" si="95"/>
        <v>1</v>
      </c>
      <c r="AG243">
        <f t="shared" si="83"/>
        <v>0</v>
      </c>
      <c r="AH243">
        <f t="shared" si="84"/>
        <v>0</v>
      </c>
      <c r="AI243">
        <f t="shared" si="85"/>
        <v>0</v>
      </c>
      <c r="AJ243" s="3">
        <f t="shared" si="96"/>
        <v>0</v>
      </c>
      <c r="AK243">
        <f t="shared" si="86"/>
        <v>0</v>
      </c>
      <c r="AL243">
        <f t="shared" si="87"/>
        <v>0</v>
      </c>
      <c r="AM243">
        <f t="shared" si="88"/>
        <v>0</v>
      </c>
      <c r="AN243">
        <f t="shared" si="89"/>
        <v>1</v>
      </c>
      <c r="AO243">
        <f t="shared" si="90"/>
        <v>1</v>
      </c>
      <c r="AP243">
        <f t="shared" si="91"/>
        <v>0</v>
      </c>
      <c r="AQ243">
        <f t="shared" si="92"/>
        <v>0</v>
      </c>
      <c r="AR243">
        <f t="shared" si="114"/>
        <v>1</v>
      </c>
    </row>
    <row r="244" spans="2:44" ht="11.25" customHeight="1" x14ac:dyDescent="0.25">
      <c r="B244" s="40"/>
      <c r="C244" s="22"/>
      <c r="D244" s="22"/>
      <c r="E244" s="43"/>
      <c r="F244" s="43"/>
      <c r="G244" s="43"/>
      <c r="H244" s="43"/>
      <c r="I244" s="43"/>
      <c r="J244" s="43"/>
      <c r="K244" s="92" t="str">
        <f>[1]Recap!B123</f>
        <v>Dezvoltarea de aplicații pe platforma .NET(CO)</v>
      </c>
      <c r="L244" s="92" t="str">
        <f>[1]Recap!C123</f>
        <v>I3</v>
      </c>
      <c r="M244" s="46">
        <v>3</v>
      </c>
      <c r="N244" s="39"/>
      <c r="O244" s="40"/>
      <c r="P244" s="40"/>
      <c r="Q244" s="27">
        <f t="shared" si="122"/>
        <v>2</v>
      </c>
      <c r="R244" s="28">
        <f t="shared" si="123"/>
        <v>1</v>
      </c>
      <c r="S244" s="29">
        <f t="shared" si="124"/>
        <v>2</v>
      </c>
      <c r="T244" s="30">
        <v>0</v>
      </c>
      <c r="U244" s="31">
        <v>2</v>
      </c>
      <c r="V244" s="29">
        <f t="shared" si="125"/>
        <v>0</v>
      </c>
      <c r="W244" s="30">
        <v>0</v>
      </c>
      <c r="X244" s="32">
        <v>0</v>
      </c>
      <c r="Y244" s="53"/>
      <c r="Z244" s="25"/>
      <c r="AA244" s="35"/>
      <c r="AB244" s="35"/>
      <c r="AC244" s="35"/>
      <c r="AD244" s="28"/>
      <c r="AE244" s="1">
        <f t="shared" si="94"/>
        <v>2</v>
      </c>
      <c r="AF244" s="2">
        <f t="shared" si="95"/>
        <v>1</v>
      </c>
      <c r="AG244">
        <f t="shared" si="83"/>
        <v>0</v>
      </c>
      <c r="AH244">
        <f t="shared" si="84"/>
        <v>0</v>
      </c>
      <c r="AI244">
        <f t="shared" si="85"/>
        <v>0</v>
      </c>
      <c r="AJ244" s="3">
        <f t="shared" si="96"/>
        <v>0</v>
      </c>
      <c r="AK244">
        <f t="shared" si="86"/>
        <v>0</v>
      </c>
      <c r="AL244">
        <f t="shared" si="87"/>
        <v>0</v>
      </c>
      <c r="AM244">
        <f t="shared" si="88"/>
        <v>0</v>
      </c>
      <c r="AN244">
        <f t="shared" si="89"/>
        <v>1</v>
      </c>
      <c r="AO244">
        <f t="shared" si="90"/>
        <v>0</v>
      </c>
      <c r="AP244">
        <f t="shared" si="91"/>
        <v>0</v>
      </c>
      <c r="AQ244">
        <f t="shared" si="92"/>
        <v>0</v>
      </c>
      <c r="AR244">
        <f t="shared" si="114"/>
        <v>1</v>
      </c>
    </row>
    <row r="245" spans="2:44" ht="9" customHeight="1" x14ac:dyDescent="0.25">
      <c r="B245" s="40"/>
      <c r="C245" s="22"/>
      <c r="D245" s="22"/>
      <c r="E245" s="43"/>
      <c r="F245" s="43"/>
      <c r="G245" s="43"/>
      <c r="H245" s="43"/>
      <c r="I245" s="43"/>
      <c r="J245" s="43"/>
      <c r="K245" s="92" t="str">
        <f>[1]Recap!B107</f>
        <v>Grafică și interfețe utilizator</v>
      </c>
      <c r="L245" s="92" t="str">
        <f>[1]Recap!C107</f>
        <v>IA3</v>
      </c>
      <c r="M245" s="93">
        <v>3</v>
      </c>
      <c r="Q245" s="27">
        <f t="shared" si="122"/>
        <v>2</v>
      </c>
      <c r="R245" s="28">
        <f t="shared" si="123"/>
        <v>1</v>
      </c>
      <c r="S245" s="29">
        <f t="shared" si="124"/>
        <v>2</v>
      </c>
      <c r="T245" s="30">
        <v>0</v>
      </c>
      <c r="U245" s="31">
        <v>2</v>
      </c>
      <c r="V245" s="29">
        <f t="shared" si="125"/>
        <v>0</v>
      </c>
      <c r="W245" s="30">
        <v>0</v>
      </c>
      <c r="X245" s="32">
        <v>0</v>
      </c>
      <c r="Y245" s="53"/>
      <c r="Z245" s="25"/>
      <c r="AA245" s="35"/>
      <c r="AB245" s="35"/>
      <c r="AC245" s="35"/>
      <c r="AD245" s="28"/>
      <c r="AE245" s="1">
        <f t="shared" si="94"/>
        <v>2</v>
      </c>
      <c r="AF245" s="2">
        <f t="shared" si="95"/>
        <v>1</v>
      </c>
      <c r="AG245">
        <f t="shared" si="83"/>
        <v>0</v>
      </c>
      <c r="AH245">
        <f t="shared" si="84"/>
        <v>0</v>
      </c>
      <c r="AI245">
        <f t="shared" si="85"/>
        <v>0</v>
      </c>
      <c r="AJ245" s="3">
        <f t="shared" si="96"/>
        <v>0</v>
      </c>
      <c r="AK245">
        <f t="shared" si="86"/>
        <v>0</v>
      </c>
      <c r="AL245">
        <f t="shared" si="87"/>
        <v>0</v>
      </c>
      <c r="AM245">
        <f t="shared" si="88"/>
        <v>0</v>
      </c>
      <c r="AN245">
        <f t="shared" si="89"/>
        <v>0</v>
      </c>
      <c r="AO245">
        <f t="shared" si="90"/>
        <v>1</v>
      </c>
      <c r="AP245">
        <f t="shared" si="91"/>
        <v>0</v>
      </c>
      <c r="AQ245">
        <f t="shared" si="92"/>
        <v>0</v>
      </c>
      <c r="AR245">
        <f t="shared" si="114"/>
        <v>1</v>
      </c>
    </row>
    <row r="246" spans="2:44" ht="10.5" customHeight="1" x14ac:dyDescent="0.25">
      <c r="B246" s="62"/>
      <c r="C246" s="94"/>
      <c r="D246" s="94"/>
      <c r="E246" s="90"/>
      <c r="F246" s="90"/>
      <c r="G246" s="43"/>
      <c r="H246" s="43"/>
      <c r="I246" s="43"/>
      <c r="J246" s="43"/>
      <c r="K246" s="92" t="str">
        <f>[1]Recap!B145</f>
        <v>Introducere în neurotehnologii</v>
      </c>
      <c r="L246" s="92" t="str">
        <f>[1]Recap!C145</f>
        <v>IA3</v>
      </c>
      <c r="M246" s="46">
        <v>3</v>
      </c>
      <c r="N246" s="39"/>
      <c r="O246" s="40"/>
      <c r="P246" s="40"/>
      <c r="Q246" s="27">
        <f t="shared" si="122"/>
        <v>2.5</v>
      </c>
      <c r="R246" s="28">
        <f t="shared" si="123"/>
        <v>0.5</v>
      </c>
      <c r="S246" s="29">
        <f t="shared" si="124"/>
        <v>1</v>
      </c>
      <c r="T246" s="30">
        <v>1</v>
      </c>
      <c r="U246" s="31">
        <v>0</v>
      </c>
      <c r="V246" s="29">
        <f t="shared" si="125"/>
        <v>1.5</v>
      </c>
      <c r="W246" s="30">
        <v>3</v>
      </c>
      <c r="X246" s="32">
        <v>0</v>
      </c>
      <c r="Y246" s="53"/>
      <c r="Z246" s="25"/>
      <c r="AA246" s="35"/>
      <c r="AB246" s="35"/>
      <c r="AC246" s="35"/>
      <c r="AD246" s="28"/>
      <c r="AE246" s="1">
        <f t="shared" si="94"/>
        <v>2</v>
      </c>
      <c r="AF246" s="2">
        <f t="shared" si="95"/>
        <v>1</v>
      </c>
      <c r="AG246">
        <f t="shared" si="83"/>
        <v>0</v>
      </c>
      <c r="AH246">
        <f t="shared" si="84"/>
        <v>0</v>
      </c>
      <c r="AI246">
        <f t="shared" si="85"/>
        <v>0</v>
      </c>
      <c r="AJ246" s="3">
        <f t="shared" si="96"/>
        <v>0</v>
      </c>
      <c r="AK246">
        <f t="shared" si="86"/>
        <v>0</v>
      </c>
      <c r="AL246">
        <f t="shared" si="87"/>
        <v>0</v>
      </c>
      <c r="AM246">
        <f t="shared" si="88"/>
        <v>0</v>
      </c>
      <c r="AN246">
        <f t="shared" si="89"/>
        <v>0</v>
      </c>
      <c r="AO246">
        <f t="shared" si="90"/>
        <v>1</v>
      </c>
      <c r="AP246">
        <f t="shared" si="91"/>
        <v>0</v>
      </c>
      <c r="AQ246">
        <f t="shared" si="92"/>
        <v>0</v>
      </c>
      <c r="AR246">
        <f t="shared" si="114"/>
        <v>1</v>
      </c>
    </row>
    <row r="247" spans="2:44" ht="10.5" customHeight="1" x14ac:dyDescent="0.25">
      <c r="B247" s="95"/>
      <c r="C247" s="96"/>
      <c r="D247" s="96"/>
      <c r="E247" s="91"/>
      <c r="F247" s="91"/>
      <c r="G247" s="8"/>
      <c r="H247" s="43"/>
      <c r="I247" s="43"/>
      <c r="J247" s="43"/>
      <c r="K247" s="56" t="str">
        <f>[1]Recap!B277</f>
        <v>Elemente de Web Design</v>
      </c>
      <c r="L247" s="56" t="str">
        <f>[1]Recap!C277</f>
        <v>DCT</v>
      </c>
      <c r="M247" s="80" t="s">
        <v>190</v>
      </c>
      <c r="N247" s="39"/>
      <c r="O247" s="40"/>
      <c r="P247" s="40"/>
      <c r="Q247" s="27">
        <f t="shared" si="122"/>
        <v>3.12</v>
      </c>
      <c r="R247" s="28">
        <f t="shared" si="123"/>
        <v>0.5</v>
      </c>
      <c r="S247" s="29">
        <f t="shared" si="124"/>
        <v>1.25</v>
      </c>
      <c r="T247" s="30">
        <v>0</v>
      </c>
      <c r="U247" s="31">
        <v>1</v>
      </c>
      <c r="V247" s="29">
        <f t="shared" si="125"/>
        <v>1.87</v>
      </c>
      <c r="W247" s="30">
        <v>0</v>
      </c>
      <c r="X247" s="32">
        <v>3</v>
      </c>
      <c r="Y247" s="53"/>
      <c r="Z247" s="25"/>
      <c r="AA247" s="35"/>
      <c r="AB247" s="35"/>
      <c r="AC247" s="35"/>
      <c r="AD247" s="28"/>
      <c r="AE247" s="1">
        <v>2</v>
      </c>
      <c r="AF247" s="2">
        <v>1</v>
      </c>
      <c r="AG247">
        <f t="shared" si="83"/>
        <v>0</v>
      </c>
      <c r="AH247">
        <f t="shared" si="84"/>
        <v>0</v>
      </c>
      <c r="AI247">
        <f t="shared" si="85"/>
        <v>0</v>
      </c>
      <c r="AJ247" s="3">
        <f t="shared" si="96"/>
        <v>0</v>
      </c>
      <c r="AK247">
        <f t="shared" si="86"/>
        <v>0</v>
      </c>
      <c r="AL247">
        <f t="shared" si="87"/>
        <v>0</v>
      </c>
      <c r="AM247">
        <f t="shared" si="88"/>
        <v>0</v>
      </c>
      <c r="AN247">
        <f t="shared" si="89"/>
        <v>0</v>
      </c>
      <c r="AO247">
        <f t="shared" si="90"/>
        <v>0</v>
      </c>
      <c r="AP247">
        <f t="shared" si="91"/>
        <v>0</v>
      </c>
      <c r="AQ247">
        <f t="shared" si="92"/>
        <v>0</v>
      </c>
      <c r="AR247">
        <f t="shared" ref="AR247:AR248" si="126">IF(SUM(AN247:AO247)&lt;=0,0,1)</f>
        <v>0</v>
      </c>
    </row>
    <row r="248" spans="2:44" ht="10.5" customHeight="1" x14ac:dyDescent="0.25">
      <c r="B248" s="95"/>
      <c r="C248" s="91"/>
      <c r="D248" s="91"/>
      <c r="E248" s="91"/>
      <c r="F248" s="91"/>
      <c r="G248" s="12"/>
      <c r="H248" s="90"/>
      <c r="I248" s="90"/>
      <c r="J248" s="97"/>
      <c r="K248" s="92" t="str">
        <f>[1]Recap!B278</f>
        <v>Introduction in Blockchain</v>
      </c>
      <c r="L248" s="92" t="str">
        <f>[1]Recap!C278</f>
        <v>DCT_E</v>
      </c>
      <c r="M248" s="92" t="s">
        <v>190</v>
      </c>
      <c r="N248" s="98"/>
      <c r="O248" s="40"/>
      <c r="P248" s="40"/>
      <c r="Q248" s="41">
        <f t="shared" ref="Q248" si="127">SUM(Q241:Q247)</f>
        <v>15.620000000000001</v>
      </c>
      <c r="R248" s="41">
        <f t="shared" ref="R248:X248" si="128">SUM(R241:R247)</f>
        <v>6</v>
      </c>
      <c r="S248" s="41">
        <f t="shared" si="128"/>
        <v>12.25</v>
      </c>
      <c r="T248" s="41">
        <f t="shared" si="128"/>
        <v>1</v>
      </c>
      <c r="U248" s="41">
        <f t="shared" si="128"/>
        <v>11</v>
      </c>
      <c r="V248" s="41">
        <f t="shared" si="128"/>
        <v>3.37</v>
      </c>
      <c r="W248" s="41">
        <f t="shared" si="128"/>
        <v>3</v>
      </c>
      <c r="X248" s="41">
        <f t="shared" si="128"/>
        <v>3</v>
      </c>
      <c r="Y248" s="53"/>
      <c r="Z248" s="25"/>
      <c r="AA248" s="35"/>
      <c r="AB248" s="35"/>
      <c r="AC248" s="35"/>
      <c r="AD248" s="28" t="str">
        <f>_xlfn.CONCAT(ROUND(AD249,2), " Examene")</f>
        <v>0.38 Examene</v>
      </c>
      <c r="AE248" s="1">
        <f t="shared" ref="AE248" si="129">IF(AR248=1,2,IF(AM248=1,2*1.25,IF(AP248=1,2.5,IF(AQ248=1,3.12,0))))</f>
        <v>2.5</v>
      </c>
      <c r="AF248" s="2">
        <f t="shared" ref="AF248" si="130">IF(AR248=1,1,IF(AM248=1,1.25,IF(AP248=1,1.5,IF(AQ248=1,1.86,0))))</f>
        <v>1.25</v>
      </c>
      <c r="AG248">
        <f t="shared" si="83"/>
        <v>0</v>
      </c>
      <c r="AH248">
        <f t="shared" si="84"/>
        <v>0</v>
      </c>
      <c r="AI248">
        <f t="shared" si="85"/>
        <v>0</v>
      </c>
      <c r="AJ248" s="3">
        <f t="shared" si="96"/>
        <v>0</v>
      </c>
      <c r="AK248">
        <f t="shared" si="86"/>
        <v>0</v>
      </c>
      <c r="AL248">
        <f t="shared" si="87"/>
        <v>0</v>
      </c>
      <c r="AM248">
        <f t="shared" si="88"/>
        <v>1</v>
      </c>
      <c r="AN248">
        <f t="shared" si="89"/>
        <v>0</v>
      </c>
      <c r="AO248">
        <f t="shared" si="90"/>
        <v>0</v>
      </c>
      <c r="AP248">
        <f t="shared" si="91"/>
        <v>0</v>
      </c>
      <c r="AQ248">
        <f t="shared" si="92"/>
        <v>0</v>
      </c>
      <c r="AR248">
        <f t="shared" si="126"/>
        <v>0</v>
      </c>
    </row>
    <row r="249" spans="2:44" ht="12" customHeight="1" x14ac:dyDescent="0.25">
      <c r="B249" s="243" t="s">
        <v>52</v>
      </c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40"/>
      <c r="N249" s="39"/>
      <c r="O249" s="40"/>
      <c r="P249" s="40"/>
      <c r="Q249" s="27">
        <f>S249+V249</f>
        <v>3.12</v>
      </c>
      <c r="R249" s="28">
        <f t="shared" ref="R249:R254" si="131">(T249+U249)/2</f>
        <v>1</v>
      </c>
      <c r="S249" s="29">
        <f t="shared" ref="S249:S254" si="132">TRUNC(R249*AE250,2)</f>
        <v>3.12</v>
      </c>
      <c r="T249" s="30">
        <v>0</v>
      </c>
      <c r="U249" s="31">
        <v>2</v>
      </c>
      <c r="V249" s="29">
        <f t="shared" ref="V249:V254" si="133">TRUNC((W249+X249)/2*AF250,2)</f>
        <v>0</v>
      </c>
      <c r="W249" s="30">
        <v>0</v>
      </c>
      <c r="X249" s="32">
        <v>0</v>
      </c>
      <c r="Y249" s="53">
        <f>SUM(Y239:Y248)</f>
        <v>0</v>
      </c>
      <c r="Z249" s="25"/>
      <c r="AA249" s="35"/>
      <c r="AB249" s="35"/>
      <c r="AC249" s="35"/>
      <c r="AD249" s="28">
        <f>16-ROUND(Q248,2)</f>
        <v>0.38000000000000078</v>
      </c>
      <c r="AE249" s="1">
        <f t="shared" si="94"/>
        <v>0</v>
      </c>
      <c r="AF249" s="2">
        <f t="shared" si="95"/>
        <v>0</v>
      </c>
      <c r="AG249">
        <f t="shared" si="83"/>
        <v>0</v>
      </c>
      <c r="AH249">
        <f t="shared" si="84"/>
        <v>0</v>
      </c>
      <c r="AI249">
        <f t="shared" si="85"/>
        <v>0</v>
      </c>
      <c r="AJ249" s="3">
        <f t="shared" si="96"/>
        <v>0</v>
      </c>
      <c r="AK249">
        <f t="shared" si="86"/>
        <v>0</v>
      </c>
      <c r="AL249">
        <f t="shared" si="87"/>
        <v>0</v>
      </c>
      <c r="AM249">
        <f t="shared" si="88"/>
        <v>0</v>
      </c>
      <c r="AN249">
        <f t="shared" si="89"/>
        <v>0</v>
      </c>
      <c r="AO249">
        <f t="shared" si="90"/>
        <v>0</v>
      </c>
      <c r="AP249">
        <f t="shared" si="91"/>
        <v>0</v>
      </c>
      <c r="AQ249">
        <f t="shared" si="92"/>
        <v>0</v>
      </c>
      <c r="AR249">
        <f t="shared" si="114"/>
        <v>0</v>
      </c>
    </row>
    <row r="250" spans="2:44" ht="10.5" customHeight="1" x14ac:dyDescent="0.25">
      <c r="B250" s="40">
        <f>B242+1</f>
        <v>37</v>
      </c>
      <c r="C250" s="22" t="s">
        <v>128</v>
      </c>
      <c r="D250" s="22" t="s">
        <v>65</v>
      </c>
      <c r="E250" s="43"/>
      <c r="F250" s="43"/>
      <c r="G250" s="43"/>
      <c r="H250" s="43"/>
      <c r="I250" s="43"/>
      <c r="J250" s="43"/>
      <c r="K250" s="25" t="str">
        <f>[1]Recap!B216</f>
        <v>Modelling and Verifying Alg. in Coq(CO)</v>
      </c>
      <c r="L250" s="25" t="str">
        <f>[1]Recap!C216</f>
        <v>AIDC1</v>
      </c>
      <c r="M250" s="46" t="s">
        <v>63</v>
      </c>
      <c r="N250" s="39"/>
      <c r="O250" s="40"/>
      <c r="P250" s="40"/>
      <c r="Q250" s="27">
        <f t="shared" ref="Q250:Q254" si="134">S250+V250</f>
        <v>3.12</v>
      </c>
      <c r="R250" s="28">
        <f t="shared" si="131"/>
        <v>1</v>
      </c>
      <c r="S250" s="29">
        <f t="shared" si="132"/>
        <v>3.12</v>
      </c>
      <c r="T250" s="30">
        <v>0</v>
      </c>
      <c r="U250" s="31">
        <v>2</v>
      </c>
      <c r="V250" s="29">
        <f t="shared" si="133"/>
        <v>0</v>
      </c>
      <c r="W250" s="30">
        <v>0</v>
      </c>
      <c r="X250" s="32">
        <v>0</v>
      </c>
      <c r="Y250" s="53"/>
      <c r="Z250" s="25"/>
      <c r="AA250" s="35"/>
      <c r="AB250" s="35"/>
      <c r="AC250" s="35"/>
      <c r="AD250" s="28"/>
      <c r="AE250" s="1">
        <f t="shared" si="94"/>
        <v>3.12</v>
      </c>
      <c r="AF250" s="2">
        <f t="shared" si="95"/>
        <v>1.86</v>
      </c>
      <c r="AG250">
        <f t="shared" si="83"/>
        <v>0</v>
      </c>
      <c r="AH250">
        <f t="shared" si="84"/>
        <v>0</v>
      </c>
      <c r="AI250">
        <f t="shared" si="85"/>
        <v>0</v>
      </c>
      <c r="AJ250" s="3">
        <f t="shared" si="96"/>
        <v>0</v>
      </c>
      <c r="AK250">
        <f t="shared" si="86"/>
        <v>1</v>
      </c>
      <c r="AL250">
        <f t="shared" si="87"/>
        <v>0</v>
      </c>
      <c r="AM250">
        <f t="shared" si="88"/>
        <v>0</v>
      </c>
      <c r="AN250">
        <f t="shared" si="89"/>
        <v>0</v>
      </c>
      <c r="AO250">
        <f t="shared" si="90"/>
        <v>0</v>
      </c>
      <c r="AP250">
        <f t="shared" si="91"/>
        <v>0</v>
      </c>
      <c r="AQ250">
        <f t="shared" si="92"/>
        <v>1</v>
      </c>
      <c r="AR250">
        <f t="shared" si="114"/>
        <v>0</v>
      </c>
    </row>
    <row r="251" spans="2:44" ht="10.5" customHeight="1" x14ac:dyDescent="0.25">
      <c r="B251" s="40"/>
      <c r="C251" s="22"/>
      <c r="D251" s="22"/>
      <c r="E251" s="43"/>
      <c r="F251" s="43"/>
      <c r="G251" s="43"/>
      <c r="H251" s="43"/>
      <c r="I251" s="43"/>
      <c r="J251" s="43"/>
      <c r="K251" s="25" t="str">
        <f>[1]Recap!B213</f>
        <v>Automated theorem proving</v>
      </c>
      <c r="L251" s="25" t="str">
        <f>[1]Recap!C213</f>
        <v>AIDC1</v>
      </c>
      <c r="M251" s="46">
        <v>1</v>
      </c>
      <c r="N251" s="39"/>
      <c r="O251" s="40"/>
      <c r="P251" s="40"/>
      <c r="Q251" s="27">
        <f t="shared" si="134"/>
        <v>2.5</v>
      </c>
      <c r="R251" s="28">
        <f t="shared" si="131"/>
        <v>0.5</v>
      </c>
      <c r="S251" s="29">
        <f t="shared" si="132"/>
        <v>1</v>
      </c>
      <c r="T251" s="30">
        <v>1</v>
      </c>
      <c r="U251" s="31">
        <v>0</v>
      </c>
      <c r="V251" s="29">
        <f t="shared" si="133"/>
        <v>1.5</v>
      </c>
      <c r="W251" s="30">
        <v>3</v>
      </c>
      <c r="X251" s="32">
        <v>0</v>
      </c>
      <c r="Y251" s="53"/>
      <c r="Z251" s="25"/>
      <c r="AA251" s="35"/>
      <c r="AB251" s="35"/>
      <c r="AC251" s="35"/>
      <c r="AD251" s="28"/>
      <c r="AE251" s="1">
        <f t="shared" si="94"/>
        <v>3.12</v>
      </c>
      <c r="AF251" s="2">
        <f t="shared" si="95"/>
        <v>1.86</v>
      </c>
      <c r="AG251">
        <f t="shared" si="83"/>
        <v>0</v>
      </c>
      <c r="AH251">
        <f t="shared" si="84"/>
        <v>0</v>
      </c>
      <c r="AI251">
        <f t="shared" si="85"/>
        <v>0</v>
      </c>
      <c r="AJ251" s="3">
        <f t="shared" si="96"/>
        <v>0</v>
      </c>
      <c r="AK251">
        <f t="shared" si="86"/>
        <v>1</v>
      </c>
      <c r="AL251">
        <f t="shared" si="87"/>
        <v>0</v>
      </c>
      <c r="AM251">
        <f t="shared" si="88"/>
        <v>0</v>
      </c>
      <c r="AN251">
        <f t="shared" si="89"/>
        <v>0</v>
      </c>
      <c r="AO251">
        <f t="shared" si="90"/>
        <v>0</v>
      </c>
      <c r="AP251">
        <f t="shared" si="91"/>
        <v>0</v>
      </c>
      <c r="AQ251">
        <f t="shared" si="92"/>
        <v>1</v>
      </c>
      <c r="AR251">
        <f t="shared" si="114"/>
        <v>0</v>
      </c>
    </row>
    <row r="252" spans="2:44" ht="10.5" customHeight="1" x14ac:dyDescent="0.25">
      <c r="B252" s="40"/>
      <c r="C252" s="22"/>
      <c r="D252" s="22"/>
      <c r="E252" s="43"/>
      <c r="F252" s="43"/>
      <c r="G252" s="43"/>
      <c r="H252" s="43"/>
      <c r="I252" s="43"/>
      <c r="J252" s="43"/>
      <c r="K252" s="25" t="str">
        <f>[1]Recap!B326</f>
        <v>Informatică</v>
      </c>
      <c r="L252" s="25" t="str">
        <f>[1]Recap!C326</f>
        <v>Kineto</v>
      </c>
      <c r="M252" s="46"/>
      <c r="N252" s="39"/>
      <c r="O252" s="40"/>
      <c r="P252" s="40"/>
      <c r="Q252" s="27">
        <f t="shared" si="134"/>
        <v>1</v>
      </c>
      <c r="R252" s="28">
        <f t="shared" si="131"/>
        <v>0.5</v>
      </c>
      <c r="S252" s="29">
        <f t="shared" si="132"/>
        <v>1</v>
      </c>
      <c r="T252" s="30">
        <v>0</v>
      </c>
      <c r="U252" s="31">
        <v>1</v>
      </c>
      <c r="V252" s="29">
        <f t="shared" si="133"/>
        <v>0</v>
      </c>
      <c r="W252" s="30">
        <v>0</v>
      </c>
      <c r="X252" s="32">
        <v>0</v>
      </c>
      <c r="Y252" s="53"/>
      <c r="Z252" s="25"/>
      <c r="AA252" s="35"/>
      <c r="AB252" s="35"/>
      <c r="AC252" s="35"/>
      <c r="AD252" s="28"/>
      <c r="AE252" s="1">
        <v>2</v>
      </c>
      <c r="AF252" s="2">
        <v>1</v>
      </c>
      <c r="AG252">
        <f t="shared" si="83"/>
        <v>0</v>
      </c>
      <c r="AH252">
        <f t="shared" si="84"/>
        <v>0</v>
      </c>
      <c r="AI252">
        <f t="shared" si="85"/>
        <v>0</v>
      </c>
      <c r="AJ252" s="3">
        <f t="shared" si="96"/>
        <v>0</v>
      </c>
      <c r="AK252">
        <f t="shared" si="86"/>
        <v>0</v>
      </c>
      <c r="AL252">
        <f t="shared" si="87"/>
        <v>0</v>
      </c>
      <c r="AM252">
        <f t="shared" si="88"/>
        <v>1</v>
      </c>
      <c r="AN252">
        <f t="shared" si="89"/>
        <v>0</v>
      </c>
      <c r="AO252">
        <f t="shared" si="90"/>
        <v>0</v>
      </c>
      <c r="AP252">
        <f t="shared" si="91"/>
        <v>0</v>
      </c>
      <c r="AQ252">
        <f t="shared" si="92"/>
        <v>0</v>
      </c>
      <c r="AR252">
        <f t="shared" ref="AR252" si="135">IF(SUM(AN252:AO252)&lt;=0,0,1)</f>
        <v>0</v>
      </c>
    </row>
    <row r="253" spans="2:44" ht="10.5" customHeight="1" x14ac:dyDescent="0.25">
      <c r="B253" s="40"/>
      <c r="C253" s="22"/>
      <c r="D253" s="22"/>
      <c r="E253" s="43"/>
      <c r="F253" s="43"/>
      <c r="G253" s="43"/>
      <c r="H253" s="43"/>
      <c r="I253" s="43"/>
      <c r="J253" s="43"/>
      <c r="K253" s="25" t="str">
        <f>[1]Recap!B327</f>
        <v>Informatică (facultativ)</v>
      </c>
      <c r="L253" s="25" t="str">
        <f>[1]Recap!C327</f>
        <v>Ed.Fizică</v>
      </c>
      <c r="M253" s="46"/>
      <c r="N253" s="39"/>
      <c r="O253" s="40"/>
      <c r="P253" s="40"/>
      <c r="Q253" s="27">
        <f t="shared" si="134"/>
        <v>3.12</v>
      </c>
      <c r="R253" s="28">
        <f t="shared" si="131"/>
        <v>1</v>
      </c>
      <c r="S253" s="29">
        <f t="shared" si="132"/>
        <v>3.12</v>
      </c>
      <c r="T253" s="30">
        <v>2</v>
      </c>
      <c r="U253" s="31">
        <v>0</v>
      </c>
      <c r="V253" s="29">
        <f t="shared" si="133"/>
        <v>0</v>
      </c>
      <c r="W253" s="30">
        <v>0</v>
      </c>
      <c r="X253" s="32">
        <v>0</v>
      </c>
      <c r="Y253" s="53"/>
      <c r="Z253" s="25"/>
      <c r="AA253" s="35"/>
      <c r="AB253" s="35"/>
      <c r="AC253" s="35"/>
      <c r="AD253" s="28"/>
      <c r="AE253" s="1">
        <v>2</v>
      </c>
      <c r="AF253" s="2">
        <v>1</v>
      </c>
    </row>
    <row r="254" spans="2:44" ht="10.5" customHeight="1" x14ac:dyDescent="0.25">
      <c r="B254" s="40"/>
      <c r="C254" s="22"/>
      <c r="D254" s="22"/>
      <c r="E254" s="43"/>
      <c r="F254" s="43"/>
      <c r="G254" s="43"/>
      <c r="H254" s="43"/>
      <c r="I254" s="43"/>
      <c r="J254" s="43"/>
      <c r="K254" s="25" t="str">
        <f>[1]Recap!B207</f>
        <v>Operational research and optimization</v>
      </c>
      <c r="L254" s="25" t="str">
        <f>[1]Recap!C207</f>
        <v>AIDC1+BDATA1</v>
      </c>
      <c r="M254" s="46" t="s">
        <v>127</v>
      </c>
      <c r="N254" s="39"/>
      <c r="O254" s="40"/>
      <c r="P254" s="40"/>
      <c r="Q254" s="27">
        <f t="shared" si="134"/>
        <v>3.12</v>
      </c>
      <c r="R254" s="28">
        <f t="shared" si="131"/>
        <v>1</v>
      </c>
      <c r="S254" s="29">
        <f t="shared" si="132"/>
        <v>3.12</v>
      </c>
      <c r="T254" s="30">
        <v>2</v>
      </c>
      <c r="U254" s="31">
        <v>0</v>
      </c>
      <c r="V254" s="29">
        <f t="shared" si="133"/>
        <v>0</v>
      </c>
      <c r="W254" s="30">
        <v>0</v>
      </c>
      <c r="X254" s="32">
        <v>0</v>
      </c>
      <c r="Y254" s="53"/>
      <c r="Z254" s="25"/>
      <c r="AA254" s="35"/>
      <c r="AB254" s="35"/>
      <c r="AC254" s="35"/>
      <c r="AD254" s="28"/>
      <c r="AE254" s="1">
        <f t="shared" si="94"/>
        <v>3.12</v>
      </c>
      <c r="AF254" s="2">
        <f t="shared" si="95"/>
        <v>1.86</v>
      </c>
      <c r="AG254">
        <f t="shared" si="83"/>
        <v>0</v>
      </c>
      <c r="AH254">
        <f t="shared" si="84"/>
        <v>0</v>
      </c>
      <c r="AI254">
        <f t="shared" si="85"/>
        <v>0</v>
      </c>
      <c r="AJ254" s="3">
        <f t="shared" si="96"/>
        <v>0</v>
      </c>
      <c r="AK254">
        <f t="shared" si="86"/>
        <v>1</v>
      </c>
      <c r="AL254">
        <f t="shared" si="87"/>
        <v>1</v>
      </c>
      <c r="AM254">
        <f t="shared" si="88"/>
        <v>0</v>
      </c>
      <c r="AN254">
        <f t="shared" si="89"/>
        <v>0</v>
      </c>
      <c r="AO254">
        <f t="shared" si="90"/>
        <v>0</v>
      </c>
      <c r="AP254">
        <f t="shared" si="91"/>
        <v>0</v>
      </c>
      <c r="AQ254">
        <f t="shared" si="92"/>
        <v>1</v>
      </c>
      <c r="AR254">
        <f t="shared" si="114"/>
        <v>0</v>
      </c>
    </row>
    <row r="255" spans="2:44" ht="10.5" customHeight="1" x14ac:dyDescent="0.25">
      <c r="B255" s="40"/>
      <c r="C255" s="22"/>
      <c r="D255" s="22"/>
      <c r="E255" s="43"/>
      <c r="F255" s="43"/>
      <c r="G255" s="43"/>
      <c r="H255" s="43"/>
      <c r="I255" s="43"/>
      <c r="J255" s="43"/>
      <c r="K255" s="25" t="str">
        <f>[1]Recap!B206</f>
        <v>Architectures for Parallel Computing</v>
      </c>
      <c r="L255" s="25" t="str">
        <f>[1]Recap!C206</f>
        <v>AIDC1</v>
      </c>
      <c r="M255" s="46">
        <v>1</v>
      </c>
      <c r="N255" s="39"/>
      <c r="O255" s="40"/>
      <c r="P255" s="40"/>
      <c r="Q255" s="41">
        <f t="shared" ref="Q255:X255" si="136">ROUND(SUM(Q249:Q254),2)</f>
        <v>15.98</v>
      </c>
      <c r="R255" s="41">
        <f t="shared" si="136"/>
        <v>5</v>
      </c>
      <c r="S255" s="41">
        <f t="shared" si="136"/>
        <v>14.48</v>
      </c>
      <c r="T255" s="41">
        <f t="shared" si="136"/>
        <v>5</v>
      </c>
      <c r="U255" s="41">
        <f t="shared" si="136"/>
        <v>5</v>
      </c>
      <c r="V255" s="41">
        <f t="shared" si="136"/>
        <v>1.5</v>
      </c>
      <c r="W255" s="41">
        <f t="shared" si="136"/>
        <v>3</v>
      </c>
      <c r="X255" s="41">
        <f t="shared" si="136"/>
        <v>0</v>
      </c>
      <c r="Y255" s="53"/>
      <c r="Z255" s="25"/>
      <c r="AA255" s="35"/>
      <c r="AB255" s="35"/>
      <c r="AC255" s="35"/>
      <c r="AD255" s="28" t="str">
        <f>_xlfn.CONCAT(ROUND(AD256,2), " Examene")</f>
        <v>0.02 Examene</v>
      </c>
      <c r="AE255" s="1">
        <f t="shared" si="94"/>
        <v>3.12</v>
      </c>
      <c r="AF255" s="2">
        <f t="shared" si="95"/>
        <v>1.86</v>
      </c>
      <c r="AG255">
        <f t="shared" si="83"/>
        <v>0</v>
      </c>
      <c r="AH255">
        <f t="shared" si="84"/>
        <v>0</v>
      </c>
      <c r="AI255">
        <f t="shared" si="85"/>
        <v>0</v>
      </c>
      <c r="AJ255" s="3">
        <f t="shared" si="96"/>
        <v>0</v>
      </c>
      <c r="AK255">
        <f t="shared" si="86"/>
        <v>1</v>
      </c>
      <c r="AL255">
        <f t="shared" si="87"/>
        <v>0</v>
      </c>
      <c r="AM255">
        <f t="shared" si="88"/>
        <v>0</v>
      </c>
      <c r="AN255">
        <f t="shared" si="89"/>
        <v>0</v>
      </c>
      <c r="AO255">
        <f t="shared" si="90"/>
        <v>0</v>
      </c>
      <c r="AP255">
        <f t="shared" si="91"/>
        <v>0</v>
      </c>
      <c r="AQ255">
        <f t="shared" si="92"/>
        <v>1</v>
      </c>
      <c r="AR255">
        <f t="shared" si="114"/>
        <v>0</v>
      </c>
    </row>
    <row r="256" spans="2:44" ht="12.75" customHeight="1" x14ac:dyDescent="0.25">
      <c r="B256" s="242" t="s">
        <v>52</v>
      </c>
      <c r="C256" s="233"/>
      <c r="D256" s="233"/>
      <c r="E256" s="233"/>
      <c r="F256" s="233"/>
      <c r="G256" s="233"/>
      <c r="H256" s="233"/>
      <c r="I256" s="233"/>
      <c r="J256" s="233"/>
      <c r="K256" s="233"/>
      <c r="L256" s="233"/>
      <c r="M256" s="234"/>
      <c r="N256" s="39"/>
      <c r="O256" s="40"/>
      <c r="P256" s="40"/>
      <c r="Q256" s="27">
        <f t="shared" ref="Q256:Q261" si="137">S256+V256</f>
        <v>0.93</v>
      </c>
      <c r="R256" s="28">
        <f t="shared" ref="R256:R261" si="138">(T256+U256)/2</f>
        <v>0</v>
      </c>
      <c r="S256" s="29">
        <f t="shared" ref="S256:S261" si="139">TRUNC(R256*AE257,2)</f>
        <v>0</v>
      </c>
      <c r="T256" s="30">
        <v>0</v>
      </c>
      <c r="U256" s="31">
        <v>0</v>
      </c>
      <c r="V256" s="29">
        <f t="shared" ref="V256:V261" si="140">TRUNC((W256+X256)/2*AF257,2)</f>
        <v>0.93</v>
      </c>
      <c r="W256" s="30">
        <v>0</v>
      </c>
      <c r="X256" s="32">
        <v>1</v>
      </c>
      <c r="Y256" s="53">
        <f>SUM(Y249:Y255)</f>
        <v>0</v>
      </c>
      <c r="Z256" s="25"/>
      <c r="AA256" s="35"/>
      <c r="AB256" s="35"/>
      <c r="AC256" s="35"/>
      <c r="AD256" s="28">
        <f>16-ROUND(Q255,2)</f>
        <v>1.9999999999999574E-2</v>
      </c>
      <c r="AE256" s="1">
        <f t="shared" si="94"/>
        <v>0</v>
      </c>
      <c r="AF256" s="2">
        <f t="shared" si="95"/>
        <v>0</v>
      </c>
      <c r="AG256">
        <f t="shared" si="83"/>
        <v>0</v>
      </c>
      <c r="AH256">
        <f t="shared" si="84"/>
        <v>0</v>
      </c>
      <c r="AI256">
        <f t="shared" si="85"/>
        <v>0</v>
      </c>
      <c r="AJ256" s="3">
        <f t="shared" si="96"/>
        <v>0</v>
      </c>
      <c r="AK256">
        <f t="shared" si="86"/>
        <v>0</v>
      </c>
      <c r="AL256">
        <f t="shared" si="87"/>
        <v>0</v>
      </c>
      <c r="AM256">
        <f t="shared" si="88"/>
        <v>0</v>
      </c>
      <c r="AN256">
        <f t="shared" si="89"/>
        <v>0</v>
      </c>
      <c r="AO256">
        <f t="shared" si="90"/>
        <v>0</v>
      </c>
      <c r="AP256">
        <f t="shared" si="91"/>
        <v>0</v>
      </c>
      <c r="AQ256">
        <f t="shared" si="92"/>
        <v>0</v>
      </c>
      <c r="AR256">
        <f t="shared" si="114"/>
        <v>0</v>
      </c>
    </row>
    <row r="257" spans="2:44" ht="10.5" customHeight="1" x14ac:dyDescent="0.25">
      <c r="B257" s="40">
        <f>B250+1</f>
        <v>38</v>
      </c>
      <c r="C257" s="22" t="s">
        <v>128</v>
      </c>
      <c r="D257" s="22" t="s">
        <v>65</v>
      </c>
      <c r="E257" s="43"/>
      <c r="F257" s="43"/>
      <c r="G257" s="43"/>
      <c r="H257" s="43"/>
      <c r="I257" s="43"/>
      <c r="J257" s="43"/>
      <c r="K257" s="25" t="str">
        <f>[1]Recap!B211</f>
        <v>Multi-agent systems</v>
      </c>
      <c r="L257" s="25" t="str">
        <f>[1]Recap!C211</f>
        <v>AIDC1</v>
      </c>
      <c r="M257" s="46" t="s">
        <v>63</v>
      </c>
      <c r="N257" s="40"/>
      <c r="O257" s="40"/>
      <c r="P257" s="40"/>
      <c r="Q257" s="27">
        <f t="shared" si="137"/>
        <v>1.86</v>
      </c>
      <c r="R257" s="28">
        <f t="shared" si="138"/>
        <v>0</v>
      </c>
      <c r="S257" s="29">
        <f t="shared" si="139"/>
        <v>0</v>
      </c>
      <c r="T257" s="30">
        <v>0</v>
      </c>
      <c r="U257" s="31">
        <v>0</v>
      </c>
      <c r="V257" s="29">
        <f t="shared" si="140"/>
        <v>1.86</v>
      </c>
      <c r="W257" s="30">
        <v>0</v>
      </c>
      <c r="X257" s="32">
        <v>2</v>
      </c>
      <c r="Y257" s="53"/>
      <c r="Z257" s="25"/>
      <c r="AA257" s="35"/>
      <c r="AB257" s="35"/>
      <c r="AC257" s="35"/>
      <c r="AD257" s="64"/>
      <c r="AE257" s="1">
        <f t="shared" si="94"/>
        <v>3.12</v>
      </c>
      <c r="AF257" s="2">
        <f t="shared" si="95"/>
        <v>1.86</v>
      </c>
      <c r="AG257">
        <f t="shared" si="83"/>
        <v>0</v>
      </c>
      <c r="AH257">
        <f t="shared" si="84"/>
        <v>0</v>
      </c>
      <c r="AI257">
        <f t="shared" si="85"/>
        <v>0</v>
      </c>
      <c r="AJ257" s="3">
        <f t="shared" si="96"/>
        <v>0</v>
      </c>
      <c r="AK257">
        <f t="shared" si="86"/>
        <v>1</v>
      </c>
      <c r="AL257">
        <f t="shared" si="87"/>
        <v>0</v>
      </c>
      <c r="AM257">
        <f t="shared" si="88"/>
        <v>0</v>
      </c>
      <c r="AN257">
        <f t="shared" si="89"/>
        <v>0</v>
      </c>
      <c r="AO257">
        <f t="shared" si="90"/>
        <v>0</v>
      </c>
      <c r="AP257">
        <f t="shared" si="91"/>
        <v>0</v>
      </c>
      <c r="AQ257">
        <f t="shared" si="92"/>
        <v>1</v>
      </c>
      <c r="AR257">
        <f t="shared" si="114"/>
        <v>0</v>
      </c>
    </row>
    <row r="258" spans="2:44" ht="10.5" customHeight="1" x14ac:dyDescent="0.25">
      <c r="B258" s="40"/>
      <c r="C258" s="43"/>
      <c r="D258" s="43"/>
      <c r="E258" s="43"/>
      <c r="F258" s="43"/>
      <c r="G258" s="43"/>
      <c r="H258" s="43"/>
      <c r="I258" s="43"/>
      <c r="J258" s="43"/>
      <c r="K258" s="25" t="str">
        <f>[1]Recap!B214</f>
        <v>Data mining (CO)</v>
      </c>
      <c r="L258" s="25" t="str">
        <f>[1]Recap!C214</f>
        <v>AIDC1+BDATA1</v>
      </c>
      <c r="M258" s="25">
        <v>1</v>
      </c>
      <c r="N258" s="40"/>
      <c r="O258" s="40"/>
      <c r="P258" s="40"/>
      <c r="Q258" s="27">
        <f t="shared" si="137"/>
        <v>4.05</v>
      </c>
      <c r="R258" s="28">
        <f t="shared" si="138"/>
        <v>1</v>
      </c>
      <c r="S258" s="29">
        <f t="shared" si="139"/>
        <v>3.12</v>
      </c>
      <c r="T258" s="30">
        <v>2</v>
      </c>
      <c r="U258" s="31">
        <v>0</v>
      </c>
      <c r="V258" s="29">
        <f t="shared" si="140"/>
        <v>0.93</v>
      </c>
      <c r="W258" s="30">
        <v>1</v>
      </c>
      <c r="X258" s="32">
        <v>0</v>
      </c>
      <c r="Y258" s="53"/>
      <c r="Z258" s="25"/>
      <c r="AA258" s="35"/>
      <c r="AB258" s="35"/>
      <c r="AC258" s="70"/>
      <c r="AD258" s="99"/>
      <c r="AE258" s="1">
        <f t="shared" si="94"/>
        <v>3.12</v>
      </c>
      <c r="AF258" s="2">
        <f t="shared" si="95"/>
        <v>1.86</v>
      </c>
      <c r="AG258">
        <f t="shared" si="83"/>
        <v>0</v>
      </c>
      <c r="AH258">
        <f t="shared" si="84"/>
        <v>0</v>
      </c>
      <c r="AI258">
        <f t="shared" si="85"/>
        <v>0</v>
      </c>
      <c r="AJ258" s="3">
        <f t="shared" si="96"/>
        <v>0</v>
      </c>
      <c r="AK258">
        <f t="shared" si="86"/>
        <v>1</v>
      </c>
      <c r="AL258">
        <f t="shared" si="87"/>
        <v>1</v>
      </c>
      <c r="AM258">
        <f t="shared" si="88"/>
        <v>0</v>
      </c>
      <c r="AN258">
        <f t="shared" si="89"/>
        <v>0</v>
      </c>
      <c r="AO258">
        <f t="shared" si="90"/>
        <v>0</v>
      </c>
      <c r="AP258">
        <f t="shared" si="91"/>
        <v>0</v>
      </c>
      <c r="AQ258">
        <f t="shared" si="92"/>
        <v>1</v>
      </c>
      <c r="AR258">
        <f t="shared" si="114"/>
        <v>0</v>
      </c>
    </row>
    <row r="259" spans="2:44" ht="10.5" customHeight="1" x14ac:dyDescent="0.25">
      <c r="B259" s="40"/>
      <c r="C259" s="90"/>
      <c r="D259" s="90"/>
      <c r="E259" s="90"/>
      <c r="F259" s="90"/>
      <c r="G259" s="43"/>
      <c r="H259" s="43"/>
      <c r="I259" s="43"/>
      <c r="J259" s="43"/>
      <c r="K259" s="25" t="str">
        <f>[1]Recap!B218</f>
        <v>Distributed methods and tech.based XML(CO)</v>
      </c>
      <c r="L259" s="25" t="str">
        <f>[1]Recap!C218</f>
        <v>AIDC2+BDATA1</v>
      </c>
      <c r="M259" s="46" t="s">
        <v>63</v>
      </c>
      <c r="N259" s="40"/>
      <c r="O259" s="40"/>
      <c r="P259" s="40"/>
      <c r="Q259" s="27">
        <f t="shared" si="137"/>
        <v>4.05</v>
      </c>
      <c r="R259" s="28">
        <f t="shared" si="138"/>
        <v>1</v>
      </c>
      <c r="S259" s="29">
        <f t="shared" si="139"/>
        <v>3.12</v>
      </c>
      <c r="T259" s="30">
        <v>0</v>
      </c>
      <c r="U259" s="31">
        <v>2</v>
      </c>
      <c r="V259" s="29">
        <f t="shared" si="140"/>
        <v>0.93</v>
      </c>
      <c r="W259" s="30">
        <v>0</v>
      </c>
      <c r="X259" s="32">
        <v>1</v>
      </c>
      <c r="Y259" s="53"/>
      <c r="Z259" s="25"/>
      <c r="AA259" s="35"/>
      <c r="AB259" s="35"/>
      <c r="AC259" s="70"/>
      <c r="AD259" s="99"/>
      <c r="AE259" s="1">
        <f t="shared" si="94"/>
        <v>3.12</v>
      </c>
      <c r="AF259" s="2">
        <f t="shared" si="95"/>
        <v>1.86</v>
      </c>
      <c r="AG259">
        <f t="shared" si="83"/>
        <v>0</v>
      </c>
      <c r="AH259">
        <f t="shared" si="84"/>
        <v>0</v>
      </c>
      <c r="AI259">
        <f t="shared" si="85"/>
        <v>0</v>
      </c>
      <c r="AJ259" s="3">
        <f t="shared" si="96"/>
        <v>0</v>
      </c>
      <c r="AK259">
        <f t="shared" si="86"/>
        <v>1</v>
      </c>
      <c r="AL259">
        <f t="shared" si="87"/>
        <v>1</v>
      </c>
      <c r="AM259">
        <f t="shared" si="88"/>
        <v>0</v>
      </c>
      <c r="AN259">
        <f t="shared" si="89"/>
        <v>0</v>
      </c>
      <c r="AO259">
        <f t="shared" si="90"/>
        <v>0</v>
      </c>
      <c r="AP259">
        <f t="shared" si="91"/>
        <v>0</v>
      </c>
      <c r="AQ259">
        <f t="shared" si="92"/>
        <v>1</v>
      </c>
      <c r="AR259">
        <f t="shared" si="114"/>
        <v>0</v>
      </c>
    </row>
    <row r="260" spans="2:44" ht="10.5" customHeight="1" x14ac:dyDescent="0.25">
      <c r="B260" s="57"/>
      <c r="C260" s="91"/>
      <c r="D260" s="91"/>
      <c r="E260" s="91"/>
      <c r="F260" s="91"/>
      <c r="G260" s="8"/>
      <c r="H260" s="43"/>
      <c r="I260" s="43"/>
      <c r="J260" s="43"/>
      <c r="K260" s="54" t="str">
        <f>[1]Recap!B269</f>
        <v>Fuzzy Modelling for Data Science(CO)</v>
      </c>
      <c r="L260" s="54" t="str">
        <f>[1]Recap!C269</f>
        <v>BDATA1</v>
      </c>
      <c r="M260" s="46" t="s">
        <v>63</v>
      </c>
      <c r="N260" s="25" t="s">
        <v>103</v>
      </c>
      <c r="O260" s="25"/>
      <c r="P260" s="25"/>
      <c r="Q260" s="27">
        <f t="shared" si="137"/>
        <v>4.05</v>
      </c>
      <c r="R260" s="28">
        <f t="shared" si="138"/>
        <v>1</v>
      </c>
      <c r="S260" s="29">
        <f t="shared" si="139"/>
        <v>3.12</v>
      </c>
      <c r="T260" s="30">
        <v>2</v>
      </c>
      <c r="U260" s="31">
        <v>0</v>
      </c>
      <c r="V260" s="29">
        <f t="shared" si="140"/>
        <v>0.93</v>
      </c>
      <c r="W260" s="30">
        <v>1</v>
      </c>
      <c r="X260" s="32">
        <v>0</v>
      </c>
      <c r="Y260" s="53"/>
      <c r="Z260" s="25"/>
      <c r="AA260" s="35"/>
      <c r="AB260" s="35"/>
      <c r="AC260" s="70"/>
      <c r="AD260" s="71"/>
      <c r="AE260" s="1">
        <f t="shared" si="94"/>
        <v>3.12</v>
      </c>
      <c r="AF260" s="2">
        <f t="shared" si="95"/>
        <v>1.86</v>
      </c>
      <c r="AG260">
        <f t="shared" si="83"/>
        <v>0</v>
      </c>
      <c r="AH260">
        <f t="shared" si="84"/>
        <v>0</v>
      </c>
      <c r="AI260">
        <f t="shared" si="85"/>
        <v>0</v>
      </c>
      <c r="AJ260" s="3">
        <f t="shared" si="96"/>
        <v>0</v>
      </c>
      <c r="AK260">
        <f t="shared" si="86"/>
        <v>0</v>
      </c>
      <c r="AL260">
        <f t="shared" si="87"/>
        <v>1</v>
      </c>
      <c r="AM260">
        <f t="shared" si="88"/>
        <v>0</v>
      </c>
      <c r="AN260">
        <f t="shared" si="89"/>
        <v>0</v>
      </c>
      <c r="AO260">
        <f t="shared" si="90"/>
        <v>0</v>
      </c>
      <c r="AP260">
        <f t="shared" si="91"/>
        <v>0</v>
      </c>
      <c r="AQ260">
        <f t="shared" si="92"/>
        <v>1</v>
      </c>
      <c r="AR260">
        <f t="shared" si="114"/>
        <v>0</v>
      </c>
    </row>
    <row r="261" spans="2:44" ht="10.5" customHeight="1" x14ac:dyDescent="0.25">
      <c r="B261" s="57"/>
      <c r="C261" s="91"/>
      <c r="D261" s="91"/>
      <c r="E261" s="91"/>
      <c r="F261" s="91"/>
      <c r="G261" s="8"/>
      <c r="H261" s="43"/>
      <c r="I261" s="43"/>
      <c r="J261" s="43"/>
      <c r="K261" s="25" t="str">
        <f>[1]Recap!B217</f>
        <v>Techniques for Scientific Work</v>
      </c>
      <c r="L261" s="25" t="str">
        <f>[1]Recap!C217</f>
        <v>AIDC2</v>
      </c>
      <c r="M261" s="46">
        <v>2</v>
      </c>
      <c r="N261" s="40"/>
      <c r="O261" s="40"/>
      <c r="P261" s="40"/>
      <c r="Q261" s="101">
        <f t="shared" si="137"/>
        <v>0.93</v>
      </c>
      <c r="R261" s="71">
        <f t="shared" si="138"/>
        <v>0</v>
      </c>
      <c r="S261" s="29">
        <f t="shared" si="139"/>
        <v>0</v>
      </c>
      <c r="T261" s="102">
        <v>0</v>
      </c>
      <c r="U261" s="103">
        <v>0</v>
      </c>
      <c r="V261" s="29">
        <f t="shared" si="140"/>
        <v>0.93</v>
      </c>
      <c r="W261" s="102">
        <v>1</v>
      </c>
      <c r="X261" s="104">
        <v>0</v>
      </c>
      <c r="Y261" s="53"/>
      <c r="Z261" s="25"/>
      <c r="AA261" s="35"/>
      <c r="AB261" s="35"/>
      <c r="AC261" s="35"/>
      <c r="AD261" s="73"/>
      <c r="AE261" s="1">
        <f t="shared" si="94"/>
        <v>3.12</v>
      </c>
      <c r="AF261" s="2">
        <f t="shared" si="95"/>
        <v>1.86</v>
      </c>
      <c r="AG261">
        <f t="shared" si="83"/>
        <v>0</v>
      </c>
      <c r="AH261">
        <f t="shared" si="84"/>
        <v>0</v>
      </c>
      <c r="AI261">
        <f t="shared" si="85"/>
        <v>0</v>
      </c>
      <c r="AJ261" s="3">
        <f t="shared" si="96"/>
        <v>0</v>
      </c>
      <c r="AK261">
        <f t="shared" si="86"/>
        <v>1</v>
      </c>
      <c r="AL261">
        <f t="shared" si="87"/>
        <v>0</v>
      </c>
      <c r="AM261">
        <f t="shared" si="88"/>
        <v>0</v>
      </c>
      <c r="AN261">
        <f t="shared" si="89"/>
        <v>0</v>
      </c>
      <c r="AO261">
        <f t="shared" si="90"/>
        <v>0</v>
      </c>
      <c r="AP261">
        <f t="shared" si="91"/>
        <v>0</v>
      </c>
      <c r="AQ261">
        <f t="shared" si="92"/>
        <v>1</v>
      </c>
      <c r="AR261">
        <f t="shared" si="114"/>
        <v>0</v>
      </c>
    </row>
    <row r="262" spans="2:44" ht="10.5" customHeight="1" x14ac:dyDescent="0.25">
      <c r="B262" s="57"/>
      <c r="C262" s="91"/>
      <c r="D262" s="91"/>
      <c r="E262" s="91"/>
      <c r="F262" s="91"/>
      <c r="G262" s="7"/>
      <c r="H262" s="7"/>
      <c r="I262" s="7"/>
      <c r="J262" s="7"/>
      <c r="K262" s="92" t="str">
        <f>[1]Recap!B267</f>
        <v xml:space="preserve">Probabilistic Models for Data Science </v>
      </c>
      <c r="L262" s="92" t="str">
        <f>[1]Recap!C267</f>
        <v>BDATA1</v>
      </c>
      <c r="M262" s="100" t="s">
        <v>119</v>
      </c>
      <c r="N262" s="92"/>
      <c r="O262" s="92"/>
      <c r="P262" s="92"/>
      <c r="Q262" s="41">
        <f t="shared" ref="Q262:AC263" si="141">ROUND(SUM(Q256:Q261),2)</f>
        <v>15.87</v>
      </c>
      <c r="R262" s="41">
        <f t="shared" si="141"/>
        <v>3</v>
      </c>
      <c r="S262" s="41">
        <f t="shared" si="141"/>
        <v>9.36</v>
      </c>
      <c r="T262" s="41">
        <f t="shared" si="141"/>
        <v>4</v>
      </c>
      <c r="U262" s="41">
        <f t="shared" si="141"/>
        <v>2</v>
      </c>
      <c r="V262" s="41">
        <f t="shared" si="141"/>
        <v>6.51</v>
      </c>
      <c r="W262" s="41">
        <f t="shared" si="141"/>
        <v>3</v>
      </c>
      <c r="X262" s="41">
        <f t="shared" si="141"/>
        <v>4</v>
      </c>
      <c r="Y262" s="105"/>
      <c r="Z262" s="92"/>
      <c r="AA262" s="106"/>
      <c r="AB262" s="106"/>
      <c r="AC262" s="106"/>
      <c r="AD262" s="28" t="str">
        <f>_xlfn.CONCAT(ROUND(AD263,2), " Examene")</f>
        <v>0.13 Examene</v>
      </c>
      <c r="AE262" s="1">
        <f t="shared" si="94"/>
        <v>3.12</v>
      </c>
      <c r="AF262" s="2">
        <f t="shared" si="95"/>
        <v>1.86</v>
      </c>
      <c r="AG262">
        <f t="shared" si="83"/>
        <v>0</v>
      </c>
      <c r="AH262">
        <f t="shared" si="84"/>
        <v>0</v>
      </c>
      <c r="AI262">
        <f t="shared" si="85"/>
        <v>0</v>
      </c>
      <c r="AJ262" s="3">
        <f t="shared" si="96"/>
        <v>0</v>
      </c>
      <c r="AK262">
        <f t="shared" si="86"/>
        <v>0</v>
      </c>
      <c r="AL262">
        <f t="shared" si="87"/>
        <v>1</v>
      </c>
      <c r="AM262">
        <f t="shared" si="88"/>
        <v>0</v>
      </c>
      <c r="AN262">
        <f t="shared" si="89"/>
        <v>0</v>
      </c>
      <c r="AO262">
        <f t="shared" si="90"/>
        <v>0</v>
      </c>
      <c r="AP262">
        <f t="shared" si="91"/>
        <v>0</v>
      </c>
      <c r="AQ262">
        <f t="shared" si="92"/>
        <v>1</v>
      </c>
      <c r="AR262">
        <f t="shared" si="114"/>
        <v>0</v>
      </c>
    </row>
    <row r="263" spans="2:44" ht="9" customHeight="1" x14ac:dyDescent="0.25">
      <c r="B263" s="242" t="s">
        <v>52</v>
      </c>
      <c r="C263" s="239"/>
      <c r="D263" s="239"/>
      <c r="E263" s="239"/>
      <c r="F263" s="239"/>
      <c r="G263" s="233"/>
      <c r="H263" s="233"/>
      <c r="I263" s="233"/>
      <c r="J263" s="233"/>
      <c r="K263" s="233"/>
      <c r="L263" s="233"/>
      <c r="M263" s="234"/>
      <c r="N263" s="40"/>
      <c r="O263" s="40"/>
      <c r="P263" s="40"/>
      <c r="Q263" s="27">
        <f t="shared" ref="Q263:Q268" si="142">S263+V263</f>
        <v>3.42</v>
      </c>
      <c r="R263" s="28">
        <f t="shared" ref="R263:R268" si="143">(T263+U263)/2</f>
        <v>0.5</v>
      </c>
      <c r="S263" s="29">
        <f t="shared" ref="S263:S268" si="144">TRUNC(R263*AE264,2)</f>
        <v>1.56</v>
      </c>
      <c r="T263" s="30">
        <v>0</v>
      </c>
      <c r="U263" s="31">
        <v>1</v>
      </c>
      <c r="V263" s="29">
        <f t="shared" ref="V263:V268" si="145">TRUNC((W263+X263)/2*AF264,2)</f>
        <v>1.86</v>
      </c>
      <c r="W263" s="30">
        <v>0</v>
      </c>
      <c r="X263" s="32">
        <v>2</v>
      </c>
      <c r="Y263" s="41">
        <f t="shared" si="141"/>
        <v>0</v>
      </c>
      <c r="Z263" s="41">
        <f t="shared" si="141"/>
        <v>0</v>
      </c>
      <c r="AA263" s="41">
        <f t="shared" si="141"/>
        <v>0</v>
      </c>
      <c r="AB263" s="41">
        <f t="shared" si="141"/>
        <v>0</v>
      </c>
      <c r="AC263" s="41">
        <f t="shared" si="141"/>
        <v>0</v>
      </c>
      <c r="AD263" s="28">
        <f>16-ROUND(Q262,2)</f>
        <v>0.13000000000000078</v>
      </c>
      <c r="AE263" s="1">
        <f t="shared" si="94"/>
        <v>0</v>
      </c>
      <c r="AF263" s="2">
        <f t="shared" si="95"/>
        <v>0</v>
      </c>
      <c r="AG263">
        <f t="shared" ref="AG263:AG326" si="146">IF(ISNUMBER(SEARCH($AG$4,L263)),1,0)</f>
        <v>0</v>
      </c>
      <c r="AH263">
        <f t="shared" ref="AH263:AH322" si="147">IF(ISNUMBER(SEARCH($AH$4,L263)),1,0)</f>
        <v>0</v>
      </c>
      <c r="AI263">
        <f t="shared" ref="AI263:AI326" si="148">IF(ISNUMBER(SEARCH($AI$4,L263)),1,0)</f>
        <v>0</v>
      </c>
      <c r="AJ263" s="3">
        <f t="shared" ref="AJ263:AJ322" si="149">IF(ISNUMBER(SEARCH($AJ$4,L263)),1,0)</f>
        <v>0</v>
      </c>
      <c r="AK263">
        <f t="shared" ref="AK263:AK326" si="150">IF(ISNUMBER(SEARCH($AK$4,L263)),1,0)</f>
        <v>0</v>
      </c>
      <c r="AL263">
        <f t="shared" ref="AL263:AL326" si="151">IF(ISNUMBER(SEARCH($AL$4,L263)),1,0)</f>
        <v>0</v>
      </c>
      <c r="AM263">
        <f t="shared" ref="AM263:AM326" si="152">IF(ISNUMBER(SEARCH($AM$4,L263)),1,0)</f>
        <v>0</v>
      </c>
      <c r="AN263">
        <f t="shared" ref="AN263:AN326" si="153">IF(OR(IF(ISNUMBER(SEARCH("i1",L263)),1,0),IF(ISNUMBER(SEARCH("i2",L263)),1,0),IF(ISNUMBER(SEARCH("i3",L263)),1,0)),1,0)</f>
        <v>0</v>
      </c>
      <c r="AO263">
        <f t="shared" ref="AO263:AO326" si="154">IF(OR(IF(ISNUMBER(SEARCH("ia1",L263)),1,0),IF(ISNUMBER(SEARCH("ia2",L263)),1,0),IF(ISNUMBER(SEARCH("ia3",L263)),1,0)),1,0)</f>
        <v>0</v>
      </c>
      <c r="AP263">
        <f t="shared" ref="AP263:AP326" si="155">IF(SUM(AG263:AJ263)&lt;=0,0,1)</f>
        <v>0</v>
      </c>
      <c r="AQ263">
        <f t="shared" ref="AQ263:AQ326" si="156">IF(SUM(AK263:AL263)&lt;=0,0,1)</f>
        <v>0</v>
      </c>
      <c r="AR263">
        <f t="shared" si="114"/>
        <v>0</v>
      </c>
    </row>
    <row r="264" spans="2:44" ht="10.5" customHeight="1" x14ac:dyDescent="0.25">
      <c r="B264" s="40">
        <f>B257+1</f>
        <v>39</v>
      </c>
      <c r="C264" s="22" t="s">
        <v>128</v>
      </c>
      <c r="D264" s="22" t="s">
        <v>65</v>
      </c>
      <c r="E264" s="43"/>
      <c r="F264" s="43"/>
      <c r="G264" s="43"/>
      <c r="H264" s="43"/>
      <c r="I264" s="43"/>
      <c r="J264" s="43"/>
      <c r="K264" s="25" t="str">
        <f>[1]Recap!B271</f>
        <v>Big Data Technologies</v>
      </c>
      <c r="L264" s="25" t="str">
        <f>[1]Recap!C271</f>
        <v>BDATA1</v>
      </c>
      <c r="M264" s="46" t="s">
        <v>63</v>
      </c>
      <c r="N264" s="39"/>
      <c r="O264" s="40"/>
      <c r="P264" s="40"/>
      <c r="Q264" s="27">
        <f t="shared" si="142"/>
        <v>3.42</v>
      </c>
      <c r="R264" s="28">
        <f t="shared" si="143"/>
        <v>0.5</v>
      </c>
      <c r="S264" s="29">
        <f t="shared" si="144"/>
        <v>1.56</v>
      </c>
      <c r="T264" s="30">
        <v>0</v>
      </c>
      <c r="U264" s="31">
        <v>1</v>
      </c>
      <c r="V264" s="29">
        <f t="shared" si="145"/>
        <v>1.86</v>
      </c>
      <c r="W264" s="30">
        <v>0</v>
      </c>
      <c r="X264" s="32">
        <v>2</v>
      </c>
      <c r="Y264" s="53"/>
      <c r="Z264" s="25"/>
      <c r="AA264" s="35"/>
      <c r="AB264" s="35"/>
      <c r="AC264" s="35"/>
      <c r="AD264" s="28"/>
      <c r="AE264" s="1">
        <f t="shared" ref="AE264:AE327" si="157">IF(AR264=1,2,IF(AM264=1,2*1.25,IF(AP264=1,2.5,IF(AQ264=1,3.12,0))))</f>
        <v>3.12</v>
      </c>
      <c r="AF264" s="2">
        <f t="shared" ref="AF264:AF327" si="158">IF(AR264=1,1,IF(AM264=1,1.25,IF(AP264=1,1.5,IF(AQ264=1,1.86,0))))</f>
        <v>1.86</v>
      </c>
      <c r="AG264">
        <f t="shared" si="146"/>
        <v>0</v>
      </c>
      <c r="AH264">
        <f t="shared" si="147"/>
        <v>0</v>
      </c>
      <c r="AI264">
        <f t="shared" si="148"/>
        <v>0</v>
      </c>
      <c r="AJ264" s="3">
        <f t="shared" si="149"/>
        <v>0</v>
      </c>
      <c r="AK264">
        <f t="shared" si="150"/>
        <v>0</v>
      </c>
      <c r="AL264">
        <f t="shared" si="151"/>
        <v>1</v>
      </c>
      <c r="AM264">
        <f t="shared" si="152"/>
        <v>0</v>
      </c>
      <c r="AN264">
        <f t="shared" si="153"/>
        <v>0</v>
      </c>
      <c r="AO264">
        <f t="shared" si="154"/>
        <v>0</v>
      </c>
      <c r="AP264">
        <f t="shared" si="155"/>
        <v>0</v>
      </c>
      <c r="AQ264">
        <f t="shared" si="156"/>
        <v>1</v>
      </c>
      <c r="AR264">
        <f t="shared" si="114"/>
        <v>0</v>
      </c>
    </row>
    <row r="265" spans="2:44" ht="10.5" customHeight="1" x14ac:dyDescent="0.25">
      <c r="B265" s="95"/>
      <c r="C265" s="91"/>
      <c r="D265" s="91"/>
      <c r="E265" s="91"/>
      <c r="F265" s="91"/>
      <c r="G265" s="8"/>
      <c r="H265" s="43"/>
      <c r="I265" s="43"/>
      <c r="J265" s="43"/>
      <c r="K265" s="54" t="str">
        <f>[1]Recap!B270</f>
        <v>Data Warehouses</v>
      </c>
      <c r="L265" s="54" t="str">
        <f>[1]Recap!C270</f>
        <v>BDATA1</v>
      </c>
      <c r="M265" s="46" t="s">
        <v>63</v>
      </c>
      <c r="N265" s="39"/>
      <c r="O265" s="40"/>
      <c r="P265" s="40"/>
      <c r="Q265" s="27">
        <f t="shared" si="142"/>
        <v>3.12</v>
      </c>
      <c r="R265" s="28">
        <f t="shared" si="143"/>
        <v>1</v>
      </c>
      <c r="S265" s="29">
        <f t="shared" si="144"/>
        <v>3.12</v>
      </c>
      <c r="T265" s="30">
        <v>2</v>
      </c>
      <c r="U265" s="31">
        <v>0</v>
      </c>
      <c r="V265" s="29">
        <f t="shared" si="145"/>
        <v>0</v>
      </c>
      <c r="W265" s="30">
        <v>0</v>
      </c>
      <c r="X265" s="32">
        <v>0</v>
      </c>
      <c r="Y265" s="53"/>
      <c r="Z265" s="25"/>
      <c r="AA265" s="35"/>
      <c r="AB265" s="35"/>
      <c r="AC265" s="35"/>
      <c r="AD265" s="28"/>
      <c r="AE265" s="1">
        <f t="shared" si="157"/>
        <v>3.12</v>
      </c>
      <c r="AF265" s="2">
        <f t="shared" si="158"/>
        <v>1.86</v>
      </c>
      <c r="AG265">
        <f t="shared" si="146"/>
        <v>0</v>
      </c>
      <c r="AH265">
        <f t="shared" si="147"/>
        <v>0</v>
      </c>
      <c r="AI265">
        <f t="shared" si="148"/>
        <v>0</v>
      </c>
      <c r="AJ265" s="3">
        <f t="shared" si="149"/>
        <v>0</v>
      </c>
      <c r="AK265">
        <f t="shared" si="150"/>
        <v>0</v>
      </c>
      <c r="AL265">
        <f t="shared" si="151"/>
        <v>1</v>
      </c>
      <c r="AM265">
        <f t="shared" si="152"/>
        <v>0</v>
      </c>
      <c r="AN265">
        <f t="shared" si="153"/>
        <v>0</v>
      </c>
      <c r="AO265">
        <f t="shared" si="154"/>
        <v>0</v>
      </c>
      <c r="AP265">
        <f t="shared" si="155"/>
        <v>0</v>
      </c>
      <c r="AQ265">
        <f t="shared" si="156"/>
        <v>1</v>
      </c>
      <c r="AR265">
        <f t="shared" si="114"/>
        <v>0</v>
      </c>
    </row>
    <row r="266" spans="2:44" ht="10.5" customHeight="1" x14ac:dyDescent="0.25">
      <c r="B266" s="95"/>
      <c r="C266" s="91"/>
      <c r="D266" s="91"/>
      <c r="E266" s="91"/>
      <c r="F266" s="91"/>
      <c r="G266" s="8"/>
      <c r="H266" s="43"/>
      <c r="I266" s="43"/>
      <c r="J266" s="43"/>
      <c r="K266" s="25" t="str">
        <f>[1]Recap!B267</f>
        <v xml:space="preserve">Probabilistic Models for Data Science </v>
      </c>
      <c r="L266" s="25" t="str">
        <f>[1]Recap!C267</f>
        <v>BDATA1</v>
      </c>
      <c r="M266" s="46">
        <v>1</v>
      </c>
      <c r="N266" s="45"/>
      <c r="O266" s="45"/>
      <c r="P266" s="45"/>
      <c r="Q266" s="27">
        <f t="shared" si="142"/>
        <v>2.5</v>
      </c>
      <c r="R266" s="28">
        <f t="shared" si="143"/>
        <v>1</v>
      </c>
      <c r="S266" s="29">
        <f t="shared" si="144"/>
        <v>2.5</v>
      </c>
      <c r="T266" s="30">
        <v>2</v>
      </c>
      <c r="U266" s="31">
        <v>0</v>
      </c>
      <c r="V266" s="29">
        <f t="shared" si="145"/>
        <v>0</v>
      </c>
      <c r="W266" s="30">
        <v>0</v>
      </c>
      <c r="X266" s="32">
        <v>0</v>
      </c>
      <c r="Y266" s="53"/>
      <c r="Z266" s="25"/>
      <c r="AA266" s="35"/>
      <c r="AB266" s="35"/>
      <c r="AC266" s="35"/>
      <c r="AD266" s="28"/>
      <c r="AE266" s="1">
        <f t="shared" si="157"/>
        <v>3.12</v>
      </c>
      <c r="AF266" s="2">
        <f t="shared" si="158"/>
        <v>1.86</v>
      </c>
      <c r="AG266">
        <f t="shared" si="146"/>
        <v>0</v>
      </c>
      <c r="AH266">
        <f t="shared" si="147"/>
        <v>0</v>
      </c>
      <c r="AI266">
        <f t="shared" si="148"/>
        <v>0</v>
      </c>
      <c r="AJ266" s="3">
        <f t="shared" si="149"/>
        <v>0</v>
      </c>
      <c r="AK266">
        <f t="shared" si="150"/>
        <v>0</v>
      </c>
      <c r="AL266">
        <f t="shared" si="151"/>
        <v>1</v>
      </c>
      <c r="AM266">
        <f t="shared" si="152"/>
        <v>0</v>
      </c>
      <c r="AN266">
        <f t="shared" si="153"/>
        <v>0</v>
      </c>
      <c r="AO266">
        <f t="shared" si="154"/>
        <v>0</v>
      </c>
      <c r="AP266">
        <f t="shared" si="155"/>
        <v>0</v>
      </c>
      <c r="AQ266">
        <f t="shared" si="156"/>
        <v>1</v>
      </c>
      <c r="AR266">
        <f t="shared" si="114"/>
        <v>0</v>
      </c>
    </row>
    <row r="267" spans="2:44" ht="10.5" customHeight="1" x14ac:dyDescent="0.25">
      <c r="B267" s="95"/>
      <c r="C267" s="91"/>
      <c r="D267" s="91"/>
      <c r="E267" s="91"/>
      <c r="F267" s="91"/>
      <c r="G267" s="7"/>
      <c r="H267" s="7"/>
      <c r="I267" s="7"/>
      <c r="J267" s="7"/>
      <c r="K267" s="25" t="str">
        <f>[1]Recap!B175</f>
        <v>Formal Methods in Soft.Development (CO)</v>
      </c>
      <c r="L267" s="25" t="str">
        <f>[1]Recap!C175</f>
        <v>E2</v>
      </c>
      <c r="M267" s="25">
        <v>2</v>
      </c>
      <c r="N267" s="45"/>
      <c r="O267" s="45"/>
      <c r="P267" s="45"/>
      <c r="Q267" s="27">
        <f t="shared" si="142"/>
        <v>2</v>
      </c>
      <c r="R267" s="28">
        <f t="shared" si="143"/>
        <v>1</v>
      </c>
      <c r="S267" s="29">
        <f t="shared" si="144"/>
        <v>2</v>
      </c>
      <c r="T267" s="30">
        <v>0</v>
      </c>
      <c r="U267" s="31">
        <v>2</v>
      </c>
      <c r="V267" s="29">
        <f t="shared" si="145"/>
        <v>0</v>
      </c>
      <c r="W267" s="30">
        <v>0</v>
      </c>
      <c r="X267" s="32">
        <v>0</v>
      </c>
      <c r="Y267" s="53"/>
      <c r="Z267" s="25"/>
      <c r="AA267" s="35"/>
      <c r="AB267" s="35"/>
      <c r="AC267" s="35"/>
      <c r="AD267" s="28"/>
      <c r="AE267" s="1">
        <f t="shared" si="157"/>
        <v>2.5</v>
      </c>
      <c r="AF267" s="2">
        <f t="shared" si="158"/>
        <v>1.25</v>
      </c>
      <c r="AG267">
        <f t="shared" si="146"/>
        <v>0</v>
      </c>
      <c r="AH267">
        <f t="shared" si="147"/>
        <v>0</v>
      </c>
      <c r="AI267">
        <f t="shared" si="148"/>
        <v>0</v>
      </c>
      <c r="AJ267" s="3">
        <f t="shared" si="149"/>
        <v>0</v>
      </c>
      <c r="AK267">
        <f t="shared" si="150"/>
        <v>0</v>
      </c>
      <c r="AL267">
        <f t="shared" si="151"/>
        <v>0</v>
      </c>
      <c r="AM267">
        <f t="shared" si="152"/>
        <v>1</v>
      </c>
      <c r="AN267">
        <f t="shared" si="153"/>
        <v>0</v>
      </c>
      <c r="AO267">
        <f t="shared" si="154"/>
        <v>0</v>
      </c>
      <c r="AP267">
        <f t="shared" si="155"/>
        <v>0</v>
      </c>
      <c r="AQ267">
        <f t="shared" si="156"/>
        <v>0</v>
      </c>
      <c r="AR267">
        <f t="shared" ref="AR267:AR269" si="159">IF(SUM(AN267:AO267)&lt;=0,0,1)</f>
        <v>0</v>
      </c>
    </row>
    <row r="268" spans="2:44" ht="10.5" customHeight="1" x14ac:dyDescent="0.25">
      <c r="B268" s="95"/>
      <c r="C268" s="91"/>
      <c r="D268" s="91"/>
      <c r="E268" s="91"/>
      <c r="F268" s="91"/>
      <c r="G268" s="7"/>
      <c r="H268" s="7"/>
      <c r="I268" s="7"/>
      <c r="J268" s="7"/>
      <c r="K268" s="25" t="str">
        <f>[1]Recap!B121</f>
        <v>Modelare economică (CO)</v>
      </c>
      <c r="L268" s="25" t="str">
        <f>[1]Recap!C121</f>
        <v>I3</v>
      </c>
      <c r="M268" s="25">
        <f>[1]Recap!D121</f>
        <v>3</v>
      </c>
      <c r="N268" s="45"/>
      <c r="O268" s="45"/>
      <c r="P268" s="45"/>
      <c r="Q268" s="27">
        <f t="shared" si="142"/>
        <v>0.62</v>
      </c>
      <c r="R268" s="28">
        <f t="shared" si="143"/>
        <v>0</v>
      </c>
      <c r="S268" s="29">
        <f t="shared" si="144"/>
        <v>0</v>
      </c>
      <c r="T268" s="30">
        <v>0</v>
      </c>
      <c r="U268" s="31">
        <v>0</v>
      </c>
      <c r="V268" s="29">
        <f t="shared" si="145"/>
        <v>0.62</v>
      </c>
      <c r="W268" s="30">
        <v>1</v>
      </c>
      <c r="X268" s="32">
        <v>0</v>
      </c>
      <c r="Y268" s="53"/>
      <c r="Z268" s="25"/>
      <c r="AA268" s="35"/>
      <c r="AB268" s="35"/>
      <c r="AC268" s="35"/>
      <c r="AD268" s="28"/>
      <c r="AE268" s="1">
        <f t="shared" si="157"/>
        <v>2</v>
      </c>
      <c r="AF268" s="2">
        <f t="shared" si="158"/>
        <v>1</v>
      </c>
      <c r="AG268">
        <f t="shared" si="146"/>
        <v>0</v>
      </c>
      <c r="AH268">
        <f t="shared" si="147"/>
        <v>0</v>
      </c>
      <c r="AI268">
        <f t="shared" si="148"/>
        <v>0</v>
      </c>
      <c r="AJ268" s="3">
        <f t="shared" si="149"/>
        <v>0</v>
      </c>
      <c r="AK268">
        <f t="shared" si="150"/>
        <v>0</v>
      </c>
      <c r="AL268">
        <f t="shared" si="151"/>
        <v>0</v>
      </c>
      <c r="AM268">
        <f t="shared" si="152"/>
        <v>0</v>
      </c>
      <c r="AN268">
        <f t="shared" si="153"/>
        <v>1</v>
      </c>
      <c r="AO268">
        <f t="shared" si="154"/>
        <v>0</v>
      </c>
      <c r="AP268">
        <f t="shared" si="155"/>
        <v>0</v>
      </c>
      <c r="AQ268">
        <f t="shared" si="156"/>
        <v>0</v>
      </c>
      <c r="AR268">
        <f t="shared" si="159"/>
        <v>1</v>
      </c>
    </row>
    <row r="269" spans="2:44" ht="10.5" customHeight="1" x14ac:dyDescent="0.25">
      <c r="B269" s="95"/>
      <c r="C269" s="91"/>
      <c r="D269" s="91"/>
      <c r="E269" s="91"/>
      <c r="F269" s="91"/>
      <c r="G269" s="7"/>
      <c r="H269" s="7"/>
      <c r="I269" s="7"/>
      <c r="J269" s="7"/>
      <c r="K269" s="25" t="str">
        <f>[1]Recap!B330</f>
        <v>Ethics Integrity and Academic Writing</v>
      </c>
      <c r="L269" s="25" t="str">
        <f>[1]Recap!C330</f>
        <v>E1</v>
      </c>
      <c r="M269" s="107" t="s">
        <v>63</v>
      </c>
      <c r="N269" s="45"/>
      <c r="O269" s="45"/>
      <c r="P269" s="45"/>
      <c r="Q269" s="41">
        <f t="shared" ref="Q269:X269" si="160">SUM(Q263:Q268)</f>
        <v>15.08</v>
      </c>
      <c r="R269" s="41">
        <f t="shared" si="160"/>
        <v>4</v>
      </c>
      <c r="S269" s="41">
        <f t="shared" si="160"/>
        <v>10.74</v>
      </c>
      <c r="T269" s="41">
        <f t="shared" si="160"/>
        <v>4</v>
      </c>
      <c r="U269" s="41">
        <f t="shared" si="160"/>
        <v>4</v>
      </c>
      <c r="V269" s="41">
        <f t="shared" si="160"/>
        <v>4.34</v>
      </c>
      <c r="W269" s="41">
        <f t="shared" si="160"/>
        <v>1</v>
      </c>
      <c r="X269" s="41">
        <f t="shared" si="160"/>
        <v>4</v>
      </c>
      <c r="Y269" s="53"/>
      <c r="Z269" s="25"/>
      <c r="AA269" s="35"/>
      <c r="AB269" s="35"/>
      <c r="AC269" s="35"/>
      <c r="AD269" s="28" t="str">
        <f>_xlfn.CONCAT(ROUND(AD270,2), " Examene")</f>
        <v>0.92 Examene</v>
      </c>
      <c r="AE269" s="1">
        <f t="shared" si="157"/>
        <v>2.5</v>
      </c>
      <c r="AF269" s="2">
        <f t="shared" si="158"/>
        <v>1.25</v>
      </c>
      <c r="AG269">
        <f t="shared" si="146"/>
        <v>0</v>
      </c>
      <c r="AH269">
        <f t="shared" si="147"/>
        <v>0</v>
      </c>
      <c r="AI269">
        <f t="shared" si="148"/>
        <v>0</v>
      </c>
      <c r="AJ269" s="3">
        <f t="shared" si="149"/>
        <v>0</v>
      </c>
      <c r="AK269">
        <f t="shared" si="150"/>
        <v>0</v>
      </c>
      <c r="AL269">
        <f t="shared" si="151"/>
        <v>0</v>
      </c>
      <c r="AM269">
        <f t="shared" si="152"/>
        <v>1</v>
      </c>
      <c r="AN269">
        <f t="shared" si="153"/>
        <v>0</v>
      </c>
      <c r="AO269">
        <f t="shared" si="154"/>
        <v>0</v>
      </c>
      <c r="AP269">
        <f t="shared" si="155"/>
        <v>0</v>
      </c>
      <c r="AQ269">
        <f t="shared" si="156"/>
        <v>0</v>
      </c>
      <c r="AR269">
        <f t="shared" si="159"/>
        <v>0</v>
      </c>
    </row>
    <row r="270" spans="2:44" ht="13.2" x14ac:dyDescent="0.25">
      <c r="B270" s="243" t="s">
        <v>52</v>
      </c>
      <c r="C270" s="239"/>
      <c r="D270" s="239"/>
      <c r="E270" s="239"/>
      <c r="F270" s="239"/>
      <c r="G270" s="233"/>
      <c r="H270" s="233"/>
      <c r="I270" s="233"/>
      <c r="J270" s="233"/>
      <c r="K270" s="233"/>
      <c r="L270" s="233"/>
      <c r="M270" s="234"/>
      <c r="N270" s="39"/>
      <c r="O270" s="40"/>
      <c r="P270" s="40"/>
      <c r="Q270" s="27">
        <f t="shared" ref="Q270:Q275" si="161">S270+V270</f>
        <v>3.12</v>
      </c>
      <c r="R270" s="28">
        <f t="shared" ref="R270:R275" si="162">(T270+U270)/2</f>
        <v>1</v>
      </c>
      <c r="S270" s="29">
        <f t="shared" ref="S270:S275" si="163">TRUNC(R270*AE271,2)</f>
        <v>3.12</v>
      </c>
      <c r="T270" s="30">
        <v>2</v>
      </c>
      <c r="U270" s="31">
        <v>0</v>
      </c>
      <c r="V270" s="29">
        <f t="shared" ref="V270:V275" si="164">TRUNC((W270+X270)/2*AF271,2)</f>
        <v>0</v>
      </c>
      <c r="W270" s="30">
        <v>0</v>
      </c>
      <c r="X270" s="32">
        <v>0</v>
      </c>
      <c r="Y270" s="53">
        <f>SUM(Y264:Y266)</f>
        <v>0</v>
      </c>
      <c r="Z270" s="25"/>
      <c r="AA270" s="35"/>
      <c r="AB270" s="35"/>
      <c r="AC270" s="35"/>
      <c r="AD270" s="28">
        <f>16-ROUND(Q269,2)</f>
        <v>0.91999999999999993</v>
      </c>
      <c r="AE270" s="1">
        <f t="shared" si="157"/>
        <v>0</v>
      </c>
      <c r="AF270" s="2">
        <f t="shared" si="158"/>
        <v>0</v>
      </c>
      <c r="AG270">
        <f t="shared" si="146"/>
        <v>0</v>
      </c>
      <c r="AH270">
        <f t="shared" si="147"/>
        <v>0</v>
      </c>
      <c r="AI270">
        <f t="shared" si="148"/>
        <v>0</v>
      </c>
      <c r="AJ270" s="3">
        <f t="shared" si="149"/>
        <v>0</v>
      </c>
      <c r="AK270">
        <f t="shared" si="150"/>
        <v>0</v>
      </c>
      <c r="AL270">
        <f t="shared" si="151"/>
        <v>0</v>
      </c>
      <c r="AM270">
        <f t="shared" si="152"/>
        <v>0</v>
      </c>
      <c r="AN270">
        <f t="shared" si="153"/>
        <v>0</v>
      </c>
      <c r="AO270">
        <f t="shared" si="154"/>
        <v>0</v>
      </c>
      <c r="AP270">
        <f t="shared" si="155"/>
        <v>0</v>
      </c>
      <c r="AQ270">
        <f t="shared" si="156"/>
        <v>0</v>
      </c>
      <c r="AR270">
        <f t="shared" si="114"/>
        <v>0</v>
      </c>
    </row>
    <row r="271" spans="2:44" ht="10.5" customHeight="1" x14ac:dyDescent="0.25">
      <c r="B271" s="40">
        <f>B264+1</f>
        <v>40</v>
      </c>
      <c r="C271" s="22" t="s">
        <v>128</v>
      </c>
      <c r="D271" s="22" t="s">
        <v>65</v>
      </c>
      <c r="E271" s="43"/>
      <c r="F271" s="43"/>
      <c r="G271" s="43"/>
      <c r="H271" s="43"/>
      <c r="I271" s="43"/>
      <c r="J271" s="43"/>
      <c r="K271" s="25" t="str">
        <f>[1]Recap!B219</f>
        <v>Special Topics in Artificial Intelligence (CO)</v>
      </c>
      <c r="L271" s="25" t="str">
        <f>[1]Recap!C219</f>
        <v>AIDC2+BDATA2</v>
      </c>
      <c r="M271" s="46">
        <v>2</v>
      </c>
      <c r="N271" s="43"/>
      <c r="O271" s="43"/>
      <c r="P271" s="43"/>
      <c r="Q271" s="108">
        <f t="shared" si="161"/>
        <v>2.5</v>
      </c>
      <c r="R271" s="73">
        <f t="shared" si="162"/>
        <v>1</v>
      </c>
      <c r="S271" s="29">
        <f t="shared" si="163"/>
        <v>2.5</v>
      </c>
      <c r="T271" s="109">
        <v>2</v>
      </c>
      <c r="U271" s="110">
        <v>0</v>
      </c>
      <c r="V271" s="29">
        <f t="shared" si="164"/>
        <v>0</v>
      </c>
      <c r="W271" s="109">
        <v>0</v>
      </c>
      <c r="X271" s="111">
        <v>0</v>
      </c>
      <c r="Y271" s="53"/>
      <c r="Z271" s="25"/>
      <c r="AA271" s="35"/>
      <c r="AB271" s="35"/>
      <c r="AC271" s="35"/>
      <c r="AD271" s="28"/>
      <c r="AE271" s="1">
        <f t="shared" si="157"/>
        <v>3.12</v>
      </c>
      <c r="AF271" s="2">
        <f t="shared" si="158"/>
        <v>1.86</v>
      </c>
      <c r="AG271">
        <f t="shared" si="146"/>
        <v>0</v>
      </c>
      <c r="AH271">
        <f t="shared" si="147"/>
        <v>0</v>
      </c>
      <c r="AI271">
        <f t="shared" si="148"/>
        <v>0</v>
      </c>
      <c r="AJ271" s="3">
        <f t="shared" si="149"/>
        <v>0</v>
      </c>
      <c r="AK271">
        <f t="shared" si="150"/>
        <v>1</v>
      </c>
      <c r="AL271">
        <f t="shared" si="151"/>
        <v>1</v>
      </c>
      <c r="AM271">
        <f t="shared" si="152"/>
        <v>0</v>
      </c>
      <c r="AN271">
        <f t="shared" si="153"/>
        <v>0</v>
      </c>
      <c r="AO271">
        <f t="shared" si="154"/>
        <v>0</v>
      </c>
      <c r="AP271">
        <f t="shared" si="155"/>
        <v>0</v>
      </c>
      <c r="AQ271">
        <f t="shared" si="156"/>
        <v>1</v>
      </c>
      <c r="AR271">
        <f t="shared" si="114"/>
        <v>0</v>
      </c>
    </row>
    <row r="272" spans="2:44" ht="10.5" customHeight="1" x14ac:dyDescent="0.25">
      <c r="B272" s="40"/>
      <c r="C272" s="22"/>
      <c r="D272" s="22"/>
      <c r="E272" s="43"/>
      <c r="F272" s="43"/>
      <c r="G272" s="43"/>
      <c r="H272" s="43"/>
      <c r="I272" s="43"/>
      <c r="J272" s="43"/>
      <c r="K272" s="25" t="str">
        <f>[1]Recap!B325</f>
        <v>Alg.Synthesis and Math.Theory Exploration-CO</v>
      </c>
      <c r="L272" s="25" t="str">
        <f>[1]Recap!C325</f>
        <v>IACD2+AIDC2</v>
      </c>
      <c r="M272" s="46">
        <v>1</v>
      </c>
      <c r="N272" s="68"/>
      <c r="O272" s="68"/>
      <c r="P272" s="68"/>
      <c r="Q272" s="27">
        <f t="shared" si="161"/>
        <v>2.5</v>
      </c>
      <c r="R272" s="28">
        <f t="shared" si="162"/>
        <v>1</v>
      </c>
      <c r="S272" s="29">
        <f t="shared" si="163"/>
        <v>2.5</v>
      </c>
      <c r="T272" s="30">
        <v>2</v>
      </c>
      <c r="U272" s="31">
        <v>0</v>
      </c>
      <c r="V272" s="29">
        <f t="shared" si="164"/>
        <v>0</v>
      </c>
      <c r="W272" s="30">
        <v>0</v>
      </c>
      <c r="X272" s="32">
        <v>0</v>
      </c>
      <c r="Y272" s="53"/>
      <c r="Z272" s="25"/>
      <c r="AA272" s="35"/>
      <c r="AB272" s="35"/>
      <c r="AC272" s="35"/>
      <c r="AD272" s="28"/>
      <c r="AE272" s="1">
        <f t="shared" si="157"/>
        <v>2.5</v>
      </c>
      <c r="AF272" s="2">
        <f t="shared" si="158"/>
        <v>1.5</v>
      </c>
      <c r="AG272">
        <f t="shared" si="146"/>
        <v>1</v>
      </c>
      <c r="AH272">
        <f t="shared" si="147"/>
        <v>0</v>
      </c>
      <c r="AI272">
        <f t="shared" si="148"/>
        <v>0</v>
      </c>
      <c r="AJ272" s="3">
        <f t="shared" si="149"/>
        <v>0</v>
      </c>
      <c r="AK272">
        <f t="shared" si="150"/>
        <v>1</v>
      </c>
      <c r="AL272">
        <f t="shared" si="151"/>
        <v>0</v>
      </c>
      <c r="AM272">
        <f t="shared" si="152"/>
        <v>0</v>
      </c>
      <c r="AN272">
        <f t="shared" si="153"/>
        <v>0</v>
      </c>
      <c r="AO272">
        <f t="shared" si="154"/>
        <v>0</v>
      </c>
      <c r="AP272">
        <f t="shared" si="155"/>
        <v>1</v>
      </c>
      <c r="AQ272">
        <f t="shared" si="156"/>
        <v>1</v>
      </c>
      <c r="AR272">
        <f t="shared" si="114"/>
        <v>0</v>
      </c>
    </row>
    <row r="273" spans="2:44" ht="10.5" customHeight="1" x14ac:dyDescent="0.25">
      <c r="B273" s="40"/>
      <c r="C273" s="22"/>
      <c r="D273" s="22"/>
      <c r="E273" s="43"/>
      <c r="F273" s="43"/>
      <c r="G273" s="43"/>
      <c r="H273" s="43"/>
      <c r="I273" s="43"/>
      <c r="J273" s="43"/>
      <c r="K273" s="25" t="str">
        <f>[1]Recap!B239</f>
        <v>Învățare automată</v>
      </c>
      <c r="L273" s="25" t="str">
        <f>[1]Recap!C239</f>
        <v>IACD2+IS2+BIOINF2+SC2</v>
      </c>
      <c r="M273" s="46">
        <v>2</v>
      </c>
      <c r="N273" s="25"/>
      <c r="O273" s="25"/>
      <c r="P273" s="25"/>
      <c r="Q273" s="27">
        <f t="shared" si="161"/>
        <v>1.56</v>
      </c>
      <c r="R273" s="28">
        <f t="shared" si="162"/>
        <v>0.5</v>
      </c>
      <c r="S273" s="29">
        <f t="shared" si="163"/>
        <v>1.56</v>
      </c>
      <c r="T273" s="30">
        <v>1</v>
      </c>
      <c r="U273" s="31">
        <v>0</v>
      </c>
      <c r="V273" s="29">
        <f t="shared" si="164"/>
        <v>0</v>
      </c>
      <c r="W273" s="30">
        <v>0</v>
      </c>
      <c r="X273" s="32">
        <v>0</v>
      </c>
      <c r="Y273" s="53"/>
      <c r="Z273" s="25"/>
      <c r="AA273" s="35"/>
      <c r="AB273" s="35"/>
      <c r="AC273" s="35"/>
      <c r="AD273" s="28"/>
      <c r="AE273" s="1">
        <f t="shared" si="157"/>
        <v>2.5</v>
      </c>
      <c r="AF273" s="2">
        <f t="shared" si="158"/>
        <v>1.5</v>
      </c>
      <c r="AG273">
        <f t="shared" si="146"/>
        <v>1</v>
      </c>
      <c r="AH273">
        <f t="shared" si="147"/>
        <v>1</v>
      </c>
      <c r="AI273">
        <f t="shared" si="148"/>
        <v>1</v>
      </c>
      <c r="AJ273" s="3">
        <f t="shared" si="149"/>
        <v>1</v>
      </c>
      <c r="AK273">
        <f t="shared" si="150"/>
        <v>0</v>
      </c>
      <c r="AL273">
        <f t="shared" si="151"/>
        <v>0</v>
      </c>
      <c r="AM273">
        <f t="shared" si="152"/>
        <v>0</v>
      </c>
      <c r="AN273">
        <f t="shared" si="153"/>
        <v>0</v>
      </c>
      <c r="AO273">
        <f t="shared" si="154"/>
        <v>0</v>
      </c>
      <c r="AP273">
        <f t="shared" si="155"/>
        <v>1</v>
      </c>
      <c r="AQ273">
        <f t="shared" si="156"/>
        <v>0</v>
      </c>
      <c r="AR273">
        <f t="shared" si="114"/>
        <v>0</v>
      </c>
    </row>
    <row r="274" spans="2:44" ht="10.5" customHeight="1" x14ac:dyDescent="0.25">
      <c r="B274" s="40"/>
      <c r="C274" s="22"/>
      <c r="D274" s="22"/>
      <c r="E274" s="43"/>
      <c r="F274" s="43"/>
      <c r="G274" s="43"/>
      <c r="H274" s="43"/>
      <c r="I274" s="43"/>
      <c r="J274" s="43"/>
      <c r="K274" s="25" t="str">
        <f>[1]Recap!B208</f>
        <v>Ethics and Academic Integrity</v>
      </c>
      <c r="L274" s="25" t="str">
        <f>[1]Recap!C208</f>
        <v>AIDC1+BDATA1</v>
      </c>
      <c r="M274" s="46">
        <v>1</v>
      </c>
      <c r="N274" s="25"/>
      <c r="O274" s="25"/>
      <c r="P274" s="25"/>
      <c r="Q274" s="63">
        <f t="shared" si="161"/>
        <v>3.25</v>
      </c>
      <c r="R274" s="64">
        <f t="shared" si="162"/>
        <v>1</v>
      </c>
      <c r="S274" s="29">
        <f t="shared" si="163"/>
        <v>2.5</v>
      </c>
      <c r="T274" s="65">
        <v>2</v>
      </c>
      <c r="U274" s="66">
        <v>0</v>
      </c>
      <c r="V274" s="29">
        <f t="shared" si="164"/>
        <v>0.75</v>
      </c>
      <c r="W274" s="65">
        <v>1</v>
      </c>
      <c r="X274" s="67">
        <v>0</v>
      </c>
      <c r="Y274" s="53"/>
      <c r="Z274" s="25"/>
      <c r="AA274" s="35"/>
      <c r="AB274" s="35"/>
      <c r="AC274" s="35"/>
      <c r="AD274" s="28"/>
      <c r="AE274" s="1">
        <f t="shared" si="157"/>
        <v>3.12</v>
      </c>
      <c r="AF274" s="2">
        <f t="shared" si="158"/>
        <v>1.86</v>
      </c>
      <c r="AG274">
        <f t="shared" si="146"/>
        <v>0</v>
      </c>
      <c r="AH274">
        <f t="shared" si="147"/>
        <v>0</v>
      </c>
      <c r="AI274">
        <f t="shared" si="148"/>
        <v>0</v>
      </c>
      <c r="AJ274" s="3">
        <f t="shared" si="149"/>
        <v>0</v>
      </c>
      <c r="AK274">
        <f t="shared" si="150"/>
        <v>1</v>
      </c>
      <c r="AL274">
        <f t="shared" si="151"/>
        <v>1</v>
      </c>
      <c r="AM274">
        <f t="shared" si="152"/>
        <v>0</v>
      </c>
      <c r="AN274">
        <f t="shared" si="153"/>
        <v>0</v>
      </c>
      <c r="AO274">
        <f t="shared" si="154"/>
        <v>0</v>
      </c>
      <c r="AP274">
        <f t="shared" si="155"/>
        <v>0</v>
      </c>
      <c r="AQ274">
        <f t="shared" si="156"/>
        <v>1</v>
      </c>
      <c r="AR274">
        <f t="shared" si="114"/>
        <v>0</v>
      </c>
    </row>
    <row r="275" spans="2:44" ht="10.5" customHeight="1" x14ac:dyDescent="0.25">
      <c r="B275" s="40"/>
      <c r="C275" s="22"/>
      <c r="D275" s="22"/>
      <c r="E275" s="43"/>
      <c r="F275" s="43"/>
      <c r="G275" s="43"/>
      <c r="H275" s="43"/>
      <c r="I275" s="43"/>
      <c r="J275" s="43"/>
      <c r="K275" s="25" t="str">
        <f>[1]Recap!B312</f>
        <v>Dreptul comunicațiilor și al noilor teh.</v>
      </c>
      <c r="L275" s="25" t="str">
        <f>[1]Recap!C312</f>
        <v>SC1</v>
      </c>
      <c r="M275" s="80" t="s">
        <v>63</v>
      </c>
      <c r="N275" s="61"/>
      <c r="O275" s="62"/>
      <c r="P275" s="62"/>
      <c r="Q275" s="101">
        <f t="shared" si="161"/>
        <v>2.5</v>
      </c>
      <c r="R275" s="113">
        <f t="shared" si="162"/>
        <v>1</v>
      </c>
      <c r="S275" s="29">
        <f t="shared" si="163"/>
        <v>2.5</v>
      </c>
      <c r="T275" s="30">
        <v>2</v>
      </c>
      <c r="U275" s="31">
        <v>0</v>
      </c>
      <c r="V275" s="29">
        <f t="shared" si="164"/>
        <v>0</v>
      </c>
      <c r="W275" s="30">
        <v>0</v>
      </c>
      <c r="X275" s="32">
        <v>0</v>
      </c>
      <c r="Y275" s="53"/>
      <c r="Z275" s="25"/>
      <c r="AA275" s="35"/>
      <c r="AB275" s="35"/>
      <c r="AC275" s="35"/>
      <c r="AD275" s="28"/>
      <c r="AE275" s="1">
        <f t="shared" si="157"/>
        <v>2.5</v>
      </c>
      <c r="AF275" s="2">
        <f t="shared" si="158"/>
        <v>1.5</v>
      </c>
      <c r="AG275">
        <f t="shared" si="146"/>
        <v>0</v>
      </c>
      <c r="AH275">
        <f t="shared" si="147"/>
        <v>0</v>
      </c>
      <c r="AI275">
        <f t="shared" si="148"/>
        <v>1</v>
      </c>
      <c r="AJ275" s="3">
        <f t="shared" si="149"/>
        <v>0</v>
      </c>
      <c r="AK275">
        <f t="shared" si="150"/>
        <v>0</v>
      </c>
      <c r="AL275">
        <f t="shared" si="151"/>
        <v>0</v>
      </c>
      <c r="AM275">
        <f t="shared" si="152"/>
        <v>0</v>
      </c>
      <c r="AN275">
        <f t="shared" si="153"/>
        <v>0</v>
      </c>
      <c r="AO275">
        <f t="shared" si="154"/>
        <v>0</v>
      </c>
      <c r="AP275">
        <f t="shared" si="155"/>
        <v>1</v>
      </c>
      <c r="AQ275">
        <f t="shared" si="156"/>
        <v>0</v>
      </c>
      <c r="AR275">
        <f t="shared" si="114"/>
        <v>0</v>
      </c>
    </row>
    <row r="276" spans="2:44" ht="12" customHeight="1" x14ac:dyDescent="0.25">
      <c r="B276" s="40"/>
      <c r="C276" s="22"/>
      <c r="D276" s="22"/>
      <c r="E276" s="43"/>
      <c r="F276" s="43"/>
      <c r="G276" s="43"/>
      <c r="H276" s="43"/>
      <c r="I276" s="43"/>
      <c r="J276" s="112"/>
      <c r="K276" s="25" t="str">
        <f>[1]Recap!B227</f>
        <v>Programare logică și funcțioală avansată</v>
      </c>
      <c r="L276" s="25" t="str">
        <f>[1]Recap!C227</f>
        <v>IS1</v>
      </c>
      <c r="M276" s="91">
        <v>1</v>
      </c>
      <c r="N276" s="91"/>
      <c r="O276" s="91"/>
      <c r="P276" s="91"/>
      <c r="Q276" s="89">
        <f t="shared" ref="Q276:X276" si="165">SUM(Q270:Q275)</f>
        <v>15.430000000000001</v>
      </c>
      <c r="R276" s="89">
        <f t="shared" si="165"/>
        <v>5.5</v>
      </c>
      <c r="S276" s="89">
        <f t="shared" si="165"/>
        <v>14.680000000000001</v>
      </c>
      <c r="T276" s="89">
        <f t="shared" si="165"/>
        <v>11</v>
      </c>
      <c r="U276" s="89">
        <f t="shared" si="165"/>
        <v>0</v>
      </c>
      <c r="V276" s="89">
        <f t="shared" si="165"/>
        <v>0.75</v>
      </c>
      <c r="W276" s="89">
        <f t="shared" si="165"/>
        <v>1</v>
      </c>
      <c r="X276" s="89">
        <f t="shared" si="165"/>
        <v>0</v>
      </c>
      <c r="Y276" s="114"/>
      <c r="Z276" s="25"/>
      <c r="AA276" s="35"/>
      <c r="AB276" s="35"/>
      <c r="AC276" s="35"/>
      <c r="AD276" s="28" t="str">
        <f>_xlfn.CONCAT(ROUND(AD277,2), " Examene")</f>
        <v>0.57 Examene</v>
      </c>
      <c r="AE276" s="1">
        <f t="shared" si="157"/>
        <v>2.5</v>
      </c>
      <c r="AF276" s="2">
        <f t="shared" si="158"/>
        <v>1.5</v>
      </c>
      <c r="AG276">
        <f t="shared" si="146"/>
        <v>0</v>
      </c>
      <c r="AH276">
        <f t="shared" si="147"/>
        <v>1</v>
      </c>
      <c r="AI276">
        <f t="shared" si="148"/>
        <v>0</v>
      </c>
      <c r="AJ276" s="3">
        <f t="shared" si="149"/>
        <v>0</v>
      </c>
      <c r="AK276">
        <f t="shared" si="150"/>
        <v>0</v>
      </c>
      <c r="AL276">
        <f t="shared" si="151"/>
        <v>0</v>
      </c>
      <c r="AM276">
        <f t="shared" si="152"/>
        <v>0</v>
      </c>
      <c r="AN276">
        <f t="shared" si="153"/>
        <v>0</v>
      </c>
      <c r="AO276">
        <f t="shared" si="154"/>
        <v>0</v>
      </c>
      <c r="AP276">
        <f t="shared" si="155"/>
        <v>1</v>
      </c>
      <c r="AQ276">
        <f t="shared" si="156"/>
        <v>0</v>
      </c>
      <c r="AR276">
        <f t="shared" si="114"/>
        <v>0</v>
      </c>
    </row>
    <row r="277" spans="2:44" ht="13.5" customHeight="1" x14ac:dyDescent="0.25">
      <c r="B277" s="242" t="s">
        <v>52</v>
      </c>
      <c r="C277" s="233"/>
      <c r="D277" s="233"/>
      <c r="E277" s="233"/>
      <c r="F277" s="233"/>
      <c r="G277" s="233"/>
      <c r="H277" s="233"/>
      <c r="I277" s="233"/>
      <c r="J277" s="233"/>
      <c r="K277" s="239"/>
      <c r="L277" s="239"/>
      <c r="M277" s="240"/>
      <c r="N277" s="87"/>
      <c r="O277" s="88"/>
      <c r="P277" s="88"/>
      <c r="Q277" s="27">
        <f t="shared" ref="Q277:Q282" si="166">S277+V277</f>
        <v>3.42</v>
      </c>
      <c r="R277" s="28">
        <f t="shared" ref="R277:R282" si="167">(T277+U277)/2</f>
        <v>0.5</v>
      </c>
      <c r="S277" s="29">
        <f t="shared" ref="S277:S282" si="168">TRUNC(R277*AE278,2)</f>
        <v>1.56</v>
      </c>
      <c r="T277" s="30">
        <v>1</v>
      </c>
      <c r="U277" s="31">
        <v>0</v>
      </c>
      <c r="V277" s="29">
        <f t="shared" ref="V277:V282" si="169">TRUNC((W277+X277)/2*AF278,2)</f>
        <v>1.86</v>
      </c>
      <c r="W277" s="30">
        <v>2</v>
      </c>
      <c r="X277" s="32">
        <v>0</v>
      </c>
      <c r="Y277" s="53">
        <f>SUM(Y270:Y276)</f>
        <v>0</v>
      </c>
      <c r="Z277" s="25"/>
      <c r="AA277" s="35"/>
      <c r="AB277" s="35"/>
      <c r="AC277" s="35"/>
      <c r="AD277" s="28">
        <f>16-ROUND(Q276,2)</f>
        <v>0.57000000000000028</v>
      </c>
      <c r="AE277" s="1">
        <f t="shared" si="157"/>
        <v>0</v>
      </c>
      <c r="AF277" s="2">
        <f t="shared" si="158"/>
        <v>0</v>
      </c>
      <c r="AG277">
        <f t="shared" si="146"/>
        <v>0</v>
      </c>
      <c r="AH277">
        <f t="shared" si="147"/>
        <v>0</v>
      </c>
      <c r="AI277">
        <f t="shared" si="148"/>
        <v>0</v>
      </c>
      <c r="AJ277" s="3">
        <f t="shared" si="149"/>
        <v>0</v>
      </c>
      <c r="AK277">
        <f t="shared" si="150"/>
        <v>0</v>
      </c>
      <c r="AL277">
        <f t="shared" si="151"/>
        <v>0</v>
      </c>
      <c r="AM277">
        <f t="shared" si="152"/>
        <v>0</v>
      </c>
      <c r="AN277">
        <f t="shared" si="153"/>
        <v>0</v>
      </c>
      <c r="AO277">
        <f t="shared" si="154"/>
        <v>0</v>
      </c>
      <c r="AP277">
        <f t="shared" si="155"/>
        <v>0</v>
      </c>
      <c r="AQ277">
        <f t="shared" si="156"/>
        <v>0</v>
      </c>
      <c r="AR277">
        <f t="shared" si="114"/>
        <v>0</v>
      </c>
    </row>
    <row r="278" spans="2:44" ht="10.5" customHeight="1" x14ac:dyDescent="0.25">
      <c r="B278" s="51">
        <f>B271+1</f>
        <v>41</v>
      </c>
      <c r="C278" s="22" t="s">
        <v>128</v>
      </c>
      <c r="D278" s="22" t="s">
        <v>65</v>
      </c>
      <c r="E278" s="43"/>
      <c r="F278" s="43"/>
      <c r="G278" s="43"/>
      <c r="H278" s="43"/>
      <c r="I278" s="43"/>
      <c r="J278" s="43"/>
      <c r="K278" s="25" t="str">
        <f>[1]Recap!B259</f>
        <v>Big Data Applications</v>
      </c>
      <c r="L278" s="25" t="str">
        <f>[1]Recap!C259</f>
        <v>BDATA2</v>
      </c>
      <c r="M278" s="46" t="s">
        <v>104</v>
      </c>
      <c r="N278" s="25"/>
      <c r="O278" s="25"/>
      <c r="P278" s="25"/>
      <c r="Q278" s="27">
        <f t="shared" si="166"/>
        <v>2.79</v>
      </c>
      <c r="R278" s="28">
        <f t="shared" si="167"/>
        <v>0</v>
      </c>
      <c r="S278" s="29">
        <f t="shared" si="168"/>
        <v>0</v>
      </c>
      <c r="T278" s="30">
        <v>0</v>
      </c>
      <c r="U278" s="31">
        <v>0</v>
      </c>
      <c r="V278" s="29">
        <f t="shared" si="169"/>
        <v>2.79</v>
      </c>
      <c r="W278" s="30">
        <v>3</v>
      </c>
      <c r="X278" s="32">
        <v>0</v>
      </c>
      <c r="Y278" s="53"/>
      <c r="Z278" s="25"/>
      <c r="AA278" s="35"/>
      <c r="AB278" s="35"/>
      <c r="AC278" s="35"/>
      <c r="AD278" s="28"/>
      <c r="AE278" s="1">
        <f t="shared" si="157"/>
        <v>3.12</v>
      </c>
      <c r="AF278" s="2">
        <f t="shared" si="158"/>
        <v>1.86</v>
      </c>
      <c r="AG278">
        <f t="shared" si="146"/>
        <v>0</v>
      </c>
      <c r="AH278">
        <f t="shared" si="147"/>
        <v>0</v>
      </c>
      <c r="AI278">
        <f t="shared" si="148"/>
        <v>0</v>
      </c>
      <c r="AJ278" s="3">
        <f t="shared" si="149"/>
        <v>0</v>
      </c>
      <c r="AK278">
        <f t="shared" si="150"/>
        <v>0</v>
      </c>
      <c r="AL278">
        <f t="shared" si="151"/>
        <v>1</v>
      </c>
      <c r="AM278">
        <f t="shared" si="152"/>
        <v>0</v>
      </c>
      <c r="AN278">
        <f t="shared" si="153"/>
        <v>0</v>
      </c>
      <c r="AO278">
        <f t="shared" si="154"/>
        <v>0</v>
      </c>
      <c r="AP278">
        <f t="shared" si="155"/>
        <v>0</v>
      </c>
      <c r="AQ278">
        <f t="shared" si="156"/>
        <v>1</v>
      </c>
      <c r="AR278">
        <f t="shared" si="114"/>
        <v>0</v>
      </c>
    </row>
    <row r="279" spans="2:44" ht="10.5" customHeight="1" x14ac:dyDescent="0.25">
      <c r="B279" s="51"/>
      <c r="C279" s="22"/>
      <c r="D279" s="22"/>
      <c r="E279" s="43"/>
      <c r="F279" s="43"/>
      <c r="G279" s="43"/>
      <c r="H279" s="43"/>
      <c r="I279" s="43"/>
      <c r="J279" s="43"/>
      <c r="K279" s="25" t="str">
        <f>[1]Recap!B260</f>
        <v>Data Science Industry Project</v>
      </c>
      <c r="L279" s="25" t="str">
        <f>[1]Recap!C260</f>
        <v>BDATA2</v>
      </c>
      <c r="M279" s="46" t="s">
        <v>104</v>
      </c>
      <c r="N279" s="25"/>
      <c r="O279" s="25"/>
      <c r="P279" s="25"/>
      <c r="Q279" s="27">
        <f t="shared" si="166"/>
        <v>4.05</v>
      </c>
      <c r="R279" s="28">
        <f t="shared" si="167"/>
        <v>1</v>
      </c>
      <c r="S279" s="29">
        <f t="shared" si="168"/>
        <v>3.12</v>
      </c>
      <c r="T279" s="30">
        <v>2</v>
      </c>
      <c r="U279" s="31">
        <v>0</v>
      </c>
      <c r="V279" s="29">
        <f t="shared" si="169"/>
        <v>0.93</v>
      </c>
      <c r="W279" s="30">
        <v>1</v>
      </c>
      <c r="X279" s="32">
        <v>0</v>
      </c>
      <c r="Y279" s="53"/>
      <c r="Z279" s="25"/>
      <c r="AA279" s="35"/>
      <c r="AB279" s="35"/>
      <c r="AC279" s="35"/>
      <c r="AD279" s="28"/>
      <c r="AE279" s="1">
        <f t="shared" si="157"/>
        <v>3.12</v>
      </c>
      <c r="AF279" s="2">
        <f t="shared" si="158"/>
        <v>1.86</v>
      </c>
      <c r="AG279">
        <f t="shared" si="146"/>
        <v>0</v>
      </c>
      <c r="AH279">
        <f t="shared" si="147"/>
        <v>0</v>
      </c>
      <c r="AI279">
        <f t="shared" si="148"/>
        <v>0</v>
      </c>
      <c r="AJ279" s="3">
        <f t="shared" si="149"/>
        <v>0</v>
      </c>
      <c r="AK279">
        <f t="shared" si="150"/>
        <v>0</v>
      </c>
      <c r="AL279">
        <f t="shared" si="151"/>
        <v>1</v>
      </c>
      <c r="AM279">
        <f t="shared" si="152"/>
        <v>0</v>
      </c>
      <c r="AN279">
        <f t="shared" si="153"/>
        <v>0</v>
      </c>
      <c r="AO279">
        <f t="shared" si="154"/>
        <v>0</v>
      </c>
      <c r="AP279">
        <f t="shared" si="155"/>
        <v>0</v>
      </c>
      <c r="AQ279">
        <f t="shared" si="156"/>
        <v>1</v>
      </c>
      <c r="AR279">
        <f t="shared" si="114"/>
        <v>0</v>
      </c>
    </row>
    <row r="280" spans="2:44" ht="10.5" customHeight="1" x14ac:dyDescent="0.25">
      <c r="B280" s="51"/>
      <c r="C280" s="22"/>
      <c r="D280" s="22"/>
      <c r="E280" s="43"/>
      <c r="F280" s="43"/>
      <c r="G280" s="43"/>
      <c r="H280" s="43"/>
      <c r="I280" s="43"/>
      <c r="J280" s="43"/>
      <c r="K280" s="25" t="str">
        <f>[1]Recap!B261</f>
        <v>Computer vision (CO)</v>
      </c>
      <c r="L280" s="25" t="str">
        <f>[1]Recap!C261</f>
        <v>BDATA2+AIDC1</v>
      </c>
      <c r="M280" s="46" t="s">
        <v>104</v>
      </c>
      <c r="N280" s="39"/>
      <c r="O280" s="40"/>
      <c r="P280" s="40"/>
      <c r="Q280" s="27">
        <f t="shared" si="166"/>
        <v>4.05</v>
      </c>
      <c r="R280" s="28">
        <f t="shared" si="167"/>
        <v>1</v>
      </c>
      <c r="S280" s="29">
        <f t="shared" si="168"/>
        <v>3.12</v>
      </c>
      <c r="T280" s="30">
        <v>2</v>
      </c>
      <c r="U280" s="31">
        <v>0</v>
      </c>
      <c r="V280" s="29">
        <f t="shared" si="169"/>
        <v>0.93</v>
      </c>
      <c r="W280" s="30">
        <v>1</v>
      </c>
      <c r="X280" s="32">
        <v>0</v>
      </c>
      <c r="Y280" s="53"/>
      <c r="Z280" s="25"/>
      <c r="AA280" s="35"/>
      <c r="AB280" s="35"/>
      <c r="AC280" s="35"/>
      <c r="AD280" s="28"/>
      <c r="AE280" s="1">
        <f t="shared" si="157"/>
        <v>3.12</v>
      </c>
      <c r="AF280" s="2">
        <f t="shared" si="158"/>
        <v>1.86</v>
      </c>
      <c r="AG280">
        <f t="shared" si="146"/>
        <v>0</v>
      </c>
      <c r="AH280">
        <f t="shared" si="147"/>
        <v>0</v>
      </c>
      <c r="AI280">
        <f t="shared" si="148"/>
        <v>0</v>
      </c>
      <c r="AJ280" s="3">
        <f t="shared" si="149"/>
        <v>0</v>
      </c>
      <c r="AK280">
        <f t="shared" si="150"/>
        <v>1</v>
      </c>
      <c r="AL280">
        <f t="shared" si="151"/>
        <v>1</v>
      </c>
      <c r="AM280">
        <f t="shared" si="152"/>
        <v>0</v>
      </c>
      <c r="AN280">
        <f t="shared" si="153"/>
        <v>0</v>
      </c>
      <c r="AO280">
        <f t="shared" si="154"/>
        <v>0</v>
      </c>
      <c r="AP280">
        <f t="shared" si="155"/>
        <v>0</v>
      </c>
      <c r="AQ280">
        <f t="shared" si="156"/>
        <v>1</v>
      </c>
      <c r="AR280">
        <f t="shared" si="114"/>
        <v>0</v>
      </c>
    </row>
    <row r="281" spans="2:44" ht="10.5" customHeight="1" x14ac:dyDescent="0.25">
      <c r="B281" s="51"/>
      <c r="C281" s="22"/>
      <c r="D281" s="22"/>
      <c r="E281" s="43"/>
      <c r="F281" s="43"/>
      <c r="G281" s="43"/>
      <c r="H281" s="43"/>
      <c r="I281" s="43"/>
      <c r="J281" s="43"/>
      <c r="K281" s="25" t="str">
        <f>[1]Recap!B262</f>
        <v>Statistical Methods for Clinical Studies (CO)</v>
      </c>
      <c r="L281" s="25" t="str">
        <f>[1]Recap!C262</f>
        <v>BDATA2</v>
      </c>
      <c r="M281" s="46" t="s">
        <v>104</v>
      </c>
      <c r="N281" s="39"/>
      <c r="O281" s="40"/>
      <c r="P281" s="40"/>
      <c r="Q281" s="27">
        <f t="shared" si="166"/>
        <v>0.62</v>
      </c>
      <c r="R281" s="28">
        <f t="shared" si="167"/>
        <v>0</v>
      </c>
      <c r="S281" s="29">
        <f t="shared" si="168"/>
        <v>0</v>
      </c>
      <c r="T281" s="30">
        <v>0</v>
      </c>
      <c r="U281" s="31">
        <v>0</v>
      </c>
      <c r="V281" s="29">
        <f t="shared" si="169"/>
        <v>0.62</v>
      </c>
      <c r="W281" s="30">
        <v>1</v>
      </c>
      <c r="X281" s="32">
        <v>0</v>
      </c>
      <c r="Y281" s="53"/>
      <c r="Z281" s="25"/>
      <c r="AA281" s="35"/>
      <c r="AB281" s="35"/>
      <c r="AC281" s="35"/>
      <c r="AD281" s="28"/>
      <c r="AE281" s="1">
        <f t="shared" si="157"/>
        <v>3.12</v>
      </c>
      <c r="AF281" s="2">
        <f t="shared" si="158"/>
        <v>1.86</v>
      </c>
      <c r="AG281">
        <f t="shared" si="146"/>
        <v>0</v>
      </c>
      <c r="AH281">
        <f t="shared" si="147"/>
        <v>0</v>
      </c>
      <c r="AI281">
        <f t="shared" si="148"/>
        <v>0</v>
      </c>
      <c r="AJ281" s="3">
        <f t="shared" si="149"/>
        <v>0</v>
      </c>
      <c r="AK281">
        <f t="shared" si="150"/>
        <v>0</v>
      </c>
      <c r="AL281">
        <f t="shared" si="151"/>
        <v>1</v>
      </c>
      <c r="AM281">
        <f t="shared" si="152"/>
        <v>0</v>
      </c>
      <c r="AN281">
        <f t="shared" si="153"/>
        <v>0</v>
      </c>
      <c r="AO281">
        <f t="shared" si="154"/>
        <v>0</v>
      </c>
      <c r="AP281">
        <f t="shared" si="155"/>
        <v>0</v>
      </c>
      <c r="AQ281">
        <f t="shared" si="156"/>
        <v>1</v>
      </c>
      <c r="AR281">
        <f t="shared" si="114"/>
        <v>0</v>
      </c>
    </row>
    <row r="282" spans="2:44" ht="10.5" customHeight="1" x14ac:dyDescent="0.25">
      <c r="B282" s="51"/>
      <c r="C282" s="22"/>
      <c r="D282" s="22"/>
      <c r="E282" s="43"/>
      <c r="F282" s="43"/>
      <c r="G282" s="43"/>
      <c r="H282" s="43"/>
      <c r="I282" s="43"/>
      <c r="J282" s="43"/>
      <c r="K282" s="25" t="str">
        <f>[1]Recap!B330</f>
        <v>Ethics Integrity and Academic Writing</v>
      </c>
      <c r="L282" s="25" t="str">
        <f>[1]Recap!C330</f>
        <v>E1</v>
      </c>
      <c r="M282" s="46" t="s">
        <v>63</v>
      </c>
      <c r="N282" s="39"/>
      <c r="O282" s="40"/>
      <c r="P282" s="40"/>
      <c r="Q282" s="27">
        <f t="shared" si="166"/>
        <v>0.93</v>
      </c>
      <c r="R282" s="28">
        <f t="shared" si="167"/>
        <v>0</v>
      </c>
      <c r="S282" s="29">
        <f t="shared" si="168"/>
        <v>0</v>
      </c>
      <c r="T282" s="30">
        <v>0</v>
      </c>
      <c r="U282" s="31">
        <v>0</v>
      </c>
      <c r="V282" s="29">
        <f t="shared" si="169"/>
        <v>0.93</v>
      </c>
      <c r="W282" s="30">
        <v>1</v>
      </c>
      <c r="X282" s="32">
        <v>0</v>
      </c>
      <c r="Y282" s="53"/>
      <c r="Z282" s="25"/>
      <c r="AA282" s="35"/>
      <c r="AB282" s="35"/>
      <c r="AC282" s="35"/>
      <c r="AD282" s="28"/>
      <c r="AE282" s="1">
        <f t="shared" si="157"/>
        <v>2.5</v>
      </c>
      <c r="AF282" s="2">
        <f t="shared" si="158"/>
        <v>1.25</v>
      </c>
      <c r="AG282">
        <f t="shared" si="146"/>
        <v>0</v>
      </c>
      <c r="AH282">
        <f t="shared" si="147"/>
        <v>0</v>
      </c>
      <c r="AI282">
        <f t="shared" si="148"/>
        <v>0</v>
      </c>
      <c r="AJ282" s="3">
        <f t="shared" si="149"/>
        <v>0</v>
      </c>
      <c r="AK282">
        <f t="shared" si="150"/>
        <v>0</v>
      </c>
      <c r="AL282">
        <f t="shared" si="151"/>
        <v>0</v>
      </c>
      <c r="AM282">
        <f t="shared" si="152"/>
        <v>1</v>
      </c>
      <c r="AN282">
        <f t="shared" si="153"/>
        <v>0</v>
      </c>
      <c r="AO282">
        <f t="shared" si="154"/>
        <v>0</v>
      </c>
      <c r="AP282">
        <f t="shared" si="155"/>
        <v>0</v>
      </c>
      <c r="AQ282">
        <f t="shared" si="156"/>
        <v>0</v>
      </c>
      <c r="AR282">
        <f t="shared" ref="AR282" si="170">IF(SUM(AN282:AO282)&lt;=0,0,1)</f>
        <v>0</v>
      </c>
    </row>
    <row r="283" spans="2:44" ht="10.5" customHeight="1" x14ac:dyDescent="0.25">
      <c r="B283" s="51"/>
      <c r="C283" s="22"/>
      <c r="D283" s="22"/>
      <c r="E283" s="43"/>
      <c r="F283" s="43"/>
      <c r="G283" s="43"/>
      <c r="H283" s="43"/>
      <c r="I283" s="43"/>
      <c r="J283" s="43"/>
      <c r="K283" s="54" t="str">
        <f>[1]Recap!B263</f>
        <v>Text Mining (CO)</v>
      </c>
      <c r="L283" s="54" t="str">
        <f>[1]Recap!C263</f>
        <v>BDATA2</v>
      </c>
      <c r="M283" s="46" t="s">
        <v>104</v>
      </c>
      <c r="N283" s="39"/>
      <c r="O283" s="40"/>
      <c r="P283" s="40"/>
      <c r="Q283" s="41">
        <f t="shared" ref="Q283:Y284" si="171">SUM(Q277:Q282)</f>
        <v>15.859999999999998</v>
      </c>
      <c r="R283" s="41">
        <f t="shared" si="171"/>
        <v>2.5</v>
      </c>
      <c r="S283" s="41">
        <f t="shared" si="171"/>
        <v>7.8</v>
      </c>
      <c r="T283" s="41">
        <f t="shared" si="171"/>
        <v>5</v>
      </c>
      <c r="U283" s="41">
        <f t="shared" si="171"/>
        <v>0</v>
      </c>
      <c r="V283" s="41">
        <f t="shared" si="171"/>
        <v>8.06</v>
      </c>
      <c r="W283" s="41">
        <f t="shared" si="171"/>
        <v>9</v>
      </c>
      <c r="X283" s="41">
        <f t="shared" si="171"/>
        <v>0</v>
      </c>
      <c r="Y283" s="53"/>
      <c r="Z283" s="25"/>
      <c r="AA283" s="35"/>
      <c r="AB283" s="35"/>
      <c r="AC283" s="35"/>
      <c r="AD283" s="28" t="str">
        <f>_xlfn.CONCAT(ROUND(AD284,2), " Examene")</f>
        <v>0.14 Examene</v>
      </c>
      <c r="AE283" s="1">
        <f t="shared" si="157"/>
        <v>3.12</v>
      </c>
      <c r="AF283" s="2">
        <f t="shared" si="158"/>
        <v>1.86</v>
      </c>
      <c r="AG283">
        <f t="shared" si="146"/>
        <v>0</v>
      </c>
      <c r="AH283">
        <f t="shared" si="147"/>
        <v>0</v>
      </c>
      <c r="AI283">
        <f t="shared" si="148"/>
        <v>0</v>
      </c>
      <c r="AJ283" s="3">
        <f t="shared" si="149"/>
        <v>0</v>
      </c>
      <c r="AK283">
        <f t="shared" si="150"/>
        <v>0</v>
      </c>
      <c r="AL283">
        <f t="shared" si="151"/>
        <v>1</v>
      </c>
      <c r="AM283">
        <f t="shared" si="152"/>
        <v>0</v>
      </c>
      <c r="AN283">
        <f t="shared" si="153"/>
        <v>0</v>
      </c>
      <c r="AO283">
        <f t="shared" si="154"/>
        <v>0</v>
      </c>
      <c r="AP283">
        <f t="shared" si="155"/>
        <v>0</v>
      </c>
      <c r="AQ283">
        <f t="shared" si="156"/>
        <v>1</v>
      </c>
      <c r="AR283">
        <f t="shared" si="114"/>
        <v>0</v>
      </c>
    </row>
    <row r="284" spans="2:44" ht="13.05" customHeight="1" x14ac:dyDescent="0.25">
      <c r="B284" s="242" t="s">
        <v>52</v>
      </c>
      <c r="C284" s="233"/>
      <c r="D284" s="233"/>
      <c r="E284" s="233"/>
      <c r="F284" s="233"/>
      <c r="G284" s="233"/>
      <c r="H284" s="233"/>
      <c r="I284" s="233"/>
      <c r="J284" s="233"/>
      <c r="K284" s="233"/>
      <c r="L284" s="233"/>
      <c r="M284" s="234"/>
      <c r="N284" s="39"/>
      <c r="O284" s="40"/>
      <c r="P284" s="40"/>
      <c r="Q284" s="27">
        <f t="shared" ref="Q284:Q291" si="172">S284+V284</f>
        <v>0.75</v>
      </c>
      <c r="R284" s="28">
        <f t="shared" ref="R284:R291" si="173">(T284+U284)/2</f>
        <v>0</v>
      </c>
      <c r="S284" s="29">
        <f t="shared" ref="S284:S291" si="174">TRUNC(R284*AE285,2)</f>
        <v>0</v>
      </c>
      <c r="T284" s="30">
        <v>0</v>
      </c>
      <c r="U284" s="31">
        <v>0</v>
      </c>
      <c r="V284" s="29">
        <f t="shared" ref="V284:V291" si="175">TRUNC((W284+X284)/2*AF285,2)</f>
        <v>0.75</v>
      </c>
      <c r="W284" s="30">
        <v>0</v>
      </c>
      <c r="X284" s="32">
        <v>1</v>
      </c>
      <c r="Y284" s="53">
        <f t="shared" si="171"/>
        <v>0</v>
      </c>
      <c r="Z284" s="25"/>
      <c r="AA284" s="35"/>
      <c r="AB284" s="35"/>
      <c r="AC284" s="35"/>
      <c r="AD284" s="28">
        <f>16-ROUND(Q283,2)</f>
        <v>0.14000000000000057</v>
      </c>
      <c r="AE284" s="1">
        <f t="shared" si="157"/>
        <v>0</v>
      </c>
      <c r="AF284" s="2">
        <f t="shared" si="158"/>
        <v>0</v>
      </c>
      <c r="AG284">
        <f t="shared" si="146"/>
        <v>0</v>
      </c>
      <c r="AH284">
        <f t="shared" si="147"/>
        <v>0</v>
      </c>
      <c r="AI284">
        <f t="shared" si="148"/>
        <v>0</v>
      </c>
      <c r="AJ284" s="3">
        <f t="shared" si="149"/>
        <v>0</v>
      </c>
      <c r="AK284">
        <f t="shared" si="150"/>
        <v>0</v>
      </c>
      <c r="AL284">
        <f t="shared" si="151"/>
        <v>0</v>
      </c>
      <c r="AM284">
        <f t="shared" si="152"/>
        <v>0</v>
      </c>
      <c r="AN284">
        <f t="shared" si="153"/>
        <v>0</v>
      </c>
      <c r="AO284">
        <f t="shared" si="154"/>
        <v>0</v>
      </c>
      <c r="AP284">
        <f t="shared" si="155"/>
        <v>0</v>
      </c>
      <c r="AQ284">
        <f t="shared" si="156"/>
        <v>0</v>
      </c>
      <c r="AR284">
        <f t="shared" si="114"/>
        <v>0</v>
      </c>
    </row>
    <row r="285" spans="2:44" ht="10.5" customHeight="1" x14ac:dyDescent="0.25">
      <c r="B285" s="40">
        <f>B278+1</f>
        <v>42</v>
      </c>
      <c r="C285" s="22" t="s">
        <v>128</v>
      </c>
      <c r="D285" s="22" t="s">
        <v>65</v>
      </c>
      <c r="E285" s="43"/>
      <c r="F285" s="43"/>
      <c r="G285" s="43"/>
      <c r="H285" s="43"/>
      <c r="I285" s="43"/>
      <c r="J285" s="43"/>
      <c r="K285" s="25" t="str">
        <f>[1]Recap!B232</f>
        <v>Calcul paralel</v>
      </c>
      <c r="L285" s="25" t="str">
        <f>[1]Recap!C232</f>
        <v>IS1</v>
      </c>
      <c r="M285" s="46" t="s">
        <v>63</v>
      </c>
      <c r="N285" s="25"/>
      <c r="O285" s="25"/>
      <c r="P285" s="25"/>
      <c r="Q285" s="108">
        <f t="shared" si="172"/>
        <v>3.25</v>
      </c>
      <c r="R285" s="73">
        <f t="shared" si="173"/>
        <v>1</v>
      </c>
      <c r="S285" s="29">
        <f t="shared" si="174"/>
        <v>2.5</v>
      </c>
      <c r="T285" s="109">
        <v>0</v>
      </c>
      <c r="U285" s="110">
        <v>2</v>
      </c>
      <c r="V285" s="29">
        <f t="shared" si="175"/>
        <v>0.75</v>
      </c>
      <c r="W285" s="109">
        <v>0</v>
      </c>
      <c r="X285" s="111">
        <v>1</v>
      </c>
      <c r="Y285" s="53"/>
      <c r="Z285" s="25"/>
      <c r="AA285" s="35"/>
      <c r="AB285" s="35"/>
      <c r="AC285" s="35"/>
      <c r="AD285" s="28"/>
      <c r="AE285" s="1">
        <f t="shared" si="157"/>
        <v>2.5</v>
      </c>
      <c r="AF285" s="2">
        <f t="shared" si="158"/>
        <v>1.5</v>
      </c>
      <c r="AG285">
        <f t="shared" si="146"/>
        <v>0</v>
      </c>
      <c r="AH285">
        <f t="shared" si="147"/>
        <v>1</v>
      </c>
      <c r="AI285">
        <f t="shared" si="148"/>
        <v>0</v>
      </c>
      <c r="AJ285" s="3">
        <f t="shared" si="149"/>
        <v>0</v>
      </c>
      <c r="AK285">
        <f t="shared" si="150"/>
        <v>0</v>
      </c>
      <c r="AL285">
        <f t="shared" si="151"/>
        <v>0</v>
      </c>
      <c r="AM285">
        <f t="shared" si="152"/>
        <v>0</v>
      </c>
      <c r="AN285">
        <f t="shared" si="153"/>
        <v>0</v>
      </c>
      <c r="AO285">
        <f t="shared" si="154"/>
        <v>0</v>
      </c>
      <c r="AP285">
        <f t="shared" si="155"/>
        <v>1</v>
      </c>
      <c r="AQ285">
        <f t="shared" si="156"/>
        <v>0</v>
      </c>
      <c r="AR285">
        <f t="shared" si="114"/>
        <v>0</v>
      </c>
    </row>
    <row r="286" spans="2:44" ht="10.5" customHeight="1" x14ac:dyDescent="0.25">
      <c r="B286" s="95"/>
      <c r="C286" s="91"/>
      <c r="D286" s="91"/>
      <c r="E286" s="91"/>
      <c r="F286" s="91"/>
      <c r="G286" s="91"/>
      <c r="H286" s="91"/>
      <c r="I286" s="91"/>
      <c r="J286" s="91"/>
      <c r="K286" s="92" t="str">
        <f>[1]Recap!B233</f>
        <v>Sisteme multi-agent</v>
      </c>
      <c r="L286" s="92" t="str">
        <f>[1]Recap!C233</f>
        <v>IS1+SC1</v>
      </c>
      <c r="M286" s="115" t="s">
        <v>127</v>
      </c>
      <c r="N286" s="68"/>
      <c r="O286" s="68"/>
      <c r="P286" s="68"/>
      <c r="Q286" s="63">
        <f t="shared" si="172"/>
        <v>4</v>
      </c>
      <c r="R286" s="64">
        <f t="shared" si="173"/>
        <v>1</v>
      </c>
      <c r="S286" s="29">
        <f t="shared" si="174"/>
        <v>2.5</v>
      </c>
      <c r="T286" s="65">
        <v>0</v>
      </c>
      <c r="U286" s="66">
        <v>2</v>
      </c>
      <c r="V286" s="29">
        <f t="shared" si="175"/>
        <v>1.5</v>
      </c>
      <c r="W286" s="65">
        <v>0</v>
      </c>
      <c r="X286" s="67">
        <v>2</v>
      </c>
      <c r="Y286" s="53"/>
      <c r="Z286" s="25"/>
      <c r="AA286" s="35"/>
      <c r="AB286" s="35"/>
      <c r="AC286" s="35"/>
      <c r="AD286" s="28"/>
      <c r="AE286" s="1">
        <f t="shared" si="157"/>
        <v>2.5</v>
      </c>
      <c r="AF286" s="2">
        <f t="shared" si="158"/>
        <v>1.5</v>
      </c>
      <c r="AG286">
        <f t="shared" si="146"/>
        <v>0</v>
      </c>
      <c r="AH286">
        <f t="shared" si="147"/>
        <v>1</v>
      </c>
      <c r="AI286">
        <f t="shared" si="148"/>
        <v>1</v>
      </c>
      <c r="AJ286" s="3">
        <f t="shared" si="149"/>
        <v>0</v>
      </c>
      <c r="AK286">
        <f t="shared" si="150"/>
        <v>0</v>
      </c>
      <c r="AL286">
        <f t="shared" si="151"/>
        <v>0</v>
      </c>
      <c r="AM286">
        <f t="shared" si="152"/>
        <v>0</v>
      </c>
      <c r="AN286">
        <f t="shared" si="153"/>
        <v>0</v>
      </c>
      <c r="AO286">
        <f t="shared" si="154"/>
        <v>0</v>
      </c>
      <c r="AP286">
        <f t="shared" si="155"/>
        <v>1</v>
      </c>
      <c r="AQ286">
        <f t="shared" si="156"/>
        <v>0</v>
      </c>
      <c r="AR286">
        <f t="shared" si="114"/>
        <v>0</v>
      </c>
    </row>
    <row r="287" spans="2:44" ht="10.5" customHeight="1" x14ac:dyDescent="0.25">
      <c r="B287" s="95"/>
      <c r="C287" s="91"/>
      <c r="D287" s="91"/>
      <c r="E287" s="91"/>
      <c r="F287" s="91"/>
      <c r="G287" s="91"/>
      <c r="H287" s="91"/>
      <c r="I287" s="91"/>
      <c r="J287" s="91"/>
      <c r="K287" s="92" t="str">
        <f>[1]Recap!B235</f>
        <v>Extragerea cunostintelor din date (CO)</v>
      </c>
      <c r="L287" s="92" t="str">
        <f>[1]Recap!C235</f>
        <v>IS1+SC1+BIOINF1</v>
      </c>
      <c r="M287" s="116" t="s">
        <v>127</v>
      </c>
      <c r="N287" s="90"/>
      <c r="O287" s="90"/>
      <c r="P287" s="90"/>
      <c r="Q287" s="63">
        <f t="shared" si="172"/>
        <v>1.5</v>
      </c>
      <c r="R287" s="64">
        <f t="shared" si="173"/>
        <v>0</v>
      </c>
      <c r="S287" s="29">
        <f t="shared" si="174"/>
        <v>0</v>
      </c>
      <c r="T287" s="65">
        <v>0</v>
      </c>
      <c r="U287" s="66">
        <v>0</v>
      </c>
      <c r="V287" s="29">
        <f t="shared" si="175"/>
        <v>1.5</v>
      </c>
      <c r="W287" s="65">
        <v>0</v>
      </c>
      <c r="X287" s="67">
        <v>2</v>
      </c>
      <c r="Y287" s="53"/>
      <c r="Z287" s="25"/>
      <c r="AA287" s="35"/>
      <c r="AB287" s="35"/>
      <c r="AC287" s="35"/>
      <c r="AD287" s="28"/>
      <c r="AE287" s="1">
        <f t="shared" si="157"/>
        <v>2.5</v>
      </c>
      <c r="AF287" s="2">
        <f t="shared" si="158"/>
        <v>1.5</v>
      </c>
      <c r="AG287">
        <f t="shared" si="146"/>
        <v>0</v>
      </c>
      <c r="AH287">
        <f t="shared" si="147"/>
        <v>1</v>
      </c>
      <c r="AI287">
        <f t="shared" si="148"/>
        <v>1</v>
      </c>
      <c r="AJ287" s="3">
        <f t="shared" si="149"/>
        <v>1</v>
      </c>
      <c r="AK287">
        <f t="shared" si="150"/>
        <v>0</v>
      </c>
      <c r="AL287">
        <f t="shared" si="151"/>
        <v>0</v>
      </c>
      <c r="AM287">
        <f t="shared" si="152"/>
        <v>0</v>
      </c>
      <c r="AN287">
        <f t="shared" si="153"/>
        <v>0</v>
      </c>
      <c r="AO287">
        <f t="shared" si="154"/>
        <v>0</v>
      </c>
      <c r="AP287">
        <f t="shared" si="155"/>
        <v>1</v>
      </c>
      <c r="AQ287">
        <f t="shared" si="156"/>
        <v>0</v>
      </c>
      <c r="AR287">
        <f t="shared" si="114"/>
        <v>0</v>
      </c>
    </row>
    <row r="288" spans="2:44" ht="10.5" customHeight="1" x14ac:dyDescent="0.25">
      <c r="B288" s="95"/>
      <c r="C288" s="91"/>
      <c r="D288" s="91"/>
      <c r="E288" s="91"/>
      <c r="F288" s="91"/>
      <c r="G288" s="91"/>
      <c r="H288" s="91"/>
      <c r="I288" s="91"/>
      <c r="J288" s="91"/>
      <c r="K288" s="92" t="str">
        <f>[1]Recap!B293</f>
        <v>Prelucrarea volumelor mari de date</v>
      </c>
      <c r="L288" s="92" t="str">
        <f>[1]Recap!C293</f>
        <v>BIOINF1+SC1+IS1</v>
      </c>
      <c r="M288" s="116" t="s">
        <v>119</v>
      </c>
      <c r="N288" s="90"/>
      <c r="O288" s="90"/>
      <c r="P288" s="90"/>
      <c r="Q288" s="101">
        <f t="shared" si="172"/>
        <v>0.93</v>
      </c>
      <c r="R288" s="113">
        <f t="shared" si="173"/>
        <v>0</v>
      </c>
      <c r="S288" s="29">
        <f t="shared" si="174"/>
        <v>0</v>
      </c>
      <c r="T288" s="30">
        <v>0</v>
      </c>
      <c r="U288" s="31">
        <v>0</v>
      </c>
      <c r="V288" s="29">
        <f t="shared" si="175"/>
        <v>0.93</v>
      </c>
      <c r="W288" s="30">
        <v>1</v>
      </c>
      <c r="X288" s="32">
        <v>0</v>
      </c>
      <c r="Y288" s="53"/>
      <c r="Z288" s="25"/>
      <c r="AA288" s="35"/>
      <c r="AB288" s="35"/>
      <c r="AC288" s="35"/>
      <c r="AD288" s="64"/>
      <c r="AE288" s="1">
        <f t="shared" si="157"/>
        <v>2.5</v>
      </c>
      <c r="AF288" s="2">
        <f t="shared" si="158"/>
        <v>1.5</v>
      </c>
      <c r="AG288">
        <f t="shared" si="146"/>
        <v>0</v>
      </c>
      <c r="AH288">
        <f t="shared" si="147"/>
        <v>1</v>
      </c>
      <c r="AI288">
        <f t="shared" si="148"/>
        <v>1</v>
      </c>
      <c r="AJ288" s="3">
        <f t="shared" si="149"/>
        <v>1</v>
      </c>
      <c r="AK288">
        <f t="shared" si="150"/>
        <v>0</v>
      </c>
      <c r="AL288">
        <f t="shared" si="151"/>
        <v>0</v>
      </c>
      <c r="AM288">
        <f t="shared" si="152"/>
        <v>0</v>
      </c>
      <c r="AN288">
        <f t="shared" si="153"/>
        <v>0</v>
      </c>
      <c r="AO288">
        <f t="shared" si="154"/>
        <v>0</v>
      </c>
      <c r="AP288">
        <f t="shared" si="155"/>
        <v>1</v>
      </c>
      <c r="AQ288">
        <f t="shared" si="156"/>
        <v>0</v>
      </c>
      <c r="AR288">
        <f t="shared" ref="AR288" si="176">IF(SUM(AN288:AO288)&lt;=0,0,1)</f>
        <v>0</v>
      </c>
    </row>
    <row r="289" spans="2:44" ht="10.5" customHeight="1" x14ac:dyDescent="0.25">
      <c r="B289" s="95"/>
      <c r="C289" s="91"/>
      <c r="D289" s="91"/>
      <c r="E289" s="91"/>
      <c r="F289" s="91"/>
      <c r="G289" s="91"/>
      <c r="H289" s="91"/>
      <c r="I289" s="91"/>
      <c r="J289" s="91"/>
      <c r="K289" s="92" t="str">
        <f>[1]Recap!B219</f>
        <v>Special Topics in Artificial Intelligence (CO)</v>
      </c>
      <c r="L289" s="92" t="str">
        <f>[1]Recap!C219</f>
        <v>AIDC2+BDATA2</v>
      </c>
      <c r="M289" s="116" t="s">
        <v>104</v>
      </c>
      <c r="N289" s="90"/>
      <c r="O289" s="90"/>
      <c r="P289" s="90"/>
      <c r="Q289" s="101">
        <f t="shared" si="172"/>
        <v>2.5</v>
      </c>
      <c r="R289" s="113">
        <f t="shared" si="173"/>
        <v>1</v>
      </c>
      <c r="S289" s="29">
        <f t="shared" si="174"/>
        <v>2.5</v>
      </c>
      <c r="T289" s="30">
        <v>0</v>
      </c>
      <c r="U289" s="31">
        <v>2</v>
      </c>
      <c r="V289" s="29">
        <f t="shared" si="175"/>
        <v>0</v>
      </c>
      <c r="W289" s="30">
        <v>0</v>
      </c>
      <c r="X289" s="32">
        <v>0</v>
      </c>
      <c r="Y289" s="53"/>
      <c r="Z289" s="25"/>
      <c r="AA289" s="35"/>
      <c r="AB289" s="35"/>
      <c r="AC289" s="70"/>
      <c r="AD289" s="91"/>
      <c r="AE289" s="1">
        <f t="shared" si="157"/>
        <v>3.12</v>
      </c>
      <c r="AF289" s="2">
        <f t="shared" si="158"/>
        <v>1.86</v>
      </c>
      <c r="AG289">
        <f t="shared" si="146"/>
        <v>0</v>
      </c>
      <c r="AH289">
        <f t="shared" si="147"/>
        <v>0</v>
      </c>
      <c r="AI289">
        <f t="shared" si="148"/>
        <v>0</v>
      </c>
      <c r="AJ289" s="3">
        <f t="shared" si="149"/>
        <v>0</v>
      </c>
      <c r="AK289">
        <f t="shared" si="150"/>
        <v>1</v>
      </c>
      <c r="AL289">
        <f t="shared" si="151"/>
        <v>1</v>
      </c>
      <c r="AM289">
        <f t="shared" si="152"/>
        <v>0</v>
      </c>
      <c r="AN289">
        <f t="shared" si="153"/>
        <v>0</v>
      </c>
      <c r="AO289">
        <f t="shared" si="154"/>
        <v>0</v>
      </c>
      <c r="AP289">
        <f t="shared" si="155"/>
        <v>0</v>
      </c>
      <c r="AQ289">
        <f t="shared" si="156"/>
        <v>1</v>
      </c>
      <c r="AR289">
        <f t="shared" si="114"/>
        <v>0</v>
      </c>
    </row>
    <row r="290" spans="2:44" ht="10.5" customHeight="1" x14ac:dyDescent="0.25">
      <c r="B290" s="95"/>
      <c r="C290" s="91"/>
      <c r="D290" s="91"/>
      <c r="E290" s="91"/>
      <c r="F290" s="91"/>
      <c r="G290" s="91"/>
      <c r="H290" s="91"/>
      <c r="I290" s="91"/>
      <c r="J290" s="91"/>
      <c r="K290" s="92" t="str">
        <f>[1]Recap!B157</f>
        <v>Formal language and automata theory</v>
      </c>
      <c r="L290" s="92" t="str">
        <f>[1]Recap!C157</f>
        <v>E1</v>
      </c>
      <c r="M290" s="116">
        <v>1</v>
      </c>
      <c r="N290" s="90"/>
      <c r="O290" s="90"/>
      <c r="P290" s="90"/>
      <c r="Q290" s="101">
        <f t="shared" si="172"/>
        <v>1.87</v>
      </c>
      <c r="R290" s="113">
        <f t="shared" si="173"/>
        <v>0.5</v>
      </c>
      <c r="S290" s="29">
        <f t="shared" si="174"/>
        <v>1.25</v>
      </c>
      <c r="T290" s="30">
        <v>1</v>
      </c>
      <c r="U290" s="31">
        <v>0</v>
      </c>
      <c r="V290" s="29">
        <f t="shared" si="175"/>
        <v>0.62</v>
      </c>
      <c r="W290" s="30">
        <v>1</v>
      </c>
      <c r="X290" s="32">
        <v>0</v>
      </c>
      <c r="Y290" s="53"/>
      <c r="Z290" s="25"/>
      <c r="AA290" s="35"/>
      <c r="AB290" s="35"/>
      <c r="AC290" s="35"/>
      <c r="AD290" s="73"/>
      <c r="AE290" s="1">
        <f t="shared" si="157"/>
        <v>2.5</v>
      </c>
      <c r="AF290" s="2">
        <f t="shared" si="158"/>
        <v>1.25</v>
      </c>
      <c r="AG290">
        <f t="shared" si="146"/>
        <v>0</v>
      </c>
      <c r="AH290">
        <f t="shared" si="147"/>
        <v>0</v>
      </c>
      <c r="AI290">
        <f t="shared" si="148"/>
        <v>0</v>
      </c>
      <c r="AJ290" s="3">
        <f t="shared" si="149"/>
        <v>0</v>
      </c>
      <c r="AK290">
        <f t="shared" si="150"/>
        <v>0</v>
      </c>
      <c r="AL290">
        <f t="shared" si="151"/>
        <v>0</v>
      </c>
      <c r="AM290">
        <f t="shared" si="152"/>
        <v>1</v>
      </c>
      <c r="AN290">
        <f t="shared" si="153"/>
        <v>0</v>
      </c>
      <c r="AO290">
        <f t="shared" si="154"/>
        <v>0</v>
      </c>
      <c r="AP290">
        <f t="shared" si="155"/>
        <v>0</v>
      </c>
      <c r="AQ290">
        <f t="shared" si="156"/>
        <v>0</v>
      </c>
      <c r="AR290">
        <f t="shared" ref="AR290:AR292" si="177">IF(SUM(AN290:AO290)&lt;=0,0,1)</f>
        <v>0</v>
      </c>
    </row>
    <row r="291" spans="2:44" ht="10.5" customHeight="1" x14ac:dyDescent="0.25">
      <c r="B291" s="95"/>
      <c r="C291" s="91"/>
      <c r="D291" s="91"/>
      <c r="E291" s="91"/>
      <c r="F291" s="91"/>
      <c r="G291" s="91"/>
      <c r="H291" s="91"/>
      <c r="I291" s="91"/>
      <c r="J291" s="91"/>
      <c r="K291" s="92" t="str">
        <f>[1]Recap!B330</f>
        <v>Ethics Integrity and Academic Writing</v>
      </c>
      <c r="L291" s="92" t="str">
        <f>[1]Recap!C330</f>
        <v>E1</v>
      </c>
      <c r="M291" s="116">
        <v>1</v>
      </c>
      <c r="N291" s="90"/>
      <c r="O291" s="90"/>
      <c r="P291" s="90"/>
      <c r="Q291" s="101">
        <f t="shared" si="172"/>
        <v>1</v>
      </c>
      <c r="R291" s="113">
        <f t="shared" si="173"/>
        <v>0</v>
      </c>
      <c r="S291" s="29">
        <f t="shared" si="174"/>
        <v>0</v>
      </c>
      <c r="T291" s="30">
        <v>0</v>
      </c>
      <c r="U291" s="31">
        <v>0</v>
      </c>
      <c r="V291" s="29">
        <f t="shared" si="175"/>
        <v>1</v>
      </c>
      <c r="W291" s="30">
        <v>0</v>
      </c>
      <c r="X291" s="32">
        <v>2</v>
      </c>
      <c r="Y291" s="53"/>
      <c r="Z291" s="25"/>
      <c r="AA291" s="35"/>
      <c r="AB291" s="35"/>
      <c r="AC291" s="35"/>
      <c r="AD291" s="28"/>
      <c r="AE291" s="1">
        <f t="shared" si="157"/>
        <v>2.5</v>
      </c>
      <c r="AF291" s="2">
        <f t="shared" si="158"/>
        <v>1.25</v>
      </c>
      <c r="AG291">
        <f t="shared" si="146"/>
        <v>0</v>
      </c>
      <c r="AH291">
        <f t="shared" si="147"/>
        <v>0</v>
      </c>
      <c r="AI291">
        <f t="shared" si="148"/>
        <v>0</v>
      </c>
      <c r="AJ291" s="3">
        <f t="shared" si="149"/>
        <v>0</v>
      </c>
      <c r="AK291">
        <f t="shared" si="150"/>
        <v>0</v>
      </c>
      <c r="AL291">
        <f t="shared" si="151"/>
        <v>0</v>
      </c>
      <c r="AM291">
        <f t="shared" si="152"/>
        <v>1</v>
      </c>
      <c r="AN291">
        <f t="shared" si="153"/>
        <v>0</v>
      </c>
      <c r="AO291">
        <f t="shared" si="154"/>
        <v>0</v>
      </c>
      <c r="AP291">
        <f t="shared" si="155"/>
        <v>0</v>
      </c>
      <c r="AQ291">
        <f t="shared" si="156"/>
        <v>0</v>
      </c>
      <c r="AR291">
        <f t="shared" si="177"/>
        <v>0</v>
      </c>
    </row>
    <row r="292" spans="2:44" ht="10.5" customHeight="1" x14ac:dyDescent="0.25">
      <c r="B292" s="95"/>
      <c r="C292" s="91"/>
      <c r="D292" s="91"/>
      <c r="E292" s="91"/>
      <c r="F292" s="91"/>
      <c r="G292" s="91"/>
      <c r="H292" s="91"/>
      <c r="I292" s="91"/>
      <c r="J292" s="91"/>
      <c r="K292" s="92" t="str">
        <f>[1]Recap!B61</f>
        <v>Baze  de  date  II (CO)</v>
      </c>
      <c r="L292" s="92" t="str">
        <f>[1]Recap!C61</f>
        <v>IA2</v>
      </c>
      <c r="M292" s="116" t="s">
        <v>104</v>
      </c>
      <c r="N292" s="90"/>
      <c r="O292" s="90"/>
      <c r="P292" s="90"/>
      <c r="Q292" s="41">
        <f t="shared" ref="Q292:X292" si="178">SUM(Q284:Q291)</f>
        <v>15.8</v>
      </c>
      <c r="R292" s="41">
        <f t="shared" si="178"/>
        <v>3.5</v>
      </c>
      <c r="S292" s="41">
        <f t="shared" si="178"/>
        <v>8.75</v>
      </c>
      <c r="T292" s="41">
        <f t="shared" si="178"/>
        <v>1</v>
      </c>
      <c r="U292" s="41">
        <f t="shared" si="178"/>
        <v>6</v>
      </c>
      <c r="V292" s="41">
        <f t="shared" si="178"/>
        <v>7.05</v>
      </c>
      <c r="W292" s="41">
        <f t="shared" si="178"/>
        <v>2</v>
      </c>
      <c r="X292" s="41">
        <f t="shared" si="178"/>
        <v>8</v>
      </c>
      <c r="Y292" s="53"/>
      <c r="Z292" s="25"/>
      <c r="AA292" s="35"/>
      <c r="AB292" s="35"/>
      <c r="AC292" s="35"/>
      <c r="AD292" s="28" t="str">
        <f>_xlfn.CONCAT(ROUND(AD293,2), " Examene")</f>
        <v>0.2 Examene</v>
      </c>
      <c r="AE292" s="1">
        <f t="shared" si="157"/>
        <v>2</v>
      </c>
      <c r="AF292" s="2">
        <f t="shared" si="158"/>
        <v>1</v>
      </c>
      <c r="AG292">
        <f t="shared" si="146"/>
        <v>0</v>
      </c>
      <c r="AH292">
        <f t="shared" si="147"/>
        <v>0</v>
      </c>
      <c r="AI292">
        <f t="shared" si="148"/>
        <v>0</v>
      </c>
      <c r="AJ292" s="3">
        <f t="shared" si="149"/>
        <v>0</v>
      </c>
      <c r="AK292">
        <f t="shared" si="150"/>
        <v>0</v>
      </c>
      <c r="AL292">
        <f t="shared" si="151"/>
        <v>0</v>
      </c>
      <c r="AM292">
        <f t="shared" si="152"/>
        <v>0</v>
      </c>
      <c r="AN292">
        <f t="shared" si="153"/>
        <v>0</v>
      </c>
      <c r="AO292">
        <f t="shared" si="154"/>
        <v>1</v>
      </c>
      <c r="AP292">
        <f t="shared" si="155"/>
        <v>0</v>
      </c>
      <c r="AQ292">
        <f t="shared" si="156"/>
        <v>0</v>
      </c>
      <c r="AR292">
        <f t="shared" si="177"/>
        <v>1</v>
      </c>
    </row>
    <row r="293" spans="2:44" ht="12" customHeight="1" x14ac:dyDescent="0.25">
      <c r="B293" s="243" t="s">
        <v>52</v>
      </c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  <c r="M293" s="234"/>
      <c r="N293" s="39"/>
      <c r="O293" s="40"/>
      <c r="P293" s="40"/>
      <c r="Q293" s="27">
        <f t="shared" ref="Q293:Q299" si="179">S293+V293</f>
        <v>1.5</v>
      </c>
      <c r="R293" s="28">
        <f t="shared" ref="R293:R299" si="180">(T293+U293)/2</f>
        <v>0</v>
      </c>
      <c r="S293" s="29">
        <f t="shared" ref="S293:S299" si="181">TRUNC(R293*AE294,2)</f>
        <v>0</v>
      </c>
      <c r="T293" s="30">
        <v>0</v>
      </c>
      <c r="U293" s="31">
        <v>0</v>
      </c>
      <c r="V293" s="29">
        <f t="shared" ref="V293:V299" si="182">TRUNC((W293+X293)/2*AF294,2)</f>
        <v>1.5</v>
      </c>
      <c r="W293" s="30">
        <v>0</v>
      </c>
      <c r="X293" s="32">
        <v>2</v>
      </c>
      <c r="Y293" s="41">
        <f>SUM(Y285:Y289)</f>
        <v>0</v>
      </c>
      <c r="Z293" s="41">
        <f>SUM(Z285:Z289)</f>
        <v>0</v>
      </c>
      <c r="AA293" s="41">
        <f>SUM(AA285:AA289)</f>
        <v>0</v>
      </c>
      <c r="AB293" s="41">
        <f>SUM(AB285:AB289)</f>
        <v>0</v>
      </c>
      <c r="AC293" s="41">
        <f>SUM(AC285:AC289)</f>
        <v>0</v>
      </c>
      <c r="AD293" s="28">
        <f>16-ROUND(Q292,2)</f>
        <v>0.19999999999999929</v>
      </c>
      <c r="AE293" s="1">
        <f t="shared" si="157"/>
        <v>0</v>
      </c>
      <c r="AF293" s="2">
        <f t="shared" si="158"/>
        <v>0</v>
      </c>
      <c r="AG293">
        <f t="shared" si="146"/>
        <v>0</v>
      </c>
      <c r="AH293">
        <f t="shared" si="147"/>
        <v>0</v>
      </c>
      <c r="AI293">
        <f t="shared" si="148"/>
        <v>0</v>
      </c>
      <c r="AJ293" s="3">
        <f t="shared" si="149"/>
        <v>0</v>
      </c>
      <c r="AK293">
        <f t="shared" si="150"/>
        <v>0</v>
      </c>
      <c r="AL293">
        <f t="shared" si="151"/>
        <v>0</v>
      </c>
      <c r="AM293">
        <f t="shared" si="152"/>
        <v>0</v>
      </c>
      <c r="AN293">
        <f t="shared" si="153"/>
        <v>0</v>
      </c>
      <c r="AO293">
        <f t="shared" si="154"/>
        <v>0</v>
      </c>
      <c r="AP293">
        <f t="shared" si="155"/>
        <v>0</v>
      </c>
      <c r="AQ293">
        <f t="shared" si="156"/>
        <v>0</v>
      </c>
      <c r="AR293">
        <f t="shared" ref="AR293:AR360" si="183">IF(SUM(AN293:AO293)&lt;=0,0,1)</f>
        <v>0</v>
      </c>
    </row>
    <row r="294" spans="2:44" ht="10.5" customHeight="1" x14ac:dyDescent="0.25">
      <c r="B294" s="40">
        <f>B285+1</f>
        <v>43</v>
      </c>
      <c r="C294" s="22" t="s">
        <v>128</v>
      </c>
      <c r="D294" s="22" t="s">
        <v>65</v>
      </c>
      <c r="E294" s="43"/>
      <c r="F294" s="43"/>
      <c r="G294" s="43"/>
      <c r="H294" s="43"/>
      <c r="I294" s="43"/>
      <c r="J294" s="43"/>
      <c r="K294" s="25" t="str">
        <f>[1]Recap!B293</f>
        <v>Prelucrarea volumelor mari de date</v>
      </c>
      <c r="L294" s="25" t="str">
        <f>[1]Recap!C293</f>
        <v>BIOINF1+SC1+IS1</v>
      </c>
      <c r="M294" s="46" t="s">
        <v>127</v>
      </c>
      <c r="N294" s="25"/>
      <c r="O294" s="25"/>
      <c r="P294" s="25"/>
      <c r="Q294" s="27">
        <f t="shared" si="179"/>
        <v>2</v>
      </c>
      <c r="R294" s="28">
        <f t="shared" si="180"/>
        <v>1</v>
      </c>
      <c r="S294" s="29">
        <f t="shared" si="181"/>
        <v>2</v>
      </c>
      <c r="T294" s="30">
        <v>0</v>
      </c>
      <c r="U294" s="31">
        <v>2</v>
      </c>
      <c r="V294" s="29">
        <f t="shared" si="182"/>
        <v>0</v>
      </c>
      <c r="W294" s="30">
        <v>0</v>
      </c>
      <c r="X294" s="32">
        <v>0</v>
      </c>
      <c r="Y294" s="53"/>
      <c r="Z294" s="25"/>
      <c r="AA294" s="35"/>
      <c r="AB294" s="35"/>
      <c r="AC294" s="35"/>
      <c r="AD294" s="28"/>
      <c r="AE294" s="1">
        <f t="shared" si="157"/>
        <v>2.5</v>
      </c>
      <c r="AF294" s="2">
        <f t="shared" si="158"/>
        <v>1.5</v>
      </c>
      <c r="AG294">
        <f t="shared" si="146"/>
        <v>0</v>
      </c>
      <c r="AH294">
        <f t="shared" si="147"/>
        <v>1</v>
      </c>
      <c r="AI294">
        <f t="shared" si="148"/>
        <v>1</v>
      </c>
      <c r="AJ294" s="3">
        <f t="shared" si="149"/>
        <v>1</v>
      </c>
      <c r="AK294">
        <f t="shared" si="150"/>
        <v>0</v>
      </c>
      <c r="AL294">
        <f t="shared" si="151"/>
        <v>0</v>
      </c>
      <c r="AM294">
        <f t="shared" si="152"/>
        <v>0</v>
      </c>
      <c r="AN294">
        <f t="shared" si="153"/>
        <v>0</v>
      </c>
      <c r="AO294">
        <f t="shared" si="154"/>
        <v>0</v>
      </c>
      <c r="AP294">
        <f t="shared" si="155"/>
        <v>1</v>
      </c>
      <c r="AQ294">
        <f t="shared" si="156"/>
        <v>0</v>
      </c>
      <c r="AR294">
        <f t="shared" si="183"/>
        <v>0</v>
      </c>
    </row>
    <row r="295" spans="2:44" ht="10.5" customHeight="1" x14ac:dyDescent="0.25">
      <c r="B295" s="40"/>
      <c r="C295" s="22"/>
      <c r="D295" s="22"/>
      <c r="E295" s="43"/>
      <c r="F295" s="43"/>
      <c r="G295" s="43"/>
      <c r="H295" s="43"/>
      <c r="I295" s="43"/>
      <c r="J295" s="43"/>
      <c r="K295" s="25" t="str">
        <f>[1]Recap!B119</f>
        <v>Sisteme inteligente (CO)</v>
      </c>
      <c r="L295" s="25" t="str">
        <f>[1]Recap!C119</f>
        <v>I3</v>
      </c>
      <c r="M295" s="117">
        <v>3</v>
      </c>
      <c r="N295" s="68"/>
      <c r="O295" s="68"/>
      <c r="P295" s="68"/>
      <c r="Q295" s="118">
        <f t="shared" si="179"/>
        <v>2.25</v>
      </c>
      <c r="R295" s="119">
        <f t="shared" si="180"/>
        <v>0</v>
      </c>
      <c r="S295" s="29">
        <f t="shared" si="181"/>
        <v>0</v>
      </c>
      <c r="T295" s="120">
        <v>0</v>
      </c>
      <c r="U295" s="121">
        <v>0</v>
      </c>
      <c r="V295" s="29">
        <f t="shared" si="182"/>
        <v>2.25</v>
      </c>
      <c r="W295" s="120">
        <v>0</v>
      </c>
      <c r="X295" s="122">
        <v>3</v>
      </c>
      <c r="Y295" s="53"/>
      <c r="Z295" s="25"/>
      <c r="AA295" s="35"/>
      <c r="AB295" s="35"/>
      <c r="AC295" s="35"/>
      <c r="AD295" s="28"/>
      <c r="AE295" s="1">
        <f t="shared" si="157"/>
        <v>2</v>
      </c>
      <c r="AF295" s="2">
        <f t="shared" si="158"/>
        <v>1</v>
      </c>
      <c r="AG295">
        <f t="shared" si="146"/>
        <v>0</v>
      </c>
      <c r="AH295">
        <f t="shared" si="147"/>
        <v>0</v>
      </c>
      <c r="AI295">
        <f t="shared" si="148"/>
        <v>0</v>
      </c>
      <c r="AJ295" s="3">
        <f t="shared" si="149"/>
        <v>0</v>
      </c>
      <c r="AK295">
        <f t="shared" si="150"/>
        <v>0</v>
      </c>
      <c r="AL295">
        <f t="shared" si="151"/>
        <v>0</v>
      </c>
      <c r="AM295">
        <f t="shared" si="152"/>
        <v>0</v>
      </c>
      <c r="AN295">
        <f t="shared" si="153"/>
        <v>1</v>
      </c>
      <c r="AO295">
        <f t="shared" si="154"/>
        <v>0</v>
      </c>
      <c r="AP295">
        <f t="shared" si="155"/>
        <v>0</v>
      </c>
      <c r="AQ295">
        <f t="shared" si="156"/>
        <v>0</v>
      </c>
      <c r="AR295">
        <f t="shared" ref="AR295" si="184">IF(SUM(AN295:AO295)&lt;=0,0,1)</f>
        <v>1</v>
      </c>
    </row>
    <row r="296" spans="2:44" ht="10.5" customHeight="1" x14ac:dyDescent="0.25">
      <c r="B296" s="40"/>
      <c r="C296" s="43"/>
      <c r="D296" s="43"/>
      <c r="E296" s="43"/>
      <c r="F296" s="43"/>
      <c r="G296" s="43"/>
      <c r="H296" s="43"/>
      <c r="I296" s="43"/>
      <c r="J296" s="43"/>
      <c r="K296" s="25" t="str">
        <f>[1]Recap!B320</f>
        <v>Elaborarea lucrării de disertație</v>
      </c>
      <c r="L296" s="25" t="str">
        <f>[1]Recap!C320</f>
        <v>SC2</v>
      </c>
      <c r="M296" s="117">
        <v>2</v>
      </c>
      <c r="N296" s="14"/>
      <c r="O296" s="14"/>
      <c r="P296" s="14"/>
      <c r="Q296" s="63">
        <f t="shared" si="179"/>
        <v>3.25</v>
      </c>
      <c r="R296" s="64">
        <f t="shared" si="180"/>
        <v>1</v>
      </c>
      <c r="S296" s="29">
        <f t="shared" si="181"/>
        <v>2.5</v>
      </c>
      <c r="T296" s="65">
        <v>0</v>
      </c>
      <c r="U296" s="66">
        <v>2</v>
      </c>
      <c r="V296" s="29">
        <f t="shared" si="182"/>
        <v>0.75</v>
      </c>
      <c r="W296" s="65">
        <v>0</v>
      </c>
      <c r="X296" s="67">
        <v>1</v>
      </c>
      <c r="Y296" s="53"/>
      <c r="Z296" s="25"/>
      <c r="AA296" s="35"/>
      <c r="AB296" s="35"/>
      <c r="AC296" s="35"/>
      <c r="AD296" s="28"/>
      <c r="AE296" s="1">
        <f t="shared" si="157"/>
        <v>2.5</v>
      </c>
      <c r="AF296" s="2">
        <f t="shared" si="158"/>
        <v>1.5</v>
      </c>
      <c r="AG296">
        <f t="shared" si="146"/>
        <v>0</v>
      </c>
      <c r="AH296">
        <f t="shared" si="147"/>
        <v>0</v>
      </c>
      <c r="AI296">
        <f t="shared" si="148"/>
        <v>1</v>
      </c>
      <c r="AJ296" s="3">
        <f t="shared" si="149"/>
        <v>0</v>
      </c>
      <c r="AK296">
        <f t="shared" si="150"/>
        <v>0</v>
      </c>
      <c r="AL296">
        <f t="shared" si="151"/>
        <v>0</v>
      </c>
      <c r="AM296">
        <f t="shared" si="152"/>
        <v>0</v>
      </c>
      <c r="AN296">
        <f t="shared" si="153"/>
        <v>0</v>
      </c>
      <c r="AO296">
        <f t="shared" si="154"/>
        <v>0</v>
      </c>
      <c r="AP296">
        <f t="shared" si="155"/>
        <v>1</v>
      </c>
      <c r="AQ296">
        <f t="shared" si="156"/>
        <v>0</v>
      </c>
      <c r="AR296">
        <f t="shared" si="183"/>
        <v>0</v>
      </c>
    </row>
    <row r="297" spans="2:44" ht="10.5" customHeight="1" x14ac:dyDescent="0.25">
      <c r="B297" s="40"/>
      <c r="C297" s="43"/>
      <c r="D297" s="43"/>
      <c r="E297" s="43"/>
      <c r="F297" s="43"/>
      <c r="G297" s="43"/>
      <c r="H297" s="43"/>
      <c r="I297" s="43"/>
      <c r="J297" s="43"/>
      <c r="K297" s="25" t="str">
        <f>[1]Recap!B251</f>
        <v>Inginerie software orientata pe Cloud</v>
      </c>
      <c r="L297" s="25" t="str">
        <f>[1]Recap!C251</f>
        <v>IS1</v>
      </c>
      <c r="M297" s="46" t="s">
        <v>63</v>
      </c>
      <c r="N297" s="43"/>
      <c r="O297" s="43"/>
      <c r="P297" s="43"/>
      <c r="Q297" s="63">
        <f t="shared" si="179"/>
        <v>4</v>
      </c>
      <c r="R297" s="64">
        <f t="shared" si="180"/>
        <v>1</v>
      </c>
      <c r="S297" s="29">
        <f t="shared" si="181"/>
        <v>2.5</v>
      </c>
      <c r="T297" s="65">
        <v>0</v>
      </c>
      <c r="U297" s="66">
        <v>2</v>
      </c>
      <c r="V297" s="29">
        <f t="shared" si="182"/>
        <v>1.5</v>
      </c>
      <c r="W297" s="65">
        <v>0</v>
      </c>
      <c r="X297" s="67">
        <v>2</v>
      </c>
      <c r="Y297" s="53"/>
      <c r="Z297" s="25"/>
      <c r="AA297" s="35"/>
      <c r="AB297" s="35"/>
      <c r="AC297" s="35"/>
      <c r="AD297" s="28"/>
      <c r="AE297" s="1">
        <f t="shared" si="157"/>
        <v>2.5</v>
      </c>
      <c r="AF297" s="2">
        <f t="shared" si="158"/>
        <v>1.5</v>
      </c>
      <c r="AG297">
        <f t="shared" si="146"/>
        <v>0</v>
      </c>
      <c r="AH297">
        <f t="shared" si="147"/>
        <v>1</v>
      </c>
      <c r="AI297">
        <f t="shared" si="148"/>
        <v>0</v>
      </c>
      <c r="AJ297" s="3">
        <f t="shared" si="149"/>
        <v>0</v>
      </c>
      <c r="AK297">
        <f t="shared" si="150"/>
        <v>0</v>
      </c>
      <c r="AL297">
        <f t="shared" si="151"/>
        <v>0</v>
      </c>
      <c r="AM297">
        <f t="shared" si="152"/>
        <v>0</v>
      </c>
      <c r="AN297">
        <f t="shared" si="153"/>
        <v>0</v>
      </c>
      <c r="AO297">
        <f t="shared" si="154"/>
        <v>0</v>
      </c>
      <c r="AP297">
        <f t="shared" si="155"/>
        <v>1</v>
      </c>
      <c r="AQ297">
        <f t="shared" si="156"/>
        <v>0</v>
      </c>
      <c r="AR297">
        <f t="shared" si="183"/>
        <v>0</v>
      </c>
    </row>
    <row r="298" spans="2:44" ht="10.5" customHeight="1" x14ac:dyDescent="0.25">
      <c r="B298" s="40"/>
      <c r="C298" s="43"/>
      <c r="D298" s="43"/>
      <c r="E298" s="43"/>
      <c r="F298" s="43"/>
      <c r="G298" s="43"/>
      <c r="H298" s="43"/>
      <c r="I298" s="43"/>
      <c r="J298" s="43"/>
      <c r="K298" s="25" t="str">
        <f>[1]Recap!B252</f>
        <v>Calitatea și fiabilitatea sistemelor software</v>
      </c>
      <c r="L298" s="25" t="str">
        <f>[1]Recap!C252</f>
        <v>IS1+SC1</v>
      </c>
      <c r="M298" s="46" t="s">
        <v>127</v>
      </c>
      <c r="N298" s="90"/>
      <c r="O298" s="90"/>
      <c r="P298" s="90"/>
      <c r="Q298" s="63">
        <f t="shared" si="179"/>
        <v>2</v>
      </c>
      <c r="R298" s="64">
        <f t="shared" si="180"/>
        <v>1</v>
      </c>
      <c r="S298" s="29">
        <f t="shared" si="181"/>
        <v>2</v>
      </c>
      <c r="T298" s="65">
        <v>0</v>
      </c>
      <c r="U298" s="66">
        <v>2</v>
      </c>
      <c r="V298" s="29">
        <f t="shared" si="182"/>
        <v>0</v>
      </c>
      <c r="W298" s="65">
        <v>0</v>
      </c>
      <c r="X298" s="67">
        <v>0</v>
      </c>
      <c r="Y298" s="53"/>
      <c r="Z298" s="25"/>
      <c r="AA298" s="35"/>
      <c r="AB298" s="35"/>
      <c r="AC298" s="35"/>
      <c r="AD298" s="28"/>
      <c r="AE298" s="1">
        <f t="shared" si="157"/>
        <v>2.5</v>
      </c>
      <c r="AF298" s="2">
        <f t="shared" si="158"/>
        <v>1.5</v>
      </c>
      <c r="AG298">
        <f t="shared" si="146"/>
        <v>0</v>
      </c>
      <c r="AH298">
        <f t="shared" si="147"/>
        <v>1</v>
      </c>
      <c r="AI298">
        <f t="shared" si="148"/>
        <v>1</v>
      </c>
      <c r="AJ298" s="3">
        <f t="shared" si="149"/>
        <v>0</v>
      </c>
      <c r="AK298">
        <f t="shared" si="150"/>
        <v>0</v>
      </c>
      <c r="AL298">
        <f t="shared" si="151"/>
        <v>0</v>
      </c>
      <c r="AM298">
        <f t="shared" si="152"/>
        <v>0</v>
      </c>
      <c r="AN298">
        <f t="shared" si="153"/>
        <v>0</v>
      </c>
      <c r="AO298">
        <f t="shared" si="154"/>
        <v>0</v>
      </c>
      <c r="AP298">
        <f t="shared" si="155"/>
        <v>1</v>
      </c>
      <c r="AQ298">
        <f t="shared" si="156"/>
        <v>0</v>
      </c>
      <c r="AR298">
        <f t="shared" si="183"/>
        <v>0</v>
      </c>
    </row>
    <row r="299" spans="2:44" ht="10.5" customHeight="1" x14ac:dyDescent="0.25">
      <c r="B299" s="40"/>
      <c r="C299" s="43"/>
      <c r="D299" s="43"/>
      <c r="E299" s="43"/>
      <c r="F299" s="43"/>
      <c r="G299" s="43"/>
      <c r="H299" s="43"/>
      <c r="I299" s="43"/>
      <c r="J299" s="43"/>
      <c r="K299" s="25" t="str">
        <f>[1]Recap!B28</f>
        <v>Limbaje formale şi teoria automatelor</v>
      </c>
      <c r="L299" s="25" t="str">
        <f>[1]Recap!C28</f>
        <v>IA1</v>
      </c>
      <c r="M299" s="46">
        <v>1</v>
      </c>
      <c r="N299" s="90"/>
      <c r="O299" s="90"/>
      <c r="P299" s="90"/>
      <c r="Q299" s="27">
        <f t="shared" si="179"/>
        <v>0.75</v>
      </c>
      <c r="R299" s="28">
        <f t="shared" si="180"/>
        <v>0</v>
      </c>
      <c r="S299" s="29">
        <f t="shared" si="181"/>
        <v>0</v>
      </c>
      <c r="T299" s="30">
        <v>0</v>
      </c>
      <c r="U299" s="31">
        <v>0</v>
      </c>
      <c r="V299" s="29">
        <f t="shared" si="182"/>
        <v>0.75</v>
      </c>
      <c r="W299" s="30">
        <v>1</v>
      </c>
      <c r="X299" s="32">
        <v>0</v>
      </c>
      <c r="Y299" s="53"/>
      <c r="Z299" s="25"/>
      <c r="AA299" s="35"/>
      <c r="AB299" s="35"/>
      <c r="AC299" s="35"/>
      <c r="AD299" s="28"/>
      <c r="AE299" s="1">
        <f t="shared" si="157"/>
        <v>2</v>
      </c>
      <c r="AF299" s="2">
        <f t="shared" si="158"/>
        <v>1</v>
      </c>
      <c r="AG299">
        <f t="shared" si="146"/>
        <v>0</v>
      </c>
      <c r="AH299">
        <f t="shared" si="147"/>
        <v>0</v>
      </c>
      <c r="AI299">
        <f t="shared" si="148"/>
        <v>0</v>
      </c>
      <c r="AJ299" s="3">
        <f t="shared" si="149"/>
        <v>0</v>
      </c>
      <c r="AK299">
        <f t="shared" si="150"/>
        <v>0</v>
      </c>
      <c r="AL299">
        <f t="shared" si="151"/>
        <v>0</v>
      </c>
      <c r="AM299">
        <f t="shared" si="152"/>
        <v>0</v>
      </c>
      <c r="AN299">
        <f t="shared" si="153"/>
        <v>0</v>
      </c>
      <c r="AO299">
        <f t="shared" si="154"/>
        <v>1</v>
      </c>
      <c r="AP299">
        <f t="shared" si="155"/>
        <v>0</v>
      </c>
      <c r="AQ299">
        <f t="shared" si="156"/>
        <v>0</v>
      </c>
      <c r="AR299">
        <f t="shared" ref="AR299:AR300" si="185">IF(SUM(AN299:AO299)&lt;=0,0,1)</f>
        <v>1</v>
      </c>
    </row>
    <row r="300" spans="2:44" ht="10.5" customHeight="1" x14ac:dyDescent="0.25">
      <c r="B300" s="40"/>
      <c r="C300" s="43"/>
      <c r="D300" s="43"/>
      <c r="E300" s="43"/>
      <c r="F300" s="43"/>
      <c r="G300" s="43"/>
      <c r="H300" s="43"/>
      <c r="I300" s="43"/>
      <c r="J300" s="43"/>
      <c r="K300" s="25" t="str">
        <f>[1]Recap!B229</f>
        <v>Analiza datelor utilizand R</v>
      </c>
      <c r="L300" s="25" t="str">
        <f>[1]Recap!C229</f>
        <v>IS1</v>
      </c>
      <c r="M300" s="46" t="s">
        <v>119</v>
      </c>
      <c r="N300" s="23"/>
      <c r="O300" s="25"/>
      <c r="P300" s="25"/>
      <c r="Q300" s="41">
        <f t="shared" ref="Q300:X300" si="186">SUM(Q293:Q299)</f>
        <v>15.75</v>
      </c>
      <c r="R300" s="41">
        <f t="shared" si="186"/>
        <v>4</v>
      </c>
      <c r="S300" s="41">
        <f t="shared" si="186"/>
        <v>9</v>
      </c>
      <c r="T300" s="41">
        <f t="shared" si="186"/>
        <v>0</v>
      </c>
      <c r="U300" s="41">
        <f t="shared" si="186"/>
        <v>8</v>
      </c>
      <c r="V300" s="41">
        <f t="shared" si="186"/>
        <v>6.75</v>
      </c>
      <c r="W300" s="41">
        <f t="shared" si="186"/>
        <v>1</v>
      </c>
      <c r="X300" s="41">
        <f t="shared" si="186"/>
        <v>8</v>
      </c>
      <c r="Y300" s="53"/>
      <c r="Z300" s="25"/>
      <c r="AA300" s="35"/>
      <c r="AB300" s="35"/>
      <c r="AC300" s="35"/>
      <c r="AD300" s="28" t="str">
        <f>_xlfn.CONCAT(ROUND(AD301,2), " Examene")</f>
        <v>0.25 Examene</v>
      </c>
      <c r="AE300" s="1">
        <f t="shared" si="157"/>
        <v>2.5</v>
      </c>
      <c r="AF300" s="2">
        <f t="shared" si="158"/>
        <v>1.5</v>
      </c>
      <c r="AG300">
        <f t="shared" si="146"/>
        <v>0</v>
      </c>
      <c r="AH300">
        <f t="shared" si="147"/>
        <v>1</v>
      </c>
      <c r="AI300">
        <f t="shared" si="148"/>
        <v>0</v>
      </c>
      <c r="AJ300" s="3">
        <f t="shared" si="149"/>
        <v>0</v>
      </c>
      <c r="AK300">
        <f t="shared" si="150"/>
        <v>0</v>
      </c>
      <c r="AL300">
        <f t="shared" si="151"/>
        <v>0</v>
      </c>
      <c r="AM300">
        <f t="shared" si="152"/>
        <v>0</v>
      </c>
      <c r="AN300">
        <f t="shared" si="153"/>
        <v>0</v>
      </c>
      <c r="AO300">
        <f t="shared" si="154"/>
        <v>0</v>
      </c>
      <c r="AP300">
        <f t="shared" si="155"/>
        <v>1</v>
      </c>
      <c r="AQ300">
        <f t="shared" si="156"/>
        <v>0</v>
      </c>
      <c r="AR300">
        <f t="shared" si="185"/>
        <v>0</v>
      </c>
    </row>
    <row r="301" spans="2:44" ht="12" customHeight="1" x14ac:dyDescent="0.25">
      <c r="B301" s="242" t="s">
        <v>52</v>
      </c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234"/>
      <c r="N301" s="39"/>
      <c r="O301" s="40"/>
      <c r="P301" s="40"/>
      <c r="Q301" s="27">
        <f t="shared" ref="Q301:Q307" si="187">S301+V301</f>
        <v>3.25</v>
      </c>
      <c r="R301" s="28">
        <f t="shared" ref="R301:R307" si="188">(T301+U301)/2</f>
        <v>1</v>
      </c>
      <c r="S301" s="29">
        <f t="shared" ref="S301:S307" si="189">TRUNC(R301*AE302,2)</f>
        <v>2.5</v>
      </c>
      <c r="T301" s="30">
        <v>0</v>
      </c>
      <c r="U301" s="31">
        <v>2</v>
      </c>
      <c r="V301" s="29">
        <f t="shared" ref="V301:V307" si="190">TRUNC((W301+X301)/2*AF302,2)</f>
        <v>0.75</v>
      </c>
      <c r="W301" s="30">
        <v>0</v>
      </c>
      <c r="X301" s="32">
        <v>1</v>
      </c>
      <c r="Y301" s="53">
        <f>SUM(Y293:Y300)</f>
        <v>0</v>
      </c>
      <c r="Z301" s="25"/>
      <c r="AA301" s="35"/>
      <c r="AB301" s="35"/>
      <c r="AC301" s="35"/>
      <c r="AD301" s="28">
        <f>16-ROUND(Q300,2)</f>
        <v>0.25</v>
      </c>
      <c r="AE301" s="1">
        <f t="shared" si="157"/>
        <v>0</v>
      </c>
      <c r="AF301" s="2">
        <f t="shared" si="158"/>
        <v>0</v>
      </c>
      <c r="AG301">
        <f t="shared" si="146"/>
        <v>0</v>
      </c>
      <c r="AH301">
        <f t="shared" si="147"/>
        <v>0</v>
      </c>
      <c r="AI301">
        <f t="shared" si="148"/>
        <v>0</v>
      </c>
      <c r="AJ301" s="3">
        <f t="shared" si="149"/>
        <v>0</v>
      </c>
      <c r="AK301">
        <f t="shared" si="150"/>
        <v>0</v>
      </c>
      <c r="AL301">
        <f t="shared" si="151"/>
        <v>0</v>
      </c>
      <c r="AM301">
        <f t="shared" si="152"/>
        <v>0</v>
      </c>
      <c r="AN301">
        <f t="shared" si="153"/>
        <v>0</v>
      </c>
      <c r="AO301">
        <f t="shared" si="154"/>
        <v>0</v>
      </c>
      <c r="AP301">
        <f t="shared" si="155"/>
        <v>0</v>
      </c>
      <c r="AQ301">
        <f t="shared" si="156"/>
        <v>0</v>
      </c>
      <c r="AR301">
        <f t="shared" si="183"/>
        <v>0</v>
      </c>
    </row>
    <row r="302" spans="2:44" ht="12.75" customHeight="1" x14ac:dyDescent="0.25">
      <c r="B302" s="40">
        <f>B294+1</f>
        <v>44</v>
      </c>
      <c r="C302" s="22" t="s">
        <v>128</v>
      </c>
      <c r="D302" s="22" t="s">
        <v>65</v>
      </c>
      <c r="E302" s="43"/>
      <c r="F302" s="43"/>
      <c r="G302" s="43"/>
      <c r="H302" s="43"/>
      <c r="I302" s="43"/>
      <c r="J302" s="43"/>
      <c r="K302" s="25" t="str">
        <f>[1]Recap!B250</f>
        <v xml:space="preserve">Procese si management in inginerie software </v>
      </c>
      <c r="L302" s="25" t="str">
        <f>[1]Recap!C250</f>
        <v>IS1</v>
      </c>
      <c r="M302" s="46" t="s">
        <v>63</v>
      </c>
      <c r="N302" s="25"/>
      <c r="O302" s="25"/>
      <c r="P302" s="25"/>
      <c r="Q302" s="27">
        <f t="shared" si="187"/>
        <v>3.25</v>
      </c>
      <c r="R302" s="28">
        <f t="shared" si="188"/>
        <v>1</v>
      </c>
      <c r="S302" s="29">
        <f t="shared" si="189"/>
        <v>2.5</v>
      </c>
      <c r="T302" s="30">
        <v>2</v>
      </c>
      <c r="U302" s="31">
        <v>0</v>
      </c>
      <c r="V302" s="29">
        <f t="shared" si="190"/>
        <v>0.75</v>
      </c>
      <c r="W302" s="30">
        <v>1</v>
      </c>
      <c r="X302" s="32">
        <v>0</v>
      </c>
      <c r="Y302" s="53"/>
      <c r="Z302" s="25"/>
      <c r="AA302" s="35"/>
      <c r="AB302" s="35"/>
      <c r="AC302" s="35"/>
      <c r="AD302" s="28"/>
      <c r="AE302" s="1">
        <f t="shared" si="157"/>
        <v>2.5</v>
      </c>
      <c r="AF302" s="2">
        <f t="shared" si="158"/>
        <v>1.5</v>
      </c>
      <c r="AG302">
        <f t="shared" si="146"/>
        <v>0</v>
      </c>
      <c r="AH302">
        <f t="shared" si="147"/>
        <v>1</v>
      </c>
      <c r="AI302">
        <f t="shared" si="148"/>
        <v>0</v>
      </c>
      <c r="AJ302" s="3">
        <f t="shared" si="149"/>
        <v>0</v>
      </c>
      <c r="AK302">
        <f t="shared" si="150"/>
        <v>0</v>
      </c>
      <c r="AL302">
        <f t="shared" si="151"/>
        <v>0</v>
      </c>
      <c r="AM302">
        <f t="shared" si="152"/>
        <v>0</v>
      </c>
      <c r="AN302">
        <f t="shared" si="153"/>
        <v>0</v>
      </c>
      <c r="AO302">
        <f t="shared" si="154"/>
        <v>0</v>
      </c>
      <c r="AP302">
        <f t="shared" si="155"/>
        <v>1</v>
      </c>
      <c r="AQ302">
        <f t="shared" si="156"/>
        <v>0</v>
      </c>
      <c r="AR302">
        <f t="shared" si="183"/>
        <v>0</v>
      </c>
    </row>
    <row r="303" spans="2:44" ht="10.5" customHeight="1" x14ac:dyDescent="0.25">
      <c r="B303" s="79"/>
      <c r="C303" s="43"/>
      <c r="D303" s="43"/>
      <c r="E303" s="43"/>
      <c r="F303" s="43"/>
      <c r="G303" s="43"/>
      <c r="H303" s="43"/>
      <c r="I303" s="43"/>
      <c r="J303" s="43"/>
      <c r="K303" s="25" t="str">
        <f>[1]Recap!B253</f>
        <v>Arhitecturi pentru sisteme software</v>
      </c>
      <c r="L303" s="25" t="str">
        <f>[1]Recap!C253</f>
        <v>IS2</v>
      </c>
      <c r="M303" s="46" t="s">
        <v>104</v>
      </c>
      <c r="N303" s="25"/>
      <c r="O303" s="25"/>
      <c r="P303" s="25"/>
      <c r="Q303" s="27">
        <f t="shared" si="187"/>
        <v>1.5</v>
      </c>
      <c r="R303" s="28">
        <f t="shared" si="188"/>
        <v>0</v>
      </c>
      <c r="S303" s="29">
        <f t="shared" si="189"/>
        <v>0</v>
      </c>
      <c r="T303" s="30">
        <v>0</v>
      </c>
      <c r="U303" s="31">
        <v>0</v>
      </c>
      <c r="V303" s="29">
        <f t="shared" si="190"/>
        <v>1.5</v>
      </c>
      <c r="W303" s="30">
        <v>2</v>
      </c>
      <c r="X303" s="32">
        <v>0</v>
      </c>
      <c r="Y303" s="53"/>
      <c r="Z303" s="25"/>
      <c r="AA303" s="35"/>
      <c r="AB303" s="35"/>
      <c r="AC303" s="35"/>
      <c r="AD303" s="28"/>
      <c r="AE303" s="1">
        <f t="shared" si="157"/>
        <v>2.5</v>
      </c>
      <c r="AF303" s="2">
        <f t="shared" si="158"/>
        <v>1.5</v>
      </c>
      <c r="AG303">
        <f t="shared" si="146"/>
        <v>0</v>
      </c>
      <c r="AH303">
        <f t="shared" si="147"/>
        <v>1</v>
      </c>
      <c r="AI303">
        <f t="shared" si="148"/>
        <v>0</v>
      </c>
      <c r="AJ303" s="3">
        <f t="shared" si="149"/>
        <v>0</v>
      </c>
      <c r="AK303">
        <f t="shared" si="150"/>
        <v>0</v>
      </c>
      <c r="AL303">
        <f t="shared" si="151"/>
        <v>0</v>
      </c>
      <c r="AM303">
        <f t="shared" si="152"/>
        <v>0</v>
      </c>
      <c r="AN303">
        <f t="shared" si="153"/>
        <v>0</v>
      </c>
      <c r="AO303">
        <f t="shared" si="154"/>
        <v>0</v>
      </c>
      <c r="AP303">
        <f t="shared" si="155"/>
        <v>1</v>
      </c>
      <c r="AQ303">
        <f t="shared" si="156"/>
        <v>0</v>
      </c>
      <c r="AR303">
        <f t="shared" si="183"/>
        <v>0</v>
      </c>
    </row>
    <row r="304" spans="2:44" ht="10.5" customHeight="1" x14ac:dyDescent="0.25">
      <c r="B304" s="39"/>
      <c r="C304" s="43"/>
      <c r="D304" s="43"/>
      <c r="E304" s="43"/>
      <c r="F304" s="43"/>
      <c r="G304" s="43"/>
      <c r="H304" s="43"/>
      <c r="I304" s="43"/>
      <c r="J304" s="43"/>
      <c r="K304" s="25" t="str">
        <f>[1]Recap!B242</f>
        <v>Metode distribuite si teh.bazate pe XML</v>
      </c>
      <c r="L304" s="25" t="str">
        <f>[1]Recap!C242</f>
        <v>IACD2+IS2+SC2</v>
      </c>
      <c r="M304" s="46" t="s">
        <v>70</v>
      </c>
      <c r="N304" s="25"/>
      <c r="O304" s="25"/>
      <c r="P304" s="25"/>
      <c r="Q304" s="27">
        <f t="shared" si="187"/>
        <v>4</v>
      </c>
      <c r="R304" s="28">
        <f t="shared" si="188"/>
        <v>1</v>
      </c>
      <c r="S304" s="29">
        <f t="shared" si="189"/>
        <v>2.5</v>
      </c>
      <c r="T304" s="30">
        <v>2</v>
      </c>
      <c r="U304" s="31">
        <v>0</v>
      </c>
      <c r="V304" s="29">
        <f t="shared" si="190"/>
        <v>1.5</v>
      </c>
      <c r="W304" s="30">
        <v>2</v>
      </c>
      <c r="X304" s="32">
        <v>0</v>
      </c>
      <c r="Y304" s="53"/>
      <c r="Z304" s="25"/>
      <c r="AA304" s="35"/>
      <c r="AB304" s="35"/>
      <c r="AC304" s="35"/>
      <c r="AD304" s="28"/>
      <c r="AE304" s="1">
        <f t="shared" si="157"/>
        <v>2.5</v>
      </c>
      <c r="AF304" s="2">
        <f t="shared" si="158"/>
        <v>1.5</v>
      </c>
      <c r="AG304">
        <f t="shared" si="146"/>
        <v>1</v>
      </c>
      <c r="AH304">
        <f t="shared" si="147"/>
        <v>1</v>
      </c>
      <c r="AI304">
        <f t="shared" si="148"/>
        <v>1</v>
      </c>
      <c r="AJ304" s="3">
        <f t="shared" si="149"/>
        <v>0</v>
      </c>
      <c r="AK304">
        <f t="shared" si="150"/>
        <v>0</v>
      </c>
      <c r="AL304">
        <f t="shared" si="151"/>
        <v>0</v>
      </c>
      <c r="AM304">
        <f t="shared" si="152"/>
        <v>0</v>
      </c>
      <c r="AN304">
        <f t="shared" si="153"/>
        <v>0</v>
      </c>
      <c r="AO304">
        <f t="shared" si="154"/>
        <v>0</v>
      </c>
      <c r="AP304">
        <f t="shared" si="155"/>
        <v>1</v>
      </c>
      <c r="AQ304">
        <f t="shared" si="156"/>
        <v>0</v>
      </c>
      <c r="AR304">
        <f t="shared" si="183"/>
        <v>0</v>
      </c>
    </row>
    <row r="305" spans="2:44" ht="10.5" customHeight="1" x14ac:dyDescent="0.25">
      <c r="B305" s="39"/>
      <c r="C305" s="43"/>
      <c r="D305" s="43"/>
      <c r="E305" s="43"/>
      <c r="F305" s="43"/>
      <c r="G305" s="43"/>
      <c r="H305" s="43"/>
      <c r="I305" s="43"/>
      <c r="J305" s="43"/>
      <c r="K305" s="25" t="str">
        <f>[1]Recap!B305</f>
        <v>Criptografie și securitatea informației</v>
      </c>
      <c r="L305" s="25" t="str">
        <f>[1]Recap!C305</f>
        <v>SC1</v>
      </c>
      <c r="M305" s="46" t="s">
        <v>63</v>
      </c>
      <c r="N305" s="25"/>
      <c r="O305" s="25"/>
      <c r="P305" s="25"/>
      <c r="Q305" s="27">
        <f t="shared" si="187"/>
        <v>2.25</v>
      </c>
      <c r="R305" s="28">
        <f t="shared" si="188"/>
        <v>0</v>
      </c>
      <c r="S305" s="29">
        <f t="shared" si="189"/>
        <v>0</v>
      </c>
      <c r="T305" s="30">
        <v>0</v>
      </c>
      <c r="U305" s="31">
        <v>0</v>
      </c>
      <c r="V305" s="29">
        <f t="shared" si="190"/>
        <v>2.25</v>
      </c>
      <c r="W305" s="30">
        <v>0</v>
      </c>
      <c r="X305" s="32">
        <v>3</v>
      </c>
      <c r="Y305" s="53"/>
      <c r="Z305" s="25"/>
      <c r="AA305" s="35"/>
      <c r="AB305" s="35"/>
      <c r="AC305" s="35"/>
      <c r="AD305" s="28"/>
      <c r="AE305" s="1">
        <f t="shared" si="157"/>
        <v>2.5</v>
      </c>
      <c r="AF305" s="2">
        <f t="shared" si="158"/>
        <v>1.5</v>
      </c>
      <c r="AG305">
        <f t="shared" si="146"/>
        <v>0</v>
      </c>
      <c r="AH305">
        <f t="shared" si="147"/>
        <v>0</v>
      </c>
      <c r="AI305">
        <f t="shared" si="148"/>
        <v>1</v>
      </c>
      <c r="AJ305" s="3">
        <f t="shared" si="149"/>
        <v>0</v>
      </c>
      <c r="AK305">
        <f t="shared" si="150"/>
        <v>0</v>
      </c>
      <c r="AL305">
        <f t="shared" si="151"/>
        <v>0</v>
      </c>
      <c r="AM305">
        <f t="shared" si="152"/>
        <v>0</v>
      </c>
      <c r="AN305">
        <f t="shared" si="153"/>
        <v>0</v>
      </c>
      <c r="AO305">
        <f t="shared" si="154"/>
        <v>0</v>
      </c>
      <c r="AP305">
        <f t="shared" si="155"/>
        <v>1</v>
      </c>
      <c r="AQ305">
        <f t="shared" si="156"/>
        <v>0</v>
      </c>
      <c r="AR305">
        <f t="shared" si="183"/>
        <v>0</v>
      </c>
    </row>
    <row r="306" spans="2:44" ht="10.5" customHeight="1" x14ac:dyDescent="0.25">
      <c r="B306" s="39"/>
      <c r="C306" s="43"/>
      <c r="D306" s="43"/>
      <c r="E306" s="43"/>
      <c r="F306" s="43"/>
      <c r="G306" s="43"/>
      <c r="H306" s="43"/>
      <c r="I306" s="43"/>
      <c r="J306" s="43"/>
      <c r="K306" s="25" t="str">
        <f>[1]Recap!B319</f>
        <v>Practica de cercetare și profesională</v>
      </c>
      <c r="L306" s="25" t="str">
        <f>[1]Recap!C319</f>
        <v>SC2</v>
      </c>
      <c r="M306" s="46" t="s">
        <v>63</v>
      </c>
      <c r="N306" s="25"/>
      <c r="O306" s="25"/>
      <c r="P306" s="25"/>
      <c r="Q306" s="27">
        <f t="shared" si="187"/>
        <v>1</v>
      </c>
      <c r="R306" s="28">
        <f t="shared" si="188"/>
        <v>0</v>
      </c>
      <c r="S306" s="29">
        <f t="shared" si="189"/>
        <v>0</v>
      </c>
      <c r="T306" s="30">
        <v>0</v>
      </c>
      <c r="U306" s="31">
        <v>0</v>
      </c>
      <c r="V306" s="29">
        <f t="shared" si="190"/>
        <v>1</v>
      </c>
      <c r="W306" s="30">
        <v>0</v>
      </c>
      <c r="X306" s="32">
        <v>2</v>
      </c>
      <c r="Y306" s="53"/>
      <c r="Z306" s="25"/>
      <c r="AA306" s="35"/>
      <c r="AB306" s="35"/>
      <c r="AC306" s="35"/>
      <c r="AD306" s="28"/>
      <c r="AE306" s="1">
        <f t="shared" si="157"/>
        <v>2.5</v>
      </c>
      <c r="AF306" s="2">
        <f t="shared" si="158"/>
        <v>1.5</v>
      </c>
      <c r="AG306">
        <f t="shared" si="146"/>
        <v>0</v>
      </c>
      <c r="AH306">
        <f t="shared" si="147"/>
        <v>0</v>
      </c>
      <c r="AI306">
        <f t="shared" si="148"/>
        <v>1</v>
      </c>
      <c r="AJ306" s="3">
        <f t="shared" si="149"/>
        <v>0</v>
      </c>
      <c r="AK306">
        <f t="shared" si="150"/>
        <v>0</v>
      </c>
      <c r="AL306">
        <f t="shared" si="151"/>
        <v>0</v>
      </c>
      <c r="AM306" s="1">
        <f t="shared" ref="AM306:AM307" si="191">IF(AZ306=1,2,IF(AU306=1,2*1.25,IF(AX306=1,2.5,IF(AY306=1,3.12,0))))</f>
        <v>0</v>
      </c>
      <c r="AN306">
        <f t="shared" ref="AN306:AN307" si="192">IF(AZ306=1,1,IF(AU306=1,1.25,IF(AX306=1,1.5,IF(AY306=1,1.86,0))))</f>
        <v>0</v>
      </c>
      <c r="AO306">
        <f t="shared" si="154"/>
        <v>0</v>
      </c>
      <c r="AP306">
        <f t="shared" si="155"/>
        <v>1</v>
      </c>
      <c r="AQ306">
        <f t="shared" si="156"/>
        <v>0</v>
      </c>
      <c r="AR306">
        <f t="shared" si="183"/>
        <v>0</v>
      </c>
    </row>
    <row r="307" spans="2:44" ht="10.5" customHeight="1" x14ac:dyDescent="0.25">
      <c r="B307" s="61"/>
      <c r="C307" s="90"/>
      <c r="D307" s="90"/>
      <c r="E307" s="90"/>
      <c r="F307" s="90"/>
      <c r="G307" s="90"/>
      <c r="H307" s="90"/>
      <c r="I307" s="90"/>
      <c r="J307" s="90"/>
      <c r="K307" s="25" t="str">
        <f>[1]Recap!B327</f>
        <v>Informatică (facultativ)</v>
      </c>
      <c r="L307" s="25" t="str">
        <f>[1]Recap!C327</f>
        <v>Ed.Fizică</v>
      </c>
      <c r="M307" s="46"/>
      <c r="N307" s="25"/>
      <c r="O307" s="25"/>
      <c r="P307" s="25"/>
      <c r="Q307" s="63">
        <f t="shared" si="187"/>
        <v>0.75</v>
      </c>
      <c r="R307" s="64">
        <f t="shared" si="188"/>
        <v>0</v>
      </c>
      <c r="S307" s="29">
        <f t="shared" si="189"/>
        <v>0</v>
      </c>
      <c r="T307" s="65">
        <v>0</v>
      </c>
      <c r="U307" s="66">
        <v>0</v>
      </c>
      <c r="V307" s="29">
        <f t="shared" si="190"/>
        <v>0.75</v>
      </c>
      <c r="W307" s="65">
        <v>1</v>
      </c>
      <c r="X307" s="67">
        <v>0</v>
      </c>
      <c r="Y307" s="53"/>
      <c r="Z307" s="25"/>
      <c r="AA307" s="35"/>
      <c r="AB307" s="35"/>
      <c r="AC307" s="35"/>
      <c r="AD307" s="28"/>
      <c r="AE307" s="1">
        <v>2</v>
      </c>
      <c r="AF307" s="2">
        <v>1</v>
      </c>
      <c r="AG307">
        <f t="shared" si="146"/>
        <v>0</v>
      </c>
      <c r="AH307">
        <f t="shared" si="147"/>
        <v>0</v>
      </c>
      <c r="AI307">
        <f t="shared" si="148"/>
        <v>0</v>
      </c>
      <c r="AJ307" s="3">
        <f t="shared" si="149"/>
        <v>0</v>
      </c>
      <c r="AK307">
        <f t="shared" si="150"/>
        <v>0</v>
      </c>
      <c r="AL307">
        <f t="shared" si="151"/>
        <v>0</v>
      </c>
      <c r="AM307" s="1">
        <f t="shared" si="191"/>
        <v>0</v>
      </c>
      <c r="AN307">
        <f t="shared" si="192"/>
        <v>0</v>
      </c>
      <c r="AO307">
        <f t="shared" si="154"/>
        <v>0</v>
      </c>
      <c r="AP307">
        <f t="shared" si="155"/>
        <v>0</v>
      </c>
      <c r="AQ307">
        <f t="shared" si="156"/>
        <v>0</v>
      </c>
      <c r="AR307">
        <f t="shared" ref="AR307" si="193">IF(SUM(AN307:AO307)&lt;=0,0,1)</f>
        <v>0</v>
      </c>
    </row>
    <row r="308" spans="2:44" ht="10.5" customHeight="1" x14ac:dyDescent="0.25">
      <c r="B308" s="61"/>
      <c r="C308" s="90"/>
      <c r="D308" s="90"/>
      <c r="E308" s="90"/>
      <c r="F308" s="90"/>
      <c r="G308" s="90"/>
      <c r="H308" s="90"/>
      <c r="I308" s="90"/>
      <c r="J308" s="90"/>
      <c r="K308" s="56" t="str">
        <f>[1]Recap!B307</f>
        <v>Securitatea aplicatiilor distribuite (CO)</v>
      </c>
      <c r="L308" s="56" t="s">
        <v>191</v>
      </c>
      <c r="M308" s="80" t="s">
        <v>63</v>
      </c>
      <c r="N308" s="56"/>
      <c r="O308" s="56"/>
      <c r="P308" s="56"/>
      <c r="Q308" s="41">
        <f t="shared" ref="Q308:X308" si="194">SUM(Q301:Q307)</f>
        <v>16</v>
      </c>
      <c r="R308" s="41">
        <f t="shared" si="194"/>
        <v>3</v>
      </c>
      <c r="S308" s="41">
        <f t="shared" si="194"/>
        <v>7.5</v>
      </c>
      <c r="T308" s="41">
        <f t="shared" si="194"/>
        <v>4</v>
      </c>
      <c r="U308" s="41">
        <f t="shared" si="194"/>
        <v>2</v>
      </c>
      <c r="V308" s="41">
        <f t="shared" si="194"/>
        <v>8.5</v>
      </c>
      <c r="W308" s="41">
        <f t="shared" si="194"/>
        <v>6</v>
      </c>
      <c r="X308" s="41">
        <f t="shared" si="194"/>
        <v>6</v>
      </c>
      <c r="Y308" s="53"/>
      <c r="Z308" s="25"/>
      <c r="AA308" s="35"/>
      <c r="AB308" s="35"/>
      <c r="AC308" s="35"/>
      <c r="AD308" s="28" t="str">
        <f>_xlfn.CONCAT(ROUND(AD309,2), " Examene")</f>
        <v>0 Examene</v>
      </c>
      <c r="AE308" s="1">
        <f t="shared" si="157"/>
        <v>2.5</v>
      </c>
      <c r="AF308" s="2">
        <f t="shared" si="158"/>
        <v>1.5</v>
      </c>
      <c r="AG308">
        <f t="shared" si="146"/>
        <v>0</v>
      </c>
      <c r="AH308">
        <f t="shared" si="147"/>
        <v>1</v>
      </c>
      <c r="AI308">
        <f t="shared" si="148"/>
        <v>1</v>
      </c>
      <c r="AJ308" s="3">
        <f t="shared" si="149"/>
        <v>0</v>
      </c>
      <c r="AK308">
        <f t="shared" si="150"/>
        <v>0</v>
      </c>
      <c r="AL308">
        <f t="shared" si="151"/>
        <v>0</v>
      </c>
      <c r="AM308">
        <f t="shared" si="152"/>
        <v>0</v>
      </c>
      <c r="AN308">
        <f t="shared" si="153"/>
        <v>0</v>
      </c>
      <c r="AO308">
        <f t="shared" si="154"/>
        <v>0</v>
      </c>
      <c r="AP308">
        <f t="shared" si="155"/>
        <v>1</v>
      </c>
      <c r="AQ308">
        <f t="shared" si="156"/>
        <v>0</v>
      </c>
      <c r="AR308">
        <f t="shared" si="183"/>
        <v>0</v>
      </c>
    </row>
    <row r="309" spans="2:44" ht="11.25" customHeight="1" x14ac:dyDescent="0.25">
      <c r="B309" s="232" t="s">
        <v>52</v>
      </c>
      <c r="C309" s="233"/>
      <c r="D309" s="233"/>
      <c r="E309" s="233"/>
      <c r="F309" s="233"/>
      <c r="G309" s="233"/>
      <c r="H309" s="233"/>
      <c r="I309" s="233"/>
      <c r="J309" s="233"/>
      <c r="K309" s="233"/>
      <c r="L309" s="233"/>
      <c r="M309" s="234"/>
      <c r="N309" s="39"/>
      <c r="O309" s="40"/>
      <c r="P309" s="40"/>
      <c r="Q309" s="27">
        <f>S309+V309</f>
        <v>2.75</v>
      </c>
      <c r="R309" s="28">
        <f>(T309+U309)/2</f>
        <v>0.5</v>
      </c>
      <c r="S309" s="29">
        <f>TRUNC(R309*AE310,2)</f>
        <v>1.25</v>
      </c>
      <c r="T309" s="30">
        <v>0</v>
      </c>
      <c r="U309" s="31">
        <v>1</v>
      </c>
      <c r="V309" s="29">
        <f>TRUNC((W309+X309)/2*AF310,2)</f>
        <v>1.5</v>
      </c>
      <c r="W309" s="30">
        <v>0</v>
      </c>
      <c r="X309" s="32">
        <v>2</v>
      </c>
      <c r="Y309" s="53">
        <f>SUM(Y301:Y308)</f>
        <v>0</v>
      </c>
      <c r="Z309" s="25"/>
      <c r="AA309" s="35"/>
      <c r="AB309" s="35"/>
      <c r="AC309" s="35"/>
      <c r="AD309" s="28">
        <f>16-ROUND(Q308,2)</f>
        <v>0</v>
      </c>
      <c r="AE309" s="1">
        <f t="shared" si="157"/>
        <v>0</v>
      </c>
      <c r="AF309" s="2">
        <f t="shared" si="158"/>
        <v>0</v>
      </c>
      <c r="AG309">
        <f t="shared" si="146"/>
        <v>0</v>
      </c>
      <c r="AH309">
        <f t="shared" si="147"/>
        <v>0</v>
      </c>
      <c r="AI309">
        <f t="shared" si="148"/>
        <v>0</v>
      </c>
      <c r="AJ309" s="3">
        <f t="shared" si="149"/>
        <v>0</v>
      </c>
      <c r="AK309">
        <f t="shared" si="150"/>
        <v>0</v>
      </c>
      <c r="AL309">
        <f t="shared" si="151"/>
        <v>0</v>
      </c>
      <c r="AM309">
        <f t="shared" si="152"/>
        <v>0</v>
      </c>
      <c r="AN309">
        <f t="shared" si="153"/>
        <v>0</v>
      </c>
      <c r="AO309">
        <f t="shared" si="154"/>
        <v>0</v>
      </c>
      <c r="AP309">
        <f t="shared" si="155"/>
        <v>0</v>
      </c>
      <c r="AQ309">
        <f t="shared" si="156"/>
        <v>0</v>
      </c>
      <c r="AR309">
        <f t="shared" si="183"/>
        <v>0</v>
      </c>
    </row>
    <row r="310" spans="2:44" ht="10.5" customHeight="1" x14ac:dyDescent="0.25">
      <c r="B310" s="20">
        <f>B302+1</f>
        <v>45</v>
      </c>
      <c r="C310" s="21" t="s">
        <v>128</v>
      </c>
      <c r="D310" s="22" t="s">
        <v>65</v>
      </c>
      <c r="E310" s="21"/>
      <c r="F310" s="23"/>
      <c r="G310" s="24"/>
      <c r="H310" s="23"/>
      <c r="I310" s="23"/>
      <c r="J310" s="23"/>
      <c r="K310" s="25" t="str">
        <f>[1]Recap!B309</f>
        <v>Dezvoltarea de aplicații robuste</v>
      </c>
      <c r="L310" s="25" t="str">
        <f>[1]Recap!C309</f>
        <v>SC1</v>
      </c>
      <c r="M310" s="46" t="s">
        <v>63</v>
      </c>
      <c r="N310" s="23"/>
      <c r="O310" s="38"/>
      <c r="P310" s="38"/>
      <c r="Q310" s="27">
        <f>S310+V310</f>
        <v>3.25</v>
      </c>
      <c r="R310" s="28">
        <f>(T310+U310)/2</f>
        <v>1</v>
      </c>
      <c r="S310" s="29">
        <f>TRUNC(R310*AE311,2)</f>
        <v>2.5</v>
      </c>
      <c r="T310" s="30">
        <v>0</v>
      </c>
      <c r="U310" s="31">
        <v>2</v>
      </c>
      <c r="V310" s="29">
        <f>TRUNC((W310+X310)/2*AF311,2)</f>
        <v>0.75</v>
      </c>
      <c r="W310" s="30">
        <v>0</v>
      </c>
      <c r="X310" s="32">
        <v>1</v>
      </c>
      <c r="Y310" s="53"/>
      <c r="Z310" s="25"/>
      <c r="AA310" s="35"/>
      <c r="AB310" s="35"/>
      <c r="AC310" s="35"/>
      <c r="AD310" s="28"/>
      <c r="AE310" s="1">
        <f t="shared" si="157"/>
        <v>2.5</v>
      </c>
      <c r="AF310" s="2">
        <f t="shared" si="158"/>
        <v>1.5</v>
      </c>
      <c r="AG310">
        <f t="shared" si="146"/>
        <v>0</v>
      </c>
      <c r="AH310">
        <f t="shared" si="147"/>
        <v>0</v>
      </c>
      <c r="AI310">
        <f t="shared" si="148"/>
        <v>1</v>
      </c>
      <c r="AJ310" s="3">
        <f t="shared" si="149"/>
        <v>0</v>
      </c>
      <c r="AK310">
        <f t="shared" si="150"/>
        <v>0</v>
      </c>
      <c r="AL310">
        <f t="shared" si="151"/>
        <v>0</v>
      </c>
      <c r="AM310">
        <f t="shared" si="152"/>
        <v>0</v>
      </c>
      <c r="AN310">
        <f t="shared" si="153"/>
        <v>0</v>
      </c>
      <c r="AO310">
        <f t="shared" si="154"/>
        <v>0</v>
      </c>
      <c r="AP310">
        <f t="shared" si="155"/>
        <v>1</v>
      </c>
      <c r="AQ310">
        <f t="shared" si="156"/>
        <v>0</v>
      </c>
      <c r="AR310">
        <f t="shared" si="183"/>
        <v>0</v>
      </c>
    </row>
    <row r="311" spans="2:44" ht="10.5" customHeight="1" x14ac:dyDescent="0.25">
      <c r="B311" s="20"/>
      <c r="C311" s="21"/>
      <c r="D311" s="22"/>
      <c r="E311" s="21"/>
      <c r="F311" s="23"/>
      <c r="G311" s="24"/>
      <c r="H311" s="23"/>
      <c r="I311" s="23"/>
      <c r="J311" s="23"/>
      <c r="K311" s="25" t="str">
        <f>[1]Recap!B308</f>
        <v>Metodologia cercetării (CO)</v>
      </c>
      <c r="L311" s="25" t="str">
        <f>[1]Recap!C308</f>
        <v>SC1</v>
      </c>
      <c r="M311" s="46" t="s">
        <v>63</v>
      </c>
      <c r="N311" s="23"/>
      <c r="O311" s="25"/>
      <c r="P311" s="25"/>
      <c r="Q311" s="63">
        <f>S311+V311</f>
        <v>3.25</v>
      </c>
      <c r="R311" s="64">
        <f>(T311+U311)/2</f>
        <v>1</v>
      </c>
      <c r="S311" s="123">
        <f>TRUNC(R311*AE312,2)</f>
        <v>2.5</v>
      </c>
      <c r="T311" s="65">
        <v>2</v>
      </c>
      <c r="U311" s="66">
        <v>0</v>
      </c>
      <c r="V311" s="123">
        <f>TRUNC((W311+X311)/2*AF312,2)</f>
        <v>0.75</v>
      </c>
      <c r="W311" s="65">
        <v>1</v>
      </c>
      <c r="X311" s="67">
        <v>0</v>
      </c>
      <c r="Y311" s="53"/>
      <c r="Z311" s="25"/>
      <c r="AA311" s="35"/>
      <c r="AB311" s="35"/>
      <c r="AC311" s="35"/>
      <c r="AD311" s="28"/>
      <c r="AE311" s="1">
        <f t="shared" si="157"/>
        <v>2.5</v>
      </c>
      <c r="AF311" s="2">
        <f t="shared" si="158"/>
        <v>1.5</v>
      </c>
      <c r="AG311">
        <f t="shared" si="146"/>
        <v>0</v>
      </c>
      <c r="AH311">
        <f t="shared" si="147"/>
        <v>0</v>
      </c>
      <c r="AI311">
        <f t="shared" si="148"/>
        <v>1</v>
      </c>
      <c r="AJ311" s="3">
        <f t="shared" si="149"/>
        <v>0</v>
      </c>
      <c r="AK311">
        <f t="shared" si="150"/>
        <v>0</v>
      </c>
      <c r="AL311">
        <f t="shared" si="151"/>
        <v>0</v>
      </c>
      <c r="AM311">
        <f t="shared" si="152"/>
        <v>0</v>
      </c>
      <c r="AN311">
        <f t="shared" si="153"/>
        <v>0</v>
      </c>
      <c r="AO311">
        <f t="shared" si="154"/>
        <v>0</v>
      </c>
      <c r="AP311">
        <f t="shared" si="155"/>
        <v>1</v>
      </c>
      <c r="AQ311">
        <f t="shared" si="156"/>
        <v>0</v>
      </c>
      <c r="AR311">
        <f t="shared" si="183"/>
        <v>0</v>
      </c>
    </row>
    <row r="312" spans="2:44" ht="10.5" customHeight="1" x14ac:dyDescent="0.25">
      <c r="B312" s="20"/>
      <c r="C312" s="21"/>
      <c r="D312" s="22"/>
      <c r="E312" s="21"/>
      <c r="F312" s="23"/>
      <c r="G312" s="24"/>
      <c r="H312" s="23"/>
      <c r="I312" s="23"/>
      <c r="J312" s="23"/>
      <c r="K312" s="25" t="str">
        <f>[1]Recap!B229</f>
        <v>Analiza datelor utilizand R</v>
      </c>
      <c r="L312" s="25" t="str">
        <f>[1]Recap!C229</f>
        <v>IS1</v>
      </c>
      <c r="M312" s="46" t="s">
        <v>104</v>
      </c>
      <c r="N312" s="25"/>
      <c r="O312" s="42"/>
      <c r="P312" s="42"/>
      <c r="Q312" s="101">
        <f>S312+V312</f>
        <v>3.25</v>
      </c>
      <c r="R312" s="71">
        <f>(T312+U312)/2</f>
        <v>1</v>
      </c>
      <c r="S312" s="126">
        <f>TRUNC(R312*AE313,2)</f>
        <v>2.5</v>
      </c>
      <c r="T312" s="102">
        <v>2</v>
      </c>
      <c r="U312" s="103">
        <v>0</v>
      </c>
      <c r="V312" s="126">
        <f>TRUNC((W312+X312)/2*AF313,2)</f>
        <v>0.75</v>
      </c>
      <c r="W312" s="102">
        <v>1</v>
      </c>
      <c r="X312" s="104">
        <v>0</v>
      </c>
      <c r="Y312" s="53"/>
      <c r="Z312" s="25"/>
      <c r="AA312" s="35"/>
      <c r="AB312" s="35"/>
      <c r="AC312" s="35"/>
      <c r="AD312" s="28"/>
      <c r="AE312" s="1">
        <f t="shared" si="157"/>
        <v>2.5</v>
      </c>
      <c r="AF312" s="2">
        <f t="shared" si="158"/>
        <v>1.5</v>
      </c>
      <c r="AG312">
        <f t="shared" si="146"/>
        <v>0</v>
      </c>
      <c r="AH312">
        <f t="shared" si="147"/>
        <v>1</v>
      </c>
      <c r="AI312">
        <f t="shared" si="148"/>
        <v>0</v>
      </c>
      <c r="AJ312" s="3">
        <f t="shared" si="149"/>
        <v>0</v>
      </c>
      <c r="AK312">
        <f t="shared" si="150"/>
        <v>0</v>
      </c>
      <c r="AL312">
        <f t="shared" si="151"/>
        <v>0</v>
      </c>
      <c r="AM312">
        <f t="shared" si="152"/>
        <v>0</v>
      </c>
      <c r="AN312">
        <f t="shared" si="153"/>
        <v>0</v>
      </c>
      <c r="AO312">
        <f t="shared" si="154"/>
        <v>0</v>
      </c>
      <c r="AP312">
        <f t="shared" si="155"/>
        <v>1</v>
      </c>
      <c r="AQ312">
        <f t="shared" si="156"/>
        <v>0</v>
      </c>
      <c r="AR312">
        <f t="shared" si="183"/>
        <v>0</v>
      </c>
    </row>
    <row r="313" spans="2:44" ht="12" customHeight="1" x14ac:dyDescent="0.25">
      <c r="B313" s="20"/>
      <c r="C313" s="21"/>
      <c r="D313" s="22"/>
      <c r="E313" s="21"/>
      <c r="F313" s="23"/>
      <c r="G313" s="24"/>
      <c r="H313" s="23"/>
      <c r="I313" s="23"/>
      <c r="J313" s="23"/>
      <c r="K313" s="68" t="str">
        <f>[1]Recap!B315</f>
        <v>Standarde și protocoale de securitate</v>
      </c>
      <c r="L313" s="68" t="str">
        <f>[1]Recap!C315</f>
        <v>SC2</v>
      </c>
      <c r="M313" s="117" t="s">
        <v>104</v>
      </c>
      <c r="N313" s="124"/>
      <c r="O313" s="68"/>
      <c r="P313" s="125"/>
      <c r="Q313" s="108">
        <f>S313+V313</f>
        <v>3.25</v>
      </c>
      <c r="R313" s="73">
        <f>(T313+U313)/2</f>
        <v>1</v>
      </c>
      <c r="S313" s="127">
        <f>TRUNC(R313*AE314,2)</f>
        <v>2.5</v>
      </c>
      <c r="T313" s="109">
        <v>2</v>
      </c>
      <c r="U313" s="110">
        <v>0</v>
      </c>
      <c r="V313" s="127">
        <f>TRUNC((W313+X313)/2*AF314,2)</f>
        <v>0.75</v>
      </c>
      <c r="W313" s="109">
        <v>1</v>
      </c>
      <c r="X313" s="111">
        <v>0</v>
      </c>
      <c r="Y313" s="114"/>
      <c r="Z313" s="25"/>
      <c r="AA313" s="35"/>
      <c r="AB313" s="35"/>
      <c r="AC313" s="35"/>
      <c r="AD313" s="28"/>
      <c r="AE313" s="1">
        <f t="shared" si="157"/>
        <v>2.5</v>
      </c>
      <c r="AF313" s="2">
        <f t="shared" si="158"/>
        <v>1.5</v>
      </c>
      <c r="AG313">
        <f t="shared" si="146"/>
        <v>0</v>
      </c>
      <c r="AH313">
        <f t="shared" si="147"/>
        <v>0</v>
      </c>
      <c r="AI313">
        <f t="shared" si="148"/>
        <v>1</v>
      </c>
      <c r="AJ313" s="3">
        <f t="shared" si="149"/>
        <v>0</v>
      </c>
      <c r="AK313">
        <f t="shared" si="150"/>
        <v>0</v>
      </c>
      <c r="AL313">
        <f t="shared" si="151"/>
        <v>0</v>
      </c>
      <c r="AM313">
        <f t="shared" si="152"/>
        <v>0</v>
      </c>
      <c r="AN313">
        <f t="shared" si="153"/>
        <v>0</v>
      </c>
      <c r="AO313">
        <f t="shared" si="154"/>
        <v>0</v>
      </c>
      <c r="AP313">
        <f t="shared" si="155"/>
        <v>1</v>
      </c>
      <c r="AQ313">
        <f t="shared" si="156"/>
        <v>0</v>
      </c>
      <c r="AR313">
        <f t="shared" si="183"/>
        <v>0</v>
      </c>
    </row>
    <row r="314" spans="2:44" ht="12" customHeight="1" x14ac:dyDescent="0.25">
      <c r="B314" s="20"/>
      <c r="C314" s="21"/>
      <c r="D314" s="22"/>
      <c r="E314" s="21"/>
      <c r="F314" s="23"/>
      <c r="G314" s="24"/>
      <c r="H314" s="23"/>
      <c r="I314" s="23"/>
      <c r="J314" s="23"/>
      <c r="K314" s="25" t="str">
        <f>[1]Recap!B317</f>
        <v>Securizarea şi partajarea datelor de interes(CO)</v>
      </c>
      <c r="L314" s="25" t="str">
        <f>[1]Recap!C317</f>
        <v>SC2</v>
      </c>
      <c r="M314" s="46" t="s">
        <v>104</v>
      </c>
      <c r="N314" s="25"/>
      <c r="O314" s="25"/>
      <c r="P314" s="25"/>
      <c r="Q314" s="41">
        <f t="shared" ref="Q314:X314" si="195">SUM(Q309:Q313)</f>
        <v>15.75</v>
      </c>
      <c r="R314" s="41">
        <f t="shared" si="195"/>
        <v>4.5</v>
      </c>
      <c r="S314" s="41">
        <f t="shared" si="195"/>
        <v>11.25</v>
      </c>
      <c r="T314" s="41">
        <f t="shared" si="195"/>
        <v>6</v>
      </c>
      <c r="U314" s="41">
        <f t="shared" si="195"/>
        <v>3</v>
      </c>
      <c r="V314" s="41">
        <f t="shared" si="195"/>
        <v>4.5</v>
      </c>
      <c r="W314" s="41">
        <f t="shared" si="195"/>
        <v>3</v>
      </c>
      <c r="X314" s="41">
        <f t="shared" si="195"/>
        <v>3</v>
      </c>
      <c r="Y314" s="53"/>
      <c r="Z314" s="25"/>
      <c r="AA314" s="35"/>
      <c r="AB314" s="35"/>
      <c r="AC314" s="35"/>
      <c r="AD314" s="28" t="str">
        <f>_xlfn.CONCAT(ROUND(AD315,2), " Examene")</f>
        <v>0.25 Examene</v>
      </c>
      <c r="AE314" s="1">
        <f t="shared" si="157"/>
        <v>2.5</v>
      </c>
      <c r="AF314" s="2">
        <f t="shared" si="158"/>
        <v>1.5</v>
      </c>
      <c r="AG314">
        <f t="shared" si="146"/>
        <v>0</v>
      </c>
      <c r="AH314">
        <f t="shared" si="147"/>
        <v>0</v>
      </c>
      <c r="AI314">
        <f t="shared" si="148"/>
        <v>1</v>
      </c>
      <c r="AJ314" s="3">
        <f t="shared" si="149"/>
        <v>0</v>
      </c>
      <c r="AK314">
        <f t="shared" si="150"/>
        <v>0</v>
      </c>
      <c r="AL314">
        <f t="shared" si="151"/>
        <v>0</v>
      </c>
      <c r="AM314">
        <f t="shared" si="152"/>
        <v>0</v>
      </c>
      <c r="AN314">
        <f t="shared" si="153"/>
        <v>0</v>
      </c>
      <c r="AO314">
        <f t="shared" si="154"/>
        <v>0</v>
      </c>
      <c r="AP314">
        <f t="shared" si="155"/>
        <v>1</v>
      </c>
      <c r="AQ314">
        <f t="shared" si="156"/>
        <v>0</v>
      </c>
      <c r="AR314">
        <f t="shared" si="183"/>
        <v>0</v>
      </c>
    </row>
    <row r="315" spans="2:44" ht="9.75" customHeight="1" x14ac:dyDescent="0.25">
      <c r="B315" s="232" t="s">
        <v>52</v>
      </c>
      <c r="C315" s="233"/>
      <c r="D315" s="233"/>
      <c r="E315" s="233"/>
      <c r="F315" s="233"/>
      <c r="G315" s="233"/>
      <c r="H315" s="233"/>
      <c r="I315" s="233"/>
      <c r="J315" s="233"/>
      <c r="K315" s="233"/>
      <c r="L315" s="233"/>
      <c r="M315" s="234"/>
      <c r="N315" s="39"/>
      <c r="O315" s="40"/>
      <c r="P315" s="40"/>
      <c r="Q315" s="27">
        <f t="shared" ref="Q315:Q320" si="196">S315+V315</f>
        <v>3.25</v>
      </c>
      <c r="R315" s="28">
        <f t="shared" ref="R315:R320" si="197">(T315+U315)/2</f>
        <v>1</v>
      </c>
      <c r="S315" s="29">
        <f t="shared" ref="S315:S320" si="198">TRUNC(R315*AE316,2)</f>
        <v>2.5</v>
      </c>
      <c r="T315" s="30">
        <v>2</v>
      </c>
      <c r="U315" s="31">
        <v>0</v>
      </c>
      <c r="V315" s="29">
        <f t="shared" ref="V315:V320" si="199">TRUNC((W315+X315)/2*AF316,2)</f>
        <v>0.75</v>
      </c>
      <c r="W315" s="30">
        <v>1</v>
      </c>
      <c r="X315" s="32">
        <v>0</v>
      </c>
      <c r="Y315" s="53"/>
      <c r="Z315" s="25"/>
      <c r="AA315" s="35"/>
      <c r="AB315" s="35"/>
      <c r="AC315" s="35"/>
      <c r="AD315" s="28">
        <f>16-ROUND(Q314,2)</f>
        <v>0.25</v>
      </c>
      <c r="AE315" s="1">
        <f t="shared" si="157"/>
        <v>0</v>
      </c>
      <c r="AF315" s="2">
        <f t="shared" si="158"/>
        <v>0</v>
      </c>
      <c r="AG315">
        <f t="shared" si="146"/>
        <v>0</v>
      </c>
      <c r="AH315">
        <f t="shared" si="147"/>
        <v>0</v>
      </c>
      <c r="AI315">
        <f t="shared" si="148"/>
        <v>0</v>
      </c>
      <c r="AJ315" s="3">
        <f t="shared" si="149"/>
        <v>0</v>
      </c>
      <c r="AK315">
        <f t="shared" si="150"/>
        <v>0</v>
      </c>
      <c r="AL315">
        <f t="shared" si="151"/>
        <v>0</v>
      </c>
      <c r="AM315">
        <f t="shared" si="152"/>
        <v>0</v>
      </c>
      <c r="AN315">
        <f t="shared" si="153"/>
        <v>0</v>
      </c>
      <c r="AO315">
        <f t="shared" si="154"/>
        <v>0</v>
      </c>
      <c r="AP315">
        <f t="shared" si="155"/>
        <v>0</v>
      </c>
      <c r="AQ315">
        <f t="shared" si="156"/>
        <v>0</v>
      </c>
      <c r="AR315">
        <f t="shared" si="183"/>
        <v>0</v>
      </c>
    </row>
    <row r="316" spans="2:44" ht="10.5" customHeight="1" x14ac:dyDescent="0.25">
      <c r="B316" s="20">
        <f>B310+1</f>
        <v>46</v>
      </c>
      <c r="C316" s="21" t="s">
        <v>128</v>
      </c>
      <c r="D316" s="22" t="s">
        <v>192</v>
      </c>
      <c r="E316" s="21"/>
      <c r="F316" s="23"/>
      <c r="G316" s="24"/>
      <c r="H316" s="23"/>
      <c r="I316" s="23"/>
      <c r="J316" s="23"/>
      <c r="K316" s="25" t="str">
        <f>[1]Recap!B318</f>
        <v>Criminalitatea informatică (CO)</v>
      </c>
      <c r="L316" s="25" t="str">
        <f>[1]Recap!C318</f>
        <v>SC2</v>
      </c>
      <c r="M316" s="46" t="s">
        <v>63</v>
      </c>
      <c r="N316" s="25"/>
      <c r="O316" s="25"/>
      <c r="P316" s="25"/>
      <c r="Q316" s="27">
        <f t="shared" si="196"/>
        <v>3.25</v>
      </c>
      <c r="R316" s="28">
        <f t="shared" si="197"/>
        <v>1</v>
      </c>
      <c r="S316" s="29">
        <f t="shared" si="198"/>
        <v>2.5</v>
      </c>
      <c r="T316" s="30">
        <v>2</v>
      </c>
      <c r="U316" s="31">
        <v>0</v>
      </c>
      <c r="V316" s="29">
        <f t="shared" si="199"/>
        <v>0.75</v>
      </c>
      <c r="W316" s="30">
        <v>1</v>
      </c>
      <c r="X316" s="32">
        <v>0</v>
      </c>
      <c r="Y316" s="53"/>
      <c r="Z316" s="25"/>
      <c r="AA316" s="35"/>
      <c r="AB316" s="35"/>
      <c r="AC316" s="35"/>
      <c r="AD316" s="28"/>
      <c r="AE316" s="1">
        <f t="shared" si="157"/>
        <v>2.5</v>
      </c>
      <c r="AF316" s="2">
        <f t="shared" si="158"/>
        <v>1.5</v>
      </c>
      <c r="AG316">
        <f t="shared" si="146"/>
        <v>0</v>
      </c>
      <c r="AH316">
        <f t="shared" si="147"/>
        <v>0</v>
      </c>
      <c r="AI316">
        <f t="shared" si="148"/>
        <v>1</v>
      </c>
      <c r="AJ316" s="3">
        <f t="shared" si="149"/>
        <v>0</v>
      </c>
      <c r="AK316">
        <f t="shared" si="150"/>
        <v>0</v>
      </c>
      <c r="AL316">
        <f t="shared" si="151"/>
        <v>0</v>
      </c>
      <c r="AM316">
        <f t="shared" si="152"/>
        <v>0</v>
      </c>
      <c r="AN316">
        <f t="shared" si="153"/>
        <v>0</v>
      </c>
      <c r="AO316">
        <f t="shared" si="154"/>
        <v>0</v>
      </c>
      <c r="AP316">
        <f t="shared" si="155"/>
        <v>1</v>
      </c>
      <c r="AQ316">
        <f t="shared" si="156"/>
        <v>0</v>
      </c>
      <c r="AR316">
        <f t="shared" si="183"/>
        <v>0</v>
      </c>
    </row>
    <row r="317" spans="2:44" ht="10.5" customHeight="1" x14ac:dyDescent="0.25">
      <c r="B317" s="20"/>
      <c r="C317" s="21"/>
      <c r="D317" s="22"/>
      <c r="E317" s="21"/>
      <c r="F317" s="23"/>
      <c r="G317" s="24"/>
      <c r="H317" s="23"/>
      <c r="I317" s="23"/>
      <c r="J317" s="23"/>
      <c r="K317" s="25" t="str">
        <f>[1]Recap!B279</f>
        <v>Modele computaționale in biologie</v>
      </c>
      <c r="L317" s="25" t="str">
        <f>[1]Recap!C279</f>
        <v>BIOINF1</v>
      </c>
      <c r="M317" s="46" t="s">
        <v>63</v>
      </c>
      <c r="N317" s="25"/>
      <c r="O317" s="25"/>
      <c r="P317" s="25"/>
      <c r="Q317" s="27">
        <f t="shared" si="196"/>
        <v>2.75</v>
      </c>
      <c r="R317" s="28">
        <f t="shared" si="197"/>
        <v>0.5</v>
      </c>
      <c r="S317" s="29">
        <f t="shared" si="198"/>
        <v>1.25</v>
      </c>
      <c r="T317" s="30">
        <v>1</v>
      </c>
      <c r="U317" s="31">
        <v>0</v>
      </c>
      <c r="V317" s="29">
        <f t="shared" si="199"/>
        <v>1.5</v>
      </c>
      <c r="W317" s="30">
        <v>2</v>
      </c>
      <c r="X317" s="32">
        <v>0</v>
      </c>
      <c r="Y317" s="53"/>
      <c r="Z317" s="25"/>
      <c r="AA317" s="35"/>
      <c r="AB317" s="35"/>
      <c r="AC317" s="35"/>
      <c r="AD317" s="28"/>
      <c r="AE317" s="1">
        <f t="shared" si="157"/>
        <v>2.5</v>
      </c>
      <c r="AF317" s="2">
        <f t="shared" si="158"/>
        <v>1.5</v>
      </c>
      <c r="AG317">
        <f t="shared" si="146"/>
        <v>0</v>
      </c>
      <c r="AH317">
        <f t="shared" si="147"/>
        <v>0</v>
      </c>
      <c r="AI317">
        <f t="shared" si="148"/>
        <v>0</v>
      </c>
      <c r="AJ317" s="3">
        <f t="shared" si="149"/>
        <v>1</v>
      </c>
      <c r="AK317">
        <f t="shared" si="150"/>
        <v>0</v>
      </c>
      <c r="AL317">
        <f t="shared" si="151"/>
        <v>0</v>
      </c>
      <c r="AM317">
        <f t="shared" si="152"/>
        <v>0</v>
      </c>
      <c r="AN317">
        <f t="shared" si="153"/>
        <v>0</v>
      </c>
      <c r="AO317">
        <f t="shared" si="154"/>
        <v>0</v>
      </c>
      <c r="AP317">
        <f t="shared" si="155"/>
        <v>1</v>
      </c>
      <c r="AQ317">
        <f t="shared" si="156"/>
        <v>0</v>
      </c>
      <c r="AR317">
        <f t="shared" ref="AR317:AR343" si="200">IF(SUM(AN317:AO317)&lt;=0,0,1)</f>
        <v>0</v>
      </c>
    </row>
    <row r="318" spans="2:44" ht="10.5" customHeight="1" x14ac:dyDescent="0.25">
      <c r="B318" s="20"/>
      <c r="C318" s="21"/>
      <c r="D318" s="22"/>
      <c r="E318" s="36"/>
      <c r="F318" s="23"/>
      <c r="G318" s="24"/>
      <c r="H318" s="23"/>
      <c r="I318" s="23"/>
      <c r="J318" s="23"/>
      <c r="K318" s="54" t="str">
        <f>[1]Recap!B280</f>
        <v>Biostatistica si programare in R</v>
      </c>
      <c r="L318" s="54" t="str">
        <f>[1]Recap!C280</f>
        <v>BIOINF1</v>
      </c>
      <c r="M318" s="46" t="s">
        <v>63</v>
      </c>
      <c r="N318" s="25"/>
      <c r="O318" s="25"/>
      <c r="P318" s="25"/>
      <c r="Q318" s="27">
        <f t="shared" si="196"/>
        <v>2.75</v>
      </c>
      <c r="R318" s="28">
        <f t="shared" si="197"/>
        <v>0.5</v>
      </c>
      <c r="S318" s="29">
        <f t="shared" si="198"/>
        <v>1.25</v>
      </c>
      <c r="T318" s="30">
        <v>1</v>
      </c>
      <c r="U318" s="31">
        <v>0</v>
      </c>
      <c r="V318" s="29">
        <f t="shared" si="199"/>
        <v>1.5</v>
      </c>
      <c r="W318" s="30">
        <v>2</v>
      </c>
      <c r="X318" s="32">
        <v>0</v>
      </c>
      <c r="Y318" s="53"/>
      <c r="Z318" s="25"/>
      <c r="AA318" s="35"/>
      <c r="AB318" s="35"/>
      <c r="AC318" s="35"/>
      <c r="AD318" s="28"/>
      <c r="AE318" s="1">
        <f t="shared" si="157"/>
        <v>2.5</v>
      </c>
      <c r="AF318" s="2">
        <f t="shared" si="158"/>
        <v>1.5</v>
      </c>
      <c r="AG318">
        <f t="shared" si="146"/>
        <v>0</v>
      </c>
      <c r="AH318">
        <f t="shared" si="147"/>
        <v>0</v>
      </c>
      <c r="AI318">
        <f t="shared" si="148"/>
        <v>0</v>
      </c>
      <c r="AJ318" s="3">
        <f t="shared" si="149"/>
        <v>1</v>
      </c>
      <c r="AK318">
        <f t="shared" si="150"/>
        <v>0</v>
      </c>
      <c r="AL318">
        <f t="shared" si="151"/>
        <v>0</v>
      </c>
      <c r="AM318">
        <f t="shared" si="152"/>
        <v>0</v>
      </c>
      <c r="AN318">
        <f t="shared" si="153"/>
        <v>0</v>
      </c>
      <c r="AO318">
        <f t="shared" si="154"/>
        <v>0</v>
      </c>
      <c r="AP318">
        <f t="shared" si="155"/>
        <v>1</v>
      </c>
      <c r="AQ318">
        <f t="shared" si="156"/>
        <v>0</v>
      </c>
      <c r="AR318">
        <f t="shared" si="200"/>
        <v>0</v>
      </c>
    </row>
    <row r="319" spans="2:44" ht="10.5" customHeight="1" x14ac:dyDescent="0.25">
      <c r="B319" s="20"/>
      <c r="C319" s="21"/>
      <c r="D319" s="22"/>
      <c r="E319" s="36"/>
      <c r="F319" s="23"/>
      <c r="G319" s="24"/>
      <c r="H319" s="23"/>
      <c r="I319" s="23"/>
      <c r="J319" s="23"/>
      <c r="K319" s="54" t="str">
        <f>[1]Recap!B281</f>
        <v>Baze de date utilizate in bioinformatica</v>
      </c>
      <c r="L319" s="54" t="str">
        <f>[1]Recap!C281</f>
        <v>BIOINF1</v>
      </c>
      <c r="M319" s="46" t="s">
        <v>63</v>
      </c>
      <c r="N319" s="25"/>
      <c r="O319" s="25"/>
      <c r="P319" s="25"/>
      <c r="Q319" s="27">
        <f t="shared" si="196"/>
        <v>3.25</v>
      </c>
      <c r="R319" s="28">
        <f t="shared" si="197"/>
        <v>1</v>
      </c>
      <c r="S319" s="29">
        <f t="shared" si="198"/>
        <v>2.5</v>
      </c>
      <c r="T319" s="30">
        <v>2</v>
      </c>
      <c r="U319" s="31">
        <v>0</v>
      </c>
      <c r="V319" s="29">
        <f t="shared" si="199"/>
        <v>0.75</v>
      </c>
      <c r="W319" s="30">
        <v>1</v>
      </c>
      <c r="X319" s="32">
        <v>0</v>
      </c>
      <c r="Y319" s="53"/>
      <c r="Z319" s="25"/>
      <c r="AA319" s="35"/>
      <c r="AB319" s="35"/>
      <c r="AC319" s="35"/>
      <c r="AD319" s="64"/>
      <c r="AE319" s="1">
        <f t="shared" si="157"/>
        <v>2.5</v>
      </c>
      <c r="AF319" s="2">
        <f t="shared" si="158"/>
        <v>1.5</v>
      </c>
      <c r="AG319">
        <f t="shared" si="146"/>
        <v>0</v>
      </c>
      <c r="AH319">
        <f t="shared" si="147"/>
        <v>0</v>
      </c>
      <c r="AI319">
        <f t="shared" si="148"/>
        <v>0</v>
      </c>
      <c r="AJ319" s="3">
        <f t="shared" si="149"/>
        <v>1</v>
      </c>
      <c r="AK319">
        <f t="shared" si="150"/>
        <v>0</v>
      </c>
      <c r="AL319">
        <f t="shared" si="151"/>
        <v>0</v>
      </c>
      <c r="AM319">
        <f t="shared" si="152"/>
        <v>0</v>
      </c>
      <c r="AN319">
        <f t="shared" si="153"/>
        <v>0</v>
      </c>
      <c r="AO319">
        <f t="shared" si="154"/>
        <v>0</v>
      </c>
      <c r="AP319">
        <f t="shared" si="155"/>
        <v>1</v>
      </c>
      <c r="AQ319">
        <f t="shared" si="156"/>
        <v>0</v>
      </c>
      <c r="AR319">
        <f t="shared" si="200"/>
        <v>0</v>
      </c>
    </row>
    <row r="320" spans="2:44" ht="10.5" customHeight="1" x14ac:dyDescent="0.25">
      <c r="B320" s="128"/>
      <c r="C320" s="129"/>
      <c r="D320" s="94"/>
      <c r="E320" s="130"/>
      <c r="F320" s="131"/>
      <c r="G320" s="24"/>
      <c r="H320" s="23"/>
      <c r="I320" s="23"/>
      <c r="J320" s="23"/>
      <c r="K320" s="54" t="str">
        <f>[1]Recap!B283</f>
        <v>Fundamente de chimie anorganica si org.(CO)</v>
      </c>
      <c r="L320" s="54" t="str">
        <f>[1]Recap!C283</f>
        <v>BIOINF1</v>
      </c>
      <c r="M320" s="26" t="s">
        <v>63</v>
      </c>
      <c r="N320" s="39"/>
      <c r="O320" s="40"/>
      <c r="P320" s="40"/>
      <c r="Q320" s="27">
        <f t="shared" si="196"/>
        <v>0.62</v>
      </c>
      <c r="R320" s="28">
        <f t="shared" si="197"/>
        <v>0</v>
      </c>
      <c r="S320" s="29">
        <f t="shared" si="198"/>
        <v>0</v>
      </c>
      <c r="T320" s="30">
        <v>0</v>
      </c>
      <c r="U320" s="31">
        <v>0</v>
      </c>
      <c r="V320" s="29">
        <f t="shared" si="199"/>
        <v>0.62</v>
      </c>
      <c r="W320" s="30">
        <v>1</v>
      </c>
      <c r="X320" s="32">
        <v>0</v>
      </c>
      <c r="Y320" s="53"/>
      <c r="Z320" s="25"/>
      <c r="AA320" s="35"/>
      <c r="AB320" s="35"/>
      <c r="AC320" s="70"/>
      <c r="AD320" s="91"/>
      <c r="AE320" s="1">
        <f t="shared" si="157"/>
        <v>2.5</v>
      </c>
      <c r="AF320" s="2">
        <f t="shared" si="158"/>
        <v>1.5</v>
      </c>
      <c r="AG320">
        <f t="shared" si="146"/>
        <v>0</v>
      </c>
      <c r="AH320">
        <f t="shared" si="147"/>
        <v>0</v>
      </c>
      <c r="AI320">
        <f t="shared" si="148"/>
        <v>0</v>
      </c>
      <c r="AJ320" s="3">
        <f t="shared" si="149"/>
        <v>1</v>
      </c>
      <c r="AK320">
        <f t="shared" si="150"/>
        <v>0</v>
      </c>
      <c r="AL320">
        <f t="shared" si="151"/>
        <v>0</v>
      </c>
      <c r="AM320">
        <f t="shared" si="152"/>
        <v>0</v>
      </c>
      <c r="AN320">
        <f t="shared" si="153"/>
        <v>0</v>
      </c>
      <c r="AO320">
        <f t="shared" si="154"/>
        <v>0</v>
      </c>
      <c r="AP320">
        <f t="shared" si="155"/>
        <v>1</v>
      </c>
      <c r="AQ320">
        <f t="shared" si="156"/>
        <v>0</v>
      </c>
      <c r="AR320">
        <f t="shared" si="200"/>
        <v>0</v>
      </c>
    </row>
    <row r="321" spans="2:44" ht="10.5" customHeight="1" x14ac:dyDescent="0.25">
      <c r="B321" s="132"/>
      <c r="C321" s="133"/>
      <c r="D321" s="96"/>
      <c r="E321" s="134"/>
      <c r="F321" s="135"/>
      <c r="G321" s="136"/>
      <c r="H321" s="137"/>
      <c r="I321" s="137"/>
      <c r="J321" s="137"/>
      <c r="K321" s="54" t="str">
        <f>[1]Recap!B330</f>
        <v>Ethics Integrity and Academic Writing</v>
      </c>
      <c r="L321" s="54" t="str">
        <f>[1]Recap!C330</f>
        <v>E1</v>
      </c>
      <c r="M321" s="26" t="s">
        <v>63</v>
      </c>
      <c r="N321" s="39"/>
      <c r="O321" s="40"/>
      <c r="P321" s="40"/>
      <c r="Q321" s="41">
        <f>SUM(Q315:Q320)</f>
        <v>15.87</v>
      </c>
      <c r="R321" s="41">
        <f t="shared" ref="R321:X321" si="201">SUM(R315:R320)</f>
        <v>4</v>
      </c>
      <c r="S321" s="41">
        <f t="shared" si="201"/>
        <v>10</v>
      </c>
      <c r="T321" s="41">
        <f t="shared" si="201"/>
        <v>8</v>
      </c>
      <c r="U321" s="41">
        <f t="shared" si="201"/>
        <v>0</v>
      </c>
      <c r="V321" s="41">
        <f t="shared" si="201"/>
        <v>5.87</v>
      </c>
      <c r="W321" s="41">
        <f t="shared" si="201"/>
        <v>8</v>
      </c>
      <c r="X321" s="41">
        <f t="shared" si="201"/>
        <v>0</v>
      </c>
      <c r="Y321" s="53"/>
      <c r="Z321" s="25"/>
      <c r="AA321" s="35"/>
      <c r="AB321" s="35"/>
      <c r="AC321" s="35"/>
      <c r="AD321" s="73" t="str">
        <f>_xlfn.CONCAT(ROUND(AD322,2), " Examene")</f>
        <v>0.13 Examene</v>
      </c>
      <c r="AE321" s="1">
        <f t="shared" si="157"/>
        <v>2.5</v>
      </c>
      <c r="AF321" s="2">
        <f t="shared" si="158"/>
        <v>1.25</v>
      </c>
      <c r="AG321">
        <f t="shared" si="146"/>
        <v>0</v>
      </c>
      <c r="AH321">
        <f t="shared" si="147"/>
        <v>0</v>
      </c>
      <c r="AI321">
        <f t="shared" si="148"/>
        <v>0</v>
      </c>
      <c r="AJ321" s="3">
        <f t="shared" si="149"/>
        <v>0</v>
      </c>
      <c r="AK321">
        <f t="shared" si="150"/>
        <v>0</v>
      </c>
      <c r="AL321">
        <f t="shared" si="151"/>
        <v>0</v>
      </c>
      <c r="AM321">
        <f t="shared" si="152"/>
        <v>1</v>
      </c>
      <c r="AN321">
        <f t="shared" si="153"/>
        <v>0</v>
      </c>
      <c r="AO321">
        <f t="shared" si="154"/>
        <v>0</v>
      </c>
      <c r="AP321">
        <f t="shared" si="155"/>
        <v>0</v>
      </c>
      <c r="AQ321">
        <f t="shared" si="156"/>
        <v>0</v>
      </c>
      <c r="AR321">
        <f t="shared" si="200"/>
        <v>0</v>
      </c>
    </row>
    <row r="322" spans="2:44" ht="11.25" customHeight="1" x14ac:dyDescent="0.25">
      <c r="B322" s="244" t="s">
        <v>52</v>
      </c>
      <c r="C322" s="239"/>
      <c r="D322" s="239"/>
      <c r="E322" s="239"/>
      <c r="F322" s="239"/>
      <c r="G322" s="233"/>
      <c r="H322" s="233"/>
      <c r="I322" s="233"/>
      <c r="J322" s="233"/>
      <c r="K322" s="233"/>
      <c r="L322" s="233"/>
      <c r="M322" s="234"/>
      <c r="N322" s="39"/>
      <c r="O322" s="40"/>
      <c r="P322" s="40"/>
      <c r="Q322" s="27">
        <f t="shared" ref="Q322:Q326" si="202">S322+V322</f>
        <v>3.25</v>
      </c>
      <c r="R322" s="28">
        <f t="shared" ref="R322:R326" si="203">(T322+U322)/2</f>
        <v>1</v>
      </c>
      <c r="S322" s="29">
        <f>TRUNC(R322*AE323,2)</f>
        <v>2.5</v>
      </c>
      <c r="T322" s="30">
        <v>2</v>
      </c>
      <c r="U322" s="31">
        <v>0</v>
      </c>
      <c r="V322" s="29">
        <f>TRUNC((W322+X322)/2*AF323,2)</f>
        <v>0.75</v>
      </c>
      <c r="W322" s="30">
        <v>1</v>
      </c>
      <c r="X322" s="32">
        <v>0</v>
      </c>
      <c r="Y322" s="53"/>
      <c r="Z322" s="25"/>
      <c r="AA322" s="35"/>
      <c r="AB322" s="35"/>
      <c r="AC322" s="35"/>
      <c r="AD322" s="28">
        <f>16-ROUND(Q321,2)</f>
        <v>0.13000000000000078</v>
      </c>
      <c r="AE322" s="1">
        <f t="shared" si="157"/>
        <v>0</v>
      </c>
      <c r="AF322" s="2">
        <f t="shared" si="158"/>
        <v>0</v>
      </c>
      <c r="AG322">
        <f t="shared" si="146"/>
        <v>0</v>
      </c>
      <c r="AH322">
        <f t="shared" si="147"/>
        <v>0</v>
      </c>
      <c r="AI322">
        <f t="shared" si="148"/>
        <v>0</v>
      </c>
      <c r="AJ322" s="3">
        <f t="shared" si="149"/>
        <v>0</v>
      </c>
      <c r="AK322">
        <f t="shared" si="150"/>
        <v>0</v>
      </c>
      <c r="AL322">
        <f t="shared" si="151"/>
        <v>0</v>
      </c>
      <c r="AM322">
        <f t="shared" si="152"/>
        <v>0</v>
      </c>
      <c r="AN322">
        <f t="shared" si="153"/>
        <v>0</v>
      </c>
      <c r="AO322">
        <f t="shared" si="154"/>
        <v>0</v>
      </c>
      <c r="AP322">
        <f t="shared" si="155"/>
        <v>0</v>
      </c>
      <c r="AQ322">
        <f t="shared" si="156"/>
        <v>0</v>
      </c>
      <c r="AR322">
        <f t="shared" si="200"/>
        <v>0</v>
      </c>
    </row>
    <row r="323" spans="2:44" ht="10.5" customHeight="1" x14ac:dyDescent="0.25">
      <c r="B323" s="39">
        <f>B316+1</f>
        <v>47</v>
      </c>
      <c r="C323" s="21" t="s">
        <v>128</v>
      </c>
      <c r="D323" s="22" t="s">
        <v>65</v>
      </c>
      <c r="E323" s="39"/>
      <c r="F323" s="39"/>
      <c r="G323" s="39"/>
      <c r="H323" s="39"/>
      <c r="I323" s="39"/>
      <c r="J323" s="39"/>
      <c r="K323" s="25" t="str">
        <f>[1]Recap!B285</f>
        <v>Fundamente de genetică (CO)</v>
      </c>
      <c r="L323" s="25" t="str">
        <f>[1]Recap!C282</f>
        <v>BIOINF1</v>
      </c>
      <c r="M323" s="46" t="s">
        <v>63</v>
      </c>
      <c r="N323" s="25"/>
      <c r="O323" s="25"/>
      <c r="P323" s="25"/>
      <c r="Q323" s="27">
        <f>S323+V323</f>
        <v>2.75</v>
      </c>
      <c r="R323" s="28">
        <f t="shared" si="203"/>
        <v>0.5</v>
      </c>
      <c r="S323" s="29">
        <f>TRUNC(R323*AE324,2)</f>
        <v>1.25</v>
      </c>
      <c r="T323" s="30">
        <v>1</v>
      </c>
      <c r="U323" s="31">
        <v>0</v>
      </c>
      <c r="V323" s="29">
        <f>TRUNC((W323+X323)/2*AF324,2)</f>
        <v>1.5</v>
      </c>
      <c r="W323" s="30">
        <v>2</v>
      </c>
      <c r="X323" s="32">
        <v>0</v>
      </c>
      <c r="Y323" s="53"/>
      <c r="Z323" s="25"/>
      <c r="AA323" s="35"/>
      <c r="AB323" s="35"/>
      <c r="AC323" s="35"/>
      <c r="AD323" s="28"/>
      <c r="AE323" s="1">
        <f t="shared" si="157"/>
        <v>2.5</v>
      </c>
      <c r="AF323" s="2">
        <f t="shared" si="158"/>
        <v>1.5</v>
      </c>
      <c r="AG323">
        <f>IF(ISNUMBER(SEARCH($AG$4,L323)),1,0)</f>
        <v>0</v>
      </c>
      <c r="AH323">
        <f>IF(ISNUMBER(SEARCH($AH$4,L323)),1,0)</f>
        <v>0</v>
      </c>
      <c r="AI323">
        <f>IF(ISNUMBER(SEARCH($AI$4,L323)),1,0)</f>
        <v>0</v>
      </c>
      <c r="AJ323" s="3">
        <f>IF(ISNUMBER(SEARCH($AJ$4,L323)),1,0)</f>
        <v>1</v>
      </c>
      <c r="AK323">
        <f>IF(ISNUMBER(SEARCH($AK$4,L323)),1,0)</f>
        <v>0</v>
      </c>
      <c r="AL323">
        <f>IF(ISNUMBER(SEARCH($AL$4,L323)),1,0)</f>
        <v>0</v>
      </c>
      <c r="AM323">
        <f>IF(ISNUMBER(SEARCH($AM$4,L323)),1,0)</f>
        <v>0</v>
      </c>
      <c r="AN323">
        <f>IF(OR(IF(ISNUMBER(SEARCH("i1",L323)),1,0),IF(ISNUMBER(SEARCH("i2",L323)),1,0),IF(ISNUMBER(SEARCH("i3",L323)),1,0)),1,0)</f>
        <v>0</v>
      </c>
      <c r="AO323">
        <f>IF(OR(IF(ISNUMBER(SEARCH("ia1",L323)),1,0),IF(ISNUMBER(SEARCH("ia2",L323)),1,0),IF(ISNUMBER(SEARCH("ia3",L323)),1,0)),1,0)</f>
        <v>0</v>
      </c>
      <c r="AP323">
        <f t="shared" si="155"/>
        <v>1</v>
      </c>
      <c r="AQ323">
        <f t="shared" si="156"/>
        <v>0</v>
      </c>
      <c r="AR323">
        <f t="shared" si="200"/>
        <v>0</v>
      </c>
    </row>
    <row r="324" spans="2:44" ht="10.5" customHeight="1" x14ac:dyDescent="0.25">
      <c r="B324" s="39"/>
      <c r="C324" s="39"/>
      <c r="D324" s="40"/>
      <c r="E324" s="39"/>
      <c r="F324" s="39"/>
      <c r="G324" s="39"/>
      <c r="H324" s="39"/>
      <c r="I324" s="39"/>
      <c r="J324" s="39"/>
      <c r="K324" s="25" t="str">
        <f>[1]Recap!B286</f>
        <v>Instrumente soft.pentru bioinformatica (CO)</v>
      </c>
      <c r="L324" s="25" t="str">
        <f>[1]Recap!C286</f>
        <v>BIOINF1</v>
      </c>
      <c r="M324" s="26" t="s">
        <v>63</v>
      </c>
      <c r="N324" s="39"/>
      <c r="O324" s="40"/>
      <c r="P324" s="40"/>
      <c r="Q324" s="27">
        <f t="shared" si="202"/>
        <v>4</v>
      </c>
      <c r="R324" s="28">
        <f t="shared" si="203"/>
        <v>1</v>
      </c>
      <c r="S324" s="29">
        <f>TRUNC(R324*AE325,2)</f>
        <v>2.5</v>
      </c>
      <c r="T324" s="30">
        <v>0</v>
      </c>
      <c r="U324" s="31">
        <v>2</v>
      </c>
      <c r="V324" s="29">
        <f>TRUNC((W324+X324)/2*AF325,2)</f>
        <v>1.5</v>
      </c>
      <c r="W324" s="30">
        <v>0</v>
      </c>
      <c r="X324" s="32">
        <v>2</v>
      </c>
      <c r="Y324" s="53"/>
      <c r="Z324" s="25"/>
      <c r="AA324" s="35"/>
      <c r="AB324" s="35"/>
      <c r="AC324" s="35"/>
      <c r="AD324" s="28"/>
      <c r="AE324" s="1">
        <f t="shared" si="157"/>
        <v>2.5</v>
      </c>
      <c r="AF324" s="2">
        <f t="shared" si="158"/>
        <v>1.5</v>
      </c>
      <c r="AG324">
        <f t="shared" si="146"/>
        <v>0</v>
      </c>
      <c r="AH324">
        <f t="shared" ref="AH324:AH387" si="204">IF(ISNUMBER(SEARCH($AH$4,L324)),1,0)</f>
        <v>0</v>
      </c>
      <c r="AI324">
        <f t="shared" si="148"/>
        <v>0</v>
      </c>
      <c r="AJ324" s="3">
        <f t="shared" ref="AJ324:AJ387" si="205">IF(ISNUMBER(SEARCH($AJ$4,L324)),1,0)</f>
        <v>1</v>
      </c>
      <c r="AK324">
        <f t="shared" si="150"/>
        <v>0</v>
      </c>
      <c r="AL324">
        <f t="shared" si="151"/>
        <v>0</v>
      </c>
      <c r="AM324">
        <f t="shared" si="152"/>
        <v>0</v>
      </c>
      <c r="AN324">
        <f t="shared" si="153"/>
        <v>0</v>
      </c>
      <c r="AO324">
        <f t="shared" si="154"/>
        <v>0</v>
      </c>
      <c r="AP324">
        <f t="shared" si="155"/>
        <v>1</v>
      </c>
      <c r="AQ324">
        <f t="shared" si="156"/>
        <v>0</v>
      </c>
      <c r="AR324">
        <f t="shared" si="200"/>
        <v>0</v>
      </c>
    </row>
    <row r="325" spans="2:44" ht="10.5" customHeight="1" x14ac:dyDescent="0.25">
      <c r="B325" s="39"/>
      <c r="C325" s="39"/>
      <c r="D325" s="40"/>
      <c r="E325" s="39"/>
      <c r="F325" s="39"/>
      <c r="G325" s="39"/>
      <c r="H325" s="39"/>
      <c r="I325" s="39"/>
      <c r="J325" s="39"/>
      <c r="K325" s="54" t="str">
        <f>[1]Recap!B287</f>
        <v>Metode in biologia moleculara</v>
      </c>
      <c r="L325" s="54" t="str">
        <f>[1]Recap!C287</f>
        <v>BIOINF1</v>
      </c>
      <c r="M325" s="26" t="s">
        <v>63</v>
      </c>
      <c r="N325" s="39"/>
      <c r="O325" s="40"/>
      <c r="P325" s="40"/>
      <c r="Q325" s="27">
        <f t="shared" si="202"/>
        <v>1.5</v>
      </c>
      <c r="R325" s="28">
        <f t="shared" si="203"/>
        <v>0</v>
      </c>
      <c r="S325" s="29">
        <f>TRUNC(R325*AE326,2)</f>
        <v>0</v>
      </c>
      <c r="T325" s="30">
        <v>0</v>
      </c>
      <c r="U325" s="31">
        <v>0</v>
      </c>
      <c r="V325" s="29">
        <f>TRUNC((W325+X325)/2*AF326,2)</f>
        <v>1.5</v>
      </c>
      <c r="W325" s="30">
        <v>0</v>
      </c>
      <c r="X325" s="32">
        <v>2</v>
      </c>
      <c r="Y325" s="53"/>
      <c r="Z325" s="25"/>
      <c r="AA325" s="35"/>
      <c r="AB325" s="35"/>
      <c r="AC325" s="35"/>
      <c r="AD325" s="28"/>
      <c r="AE325" s="1">
        <f t="shared" si="157"/>
        <v>2.5</v>
      </c>
      <c r="AF325" s="2">
        <f t="shared" si="158"/>
        <v>1.5</v>
      </c>
      <c r="AG325">
        <f t="shared" si="146"/>
        <v>0</v>
      </c>
      <c r="AH325">
        <f t="shared" si="204"/>
        <v>0</v>
      </c>
      <c r="AI325">
        <f t="shared" si="148"/>
        <v>0</v>
      </c>
      <c r="AJ325" s="3">
        <f t="shared" si="205"/>
        <v>1</v>
      </c>
      <c r="AK325">
        <f t="shared" si="150"/>
        <v>0</v>
      </c>
      <c r="AL325">
        <f t="shared" si="151"/>
        <v>0</v>
      </c>
      <c r="AM325">
        <f t="shared" si="152"/>
        <v>0</v>
      </c>
      <c r="AN325">
        <f t="shared" si="153"/>
        <v>0</v>
      </c>
      <c r="AO325">
        <f t="shared" si="154"/>
        <v>0</v>
      </c>
      <c r="AP325">
        <f t="shared" si="155"/>
        <v>1</v>
      </c>
      <c r="AQ325">
        <f t="shared" si="156"/>
        <v>0</v>
      </c>
      <c r="AR325">
        <f t="shared" si="200"/>
        <v>0</v>
      </c>
    </row>
    <row r="326" spans="2:44" ht="10.5" customHeight="1" x14ac:dyDescent="0.25">
      <c r="B326" s="39"/>
      <c r="C326" s="39"/>
      <c r="D326" s="40"/>
      <c r="E326" s="39"/>
      <c r="F326" s="39"/>
      <c r="G326" s="39"/>
      <c r="H326" s="39"/>
      <c r="I326" s="39"/>
      <c r="J326" s="39"/>
      <c r="K326" s="25" t="str">
        <f>[1]Recap!B289</f>
        <v>Practica de specialitate</v>
      </c>
      <c r="L326" s="25" t="str">
        <f>[1]Recap!C289</f>
        <v>BIOINF1</v>
      </c>
      <c r="M326" s="46" t="s">
        <v>63</v>
      </c>
      <c r="N326" s="25"/>
      <c r="O326" s="25"/>
      <c r="P326" s="25"/>
      <c r="Q326" s="27">
        <f t="shared" si="202"/>
        <v>2.5</v>
      </c>
      <c r="R326" s="28">
        <f t="shared" si="203"/>
        <v>1</v>
      </c>
      <c r="S326" s="29">
        <f>TRUNC(R326*AE327,2)</f>
        <v>2.5</v>
      </c>
      <c r="T326" s="30">
        <v>0</v>
      </c>
      <c r="U326" s="31">
        <v>2</v>
      </c>
      <c r="V326" s="29">
        <f>TRUNC((W326+X326)/2*AF327,2)</f>
        <v>0</v>
      </c>
      <c r="W326" s="30">
        <v>0</v>
      </c>
      <c r="X326" s="32">
        <v>0</v>
      </c>
      <c r="Y326" s="53"/>
      <c r="Z326" s="25"/>
      <c r="AA326" s="35"/>
      <c r="AB326" s="35"/>
      <c r="AC326" s="35"/>
      <c r="AD326" s="28"/>
      <c r="AE326" s="1">
        <f t="shared" si="157"/>
        <v>2.5</v>
      </c>
      <c r="AF326" s="2">
        <f t="shared" si="158"/>
        <v>1.5</v>
      </c>
      <c r="AG326">
        <f t="shared" si="146"/>
        <v>0</v>
      </c>
      <c r="AH326">
        <f t="shared" si="204"/>
        <v>0</v>
      </c>
      <c r="AI326">
        <f t="shared" si="148"/>
        <v>0</v>
      </c>
      <c r="AJ326" s="3">
        <f t="shared" si="205"/>
        <v>1</v>
      </c>
      <c r="AK326">
        <f t="shared" si="150"/>
        <v>0</v>
      </c>
      <c r="AL326">
        <f t="shared" si="151"/>
        <v>0</v>
      </c>
      <c r="AM326">
        <f t="shared" si="152"/>
        <v>0</v>
      </c>
      <c r="AN326">
        <f t="shared" si="153"/>
        <v>0</v>
      </c>
      <c r="AO326">
        <f t="shared" si="154"/>
        <v>0</v>
      </c>
      <c r="AP326">
        <f t="shared" si="155"/>
        <v>1</v>
      </c>
      <c r="AQ326">
        <f t="shared" si="156"/>
        <v>0</v>
      </c>
      <c r="AR326">
        <f t="shared" si="200"/>
        <v>0</v>
      </c>
    </row>
    <row r="327" spans="2:44" ht="10.5" customHeight="1" x14ac:dyDescent="0.25">
      <c r="B327" s="39"/>
      <c r="C327" s="39"/>
      <c r="D327" s="40"/>
      <c r="E327" s="39"/>
      <c r="F327" s="39"/>
      <c r="G327" s="39"/>
      <c r="H327" s="39"/>
      <c r="I327" s="39"/>
      <c r="J327" s="39"/>
      <c r="K327" s="25" t="str">
        <f>[1]Recap!B288</f>
        <v>Algoritmi de analiza a secv.si semnalelor biol</v>
      </c>
      <c r="L327" s="25" t="str">
        <f>[1]Recap!C288</f>
        <v>BIOINF1</v>
      </c>
      <c r="M327" s="25">
        <v>1</v>
      </c>
      <c r="N327" s="43"/>
      <c r="O327" s="43"/>
      <c r="P327" s="43"/>
      <c r="Q327" s="41">
        <f t="shared" ref="Q327:X327" si="206">SUM(Q322:Q326)</f>
        <v>14</v>
      </c>
      <c r="R327" s="41">
        <f t="shared" si="206"/>
        <v>3.5</v>
      </c>
      <c r="S327" s="41">
        <f t="shared" si="206"/>
        <v>8.75</v>
      </c>
      <c r="T327" s="41">
        <f t="shared" si="206"/>
        <v>3</v>
      </c>
      <c r="U327" s="41">
        <f t="shared" si="206"/>
        <v>4</v>
      </c>
      <c r="V327" s="41">
        <f t="shared" si="206"/>
        <v>5.25</v>
      </c>
      <c r="W327" s="41">
        <f t="shared" si="206"/>
        <v>3</v>
      </c>
      <c r="X327" s="41">
        <f t="shared" si="206"/>
        <v>4</v>
      </c>
      <c r="Y327" s="53"/>
      <c r="Z327" s="25"/>
      <c r="AA327" s="35"/>
      <c r="AB327" s="35"/>
      <c r="AC327" s="35"/>
      <c r="AD327" s="28" t="str">
        <f>_xlfn.CONCAT(ROUND(AD328,2), " Examene")</f>
        <v>2 Examene</v>
      </c>
      <c r="AE327" s="1">
        <f t="shared" si="157"/>
        <v>2.5</v>
      </c>
      <c r="AF327" s="2">
        <f t="shared" si="158"/>
        <v>1.5</v>
      </c>
      <c r="AG327">
        <f t="shared" ref="AG327:AG390" si="207">IF(ISNUMBER(SEARCH($AG$4,L327)),1,0)</f>
        <v>0</v>
      </c>
      <c r="AH327">
        <f t="shared" si="204"/>
        <v>0</v>
      </c>
      <c r="AI327">
        <f t="shared" ref="AI327:AI390" si="208">IF(ISNUMBER(SEARCH($AI$4,L327)),1,0)</f>
        <v>0</v>
      </c>
      <c r="AJ327" s="3">
        <f t="shared" si="205"/>
        <v>1</v>
      </c>
      <c r="AK327">
        <f t="shared" ref="AK327:AK390" si="209">IF(ISNUMBER(SEARCH($AK$4,L327)),1,0)</f>
        <v>0</v>
      </c>
      <c r="AL327">
        <f t="shared" ref="AL327:AL390" si="210">IF(ISNUMBER(SEARCH($AL$4,L327)),1,0)</f>
        <v>0</v>
      </c>
      <c r="AM327">
        <f t="shared" ref="AM327:AM390" si="211">IF(ISNUMBER(SEARCH($AM$4,L327)),1,0)</f>
        <v>0</v>
      </c>
      <c r="AN327">
        <f t="shared" ref="AN327:AN390" si="212">IF(OR(IF(ISNUMBER(SEARCH("i1",L327)),1,0),IF(ISNUMBER(SEARCH("i2",L327)),1,0),IF(ISNUMBER(SEARCH("i3",L327)),1,0)),1,0)</f>
        <v>0</v>
      </c>
      <c r="AO327">
        <f t="shared" ref="AO327:AO390" si="213">IF(OR(IF(ISNUMBER(SEARCH("ia1",L327)),1,0),IF(ISNUMBER(SEARCH("ia2",L327)),1,0),IF(ISNUMBER(SEARCH("ia3",L327)),1,0)),1,0)</f>
        <v>0</v>
      </c>
      <c r="AP327">
        <f t="shared" ref="AP327:AP390" si="214">IF(SUM(AG327:AJ327)&lt;=0,0,1)</f>
        <v>1</v>
      </c>
      <c r="AQ327">
        <f t="shared" ref="AQ327:AQ390" si="215">IF(SUM(AK327:AL327)&lt;=0,0,1)</f>
        <v>0</v>
      </c>
      <c r="AR327">
        <f t="shared" si="200"/>
        <v>0</v>
      </c>
    </row>
    <row r="328" spans="2:44" ht="11.25" customHeight="1" x14ac:dyDescent="0.25">
      <c r="B328" s="242" t="s">
        <v>52</v>
      </c>
      <c r="C328" s="233"/>
      <c r="D328" s="233"/>
      <c r="E328" s="233"/>
      <c r="F328" s="233"/>
      <c r="G328" s="233"/>
      <c r="H328" s="233"/>
      <c r="I328" s="233"/>
      <c r="J328" s="233"/>
      <c r="K328" s="233"/>
      <c r="L328" s="233"/>
      <c r="M328" s="234"/>
      <c r="N328" s="40"/>
      <c r="O328" s="40"/>
      <c r="P328" s="40"/>
      <c r="Q328" s="27">
        <f t="shared" ref="Q328:Q334" si="216">S328+V328</f>
        <v>1.5</v>
      </c>
      <c r="R328" s="28">
        <f t="shared" ref="R328:R334" si="217">(T328+U328)/2</f>
        <v>0</v>
      </c>
      <c r="S328" s="29">
        <f t="shared" ref="S328:S334" si="218">TRUNC(R328*AE329,2)</f>
        <v>0</v>
      </c>
      <c r="T328" s="30">
        <v>0</v>
      </c>
      <c r="U328" s="31">
        <v>0</v>
      </c>
      <c r="V328" s="29">
        <f t="shared" ref="V328:V334" si="219">TRUNC((W328+X328)/2*AF329,2)</f>
        <v>1.5</v>
      </c>
      <c r="W328" s="30">
        <v>0</v>
      </c>
      <c r="X328" s="32">
        <v>2</v>
      </c>
      <c r="Y328" s="53"/>
      <c r="Z328" s="25"/>
      <c r="AA328" s="35"/>
      <c r="AB328" s="35"/>
      <c r="AC328" s="35"/>
      <c r="AD328" s="28">
        <f>16-ROUND(Q327,2)</f>
        <v>2</v>
      </c>
      <c r="AE328" s="1">
        <f t="shared" ref="AE328:AE391" si="220">IF(AR328=1,2,IF(AM328=1,2*1.25,IF(AP328=1,2.5,IF(AQ328=1,3.12,0))))</f>
        <v>0</v>
      </c>
      <c r="AF328" s="2">
        <f t="shared" ref="AF328:AF391" si="221">IF(AR328=1,1,IF(AM328=1,1.25,IF(AP328=1,1.5,IF(AQ328=1,1.86,0))))</f>
        <v>0</v>
      </c>
      <c r="AG328">
        <f t="shared" si="207"/>
        <v>0</v>
      </c>
      <c r="AH328">
        <f t="shared" si="204"/>
        <v>0</v>
      </c>
      <c r="AI328">
        <f t="shared" si="208"/>
        <v>0</v>
      </c>
      <c r="AJ328" s="3">
        <f t="shared" si="205"/>
        <v>0</v>
      </c>
      <c r="AK328">
        <f t="shared" si="209"/>
        <v>0</v>
      </c>
      <c r="AL328">
        <f t="shared" si="210"/>
        <v>0</v>
      </c>
      <c r="AM328">
        <f t="shared" si="211"/>
        <v>0</v>
      </c>
      <c r="AN328">
        <f t="shared" si="212"/>
        <v>0</v>
      </c>
      <c r="AO328">
        <f t="shared" si="213"/>
        <v>0</v>
      </c>
      <c r="AP328">
        <f t="shared" si="214"/>
        <v>0</v>
      </c>
      <c r="AQ328">
        <f t="shared" si="215"/>
        <v>0</v>
      </c>
      <c r="AR328">
        <f t="shared" si="200"/>
        <v>0</v>
      </c>
    </row>
    <row r="329" spans="2:44" ht="10.5" customHeight="1" x14ac:dyDescent="0.25">
      <c r="B329" s="51">
        <f>B323+1</f>
        <v>48</v>
      </c>
      <c r="C329" s="22" t="s">
        <v>128</v>
      </c>
      <c r="D329" s="22" t="s">
        <v>192</v>
      </c>
      <c r="E329" s="22"/>
      <c r="F329" s="25"/>
      <c r="G329" s="42"/>
      <c r="H329" s="25"/>
      <c r="I329" s="25"/>
      <c r="J329" s="25"/>
      <c r="K329" s="54" t="str">
        <f>[1]Recap!B288</f>
        <v>Algoritmi de analiza a secv.si semnalelor biol</v>
      </c>
      <c r="L329" s="54" t="str">
        <f>[1]Recap!C288</f>
        <v>BIOINF1</v>
      </c>
      <c r="M329" s="26" t="s">
        <v>63</v>
      </c>
      <c r="N329" s="39"/>
      <c r="O329" s="40"/>
      <c r="P329" s="40"/>
      <c r="Q329" s="27">
        <f t="shared" si="216"/>
        <v>3.25</v>
      </c>
      <c r="R329" s="28">
        <f t="shared" si="217"/>
        <v>1</v>
      </c>
      <c r="S329" s="29">
        <f t="shared" si="218"/>
        <v>2.5</v>
      </c>
      <c r="T329" s="30">
        <v>0</v>
      </c>
      <c r="U329" s="31">
        <v>2</v>
      </c>
      <c r="V329" s="29">
        <f t="shared" si="219"/>
        <v>0.75</v>
      </c>
      <c r="W329" s="30">
        <v>0</v>
      </c>
      <c r="X329" s="32">
        <v>1</v>
      </c>
      <c r="Y329" s="53"/>
      <c r="Z329" s="25"/>
      <c r="AA329" s="35"/>
      <c r="AB329" s="35"/>
      <c r="AC329" s="35"/>
      <c r="AD329" s="28"/>
      <c r="AE329" s="1">
        <f t="shared" si="220"/>
        <v>2.5</v>
      </c>
      <c r="AF329" s="2">
        <f t="shared" si="221"/>
        <v>1.5</v>
      </c>
      <c r="AG329">
        <f t="shared" si="207"/>
        <v>0</v>
      </c>
      <c r="AH329">
        <f t="shared" si="204"/>
        <v>0</v>
      </c>
      <c r="AI329">
        <f t="shared" si="208"/>
        <v>0</v>
      </c>
      <c r="AJ329" s="3">
        <f t="shared" si="205"/>
        <v>1</v>
      </c>
      <c r="AK329">
        <f t="shared" si="209"/>
        <v>0</v>
      </c>
      <c r="AL329">
        <f t="shared" si="210"/>
        <v>0</v>
      </c>
      <c r="AM329">
        <f t="shared" si="211"/>
        <v>0</v>
      </c>
      <c r="AN329">
        <f t="shared" si="212"/>
        <v>0</v>
      </c>
      <c r="AO329">
        <f t="shared" si="213"/>
        <v>0</v>
      </c>
      <c r="AP329">
        <f t="shared" si="214"/>
        <v>1</v>
      </c>
      <c r="AQ329">
        <f t="shared" si="215"/>
        <v>0</v>
      </c>
      <c r="AR329">
        <f t="shared" si="200"/>
        <v>0</v>
      </c>
    </row>
    <row r="330" spans="2:44" ht="10.5" customHeight="1" x14ac:dyDescent="0.25">
      <c r="B330" s="51"/>
      <c r="C330" s="22"/>
      <c r="D330" s="22"/>
      <c r="E330" s="54"/>
      <c r="F330" s="25"/>
      <c r="G330" s="42"/>
      <c r="H330" s="25"/>
      <c r="I330" s="25"/>
      <c r="J330" s="25"/>
      <c r="K330" s="25" t="str">
        <f>[1]Recap!B291</f>
        <v>Metode statistice in epidemiologie</v>
      </c>
      <c r="L330" s="25" t="str">
        <f>[1]Recap!C291</f>
        <v>BIOINF1</v>
      </c>
      <c r="M330" s="46" t="s">
        <v>63</v>
      </c>
      <c r="N330" s="25" t="s">
        <v>96</v>
      </c>
      <c r="O330" s="25"/>
      <c r="P330" s="25"/>
      <c r="Q330" s="27">
        <f t="shared" si="216"/>
        <v>2.75</v>
      </c>
      <c r="R330" s="28">
        <f t="shared" si="217"/>
        <v>0.5</v>
      </c>
      <c r="S330" s="29">
        <f t="shared" si="218"/>
        <v>1.25</v>
      </c>
      <c r="T330" s="30">
        <v>0</v>
      </c>
      <c r="U330" s="31">
        <v>1</v>
      </c>
      <c r="V330" s="29">
        <f t="shared" si="219"/>
        <v>1.5</v>
      </c>
      <c r="W330" s="30">
        <v>0</v>
      </c>
      <c r="X330" s="32">
        <v>2</v>
      </c>
      <c r="Y330" s="53"/>
      <c r="Z330" s="25"/>
      <c r="AA330" s="35"/>
      <c r="AB330" s="35"/>
      <c r="AC330" s="35"/>
      <c r="AD330" s="28"/>
      <c r="AE330" s="1">
        <f t="shared" si="220"/>
        <v>2.5</v>
      </c>
      <c r="AF330" s="2">
        <f t="shared" si="221"/>
        <v>1.5</v>
      </c>
      <c r="AG330">
        <f t="shared" si="207"/>
        <v>0</v>
      </c>
      <c r="AH330">
        <f t="shared" si="204"/>
        <v>0</v>
      </c>
      <c r="AI330">
        <f t="shared" si="208"/>
        <v>0</v>
      </c>
      <c r="AJ330" s="3">
        <f t="shared" si="205"/>
        <v>1</v>
      </c>
      <c r="AK330">
        <f t="shared" si="209"/>
        <v>0</v>
      </c>
      <c r="AL330">
        <f t="shared" si="210"/>
        <v>0</v>
      </c>
      <c r="AM330">
        <f t="shared" si="211"/>
        <v>0</v>
      </c>
      <c r="AN330">
        <f t="shared" si="212"/>
        <v>0</v>
      </c>
      <c r="AO330">
        <f t="shared" si="213"/>
        <v>0</v>
      </c>
      <c r="AP330">
        <f t="shared" si="214"/>
        <v>1</v>
      </c>
      <c r="AQ330">
        <f t="shared" si="215"/>
        <v>0</v>
      </c>
      <c r="AR330">
        <f t="shared" si="200"/>
        <v>0</v>
      </c>
    </row>
    <row r="331" spans="2:44" ht="10.5" customHeight="1" x14ac:dyDescent="0.25">
      <c r="B331" s="51"/>
      <c r="C331" s="22"/>
      <c r="D331" s="22"/>
      <c r="E331" s="54"/>
      <c r="F331" s="25"/>
      <c r="G331" s="42"/>
      <c r="H331" s="25"/>
      <c r="I331" s="25"/>
      <c r="J331" s="25"/>
      <c r="K331" s="25" t="str">
        <f>[1]Recap!B292</f>
        <v>Studii de asociere (CO)</v>
      </c>
      <c r="L331" s="25" t="str">
        <f>[1]Recap!C292</f>
        <v>BIOINF1</v>
      </c>
      <c r="M331" s="46" t="s">
        <v>63</v>
      </c>
      <c r="N331" s="25" t="s">
        <v>130</v>
      </c>
      <c r="O331" s="25"/>
      <c r="P331" s="25"/>
      <c r="Q331" s="27">
        <f t="shared" si="216"/>
        <v>1.5</v>
      </c>
      <c r="R331" s="28">
        <f t="shared" si="217"/>
        <v>0</v>
      </c>
      <c r="S331" s="29">
        <f t="shared" si="218"/>
        <v>0</v>
      </c>
      <c r="T331" s="30">
        <v>0</v>
      </c>
      <c r="U331" s="31">
        <v>0</v>
      </c>
      <c r="V331" s="29">
        <f t="shared" si="219"/>
        <v>1.5</v>
      </c>
      <c r="W331" s="30">
        <v>2</v>
      </c>
      <c r="X331" s="32">
        <v>0</v>
      </c>
      <c r="Y331" s="53"/>
      <c r="Z331" s="25"/>
      <c r="AA331" s="35"/>
      <c r="AB331" s="35"/>
      <c r="AC331" s="35"/>
      <c r="AD331" s="28"/>
      <c r="AE331" s="1">
        <f t="shared" si="220"/>
        <v>2.5</v>
      </c>
      <c r="AF331" s="2">
        <f t="shared" si="221"/>
        <v>1.5</v>
      </c>
      <c r="AG331">
        <f t="shared" si="207"/>
        <v>0</v>
      </c>
      <c r="AH331">
        <f t="shared" si="204"/>
        <v>0</v>
      </c>
      <c r="AI331">
        <f t="shared" si="208"/>
        <v>0</v>
      </c>
      <c r="AJ331" s="3">
        <f t="shared" si="205"/>
        <v>1</v>
      </c>
      <c r="AK331">
        <f t="shared" si="209"/>
        <v>0</v>
      </c>
      <c r="AL331">
        <f t="shared" si="210"/>
        <v>0</v>
      </c>
      <c r="AM331">
        <f t="shared" si="211"/>
        <v>0</v>
      </c>
      <c r="AN331">
        <f t="shared" si="212"/>
        <v>0</v>
      </c>
      <c r="AO331">
        <f t="shared" si="213"/>
        <v>0</v>
      </c>
      <c r="AP331">
        <f t="shared" si="214"/>
        <v>1</v>
      </c>
      <c r="AQ331">
        <f t="shared" si="215"/>
        <v>0</v>
      </c>
      <c r="AR331">
        <f t="shared" si="200"/>
        <v>0</v>
      </c>
    </row>
    <row r="332" spans="2:44" ht="10.5" customHeight="1" x14ac:dyDescent="0.25">
      <c r="B332" s="51"/>
      <c r="C332" s="22"/>
      <c r="D332" s="22"/>
      <c r="E332" s="54"/>
      <c r="F332" s="25"/>
      <c r="G332" s="42"/>
      <c r="H332" s="25"/>
      <c r="I332" s="25"/>
      <c r="J332" s="25"/>
      <c r="K332" s="25" t="str">
        <f>[1]Recap!B295</f>
        <v>Sisteme distribuite</v>
      </c>
      <c r="L332" s="25" t="str">
        <f>[1]Recap!C295</f>
        <v>BIOINF2</v>
      </c>
      <c r="M332" s="26" t="s">
        <v>104</v>
      </c>
      <c r="N332" s="39"/>
      <c r="O332" s="40"/>
      <c r="P332" s="40"/>
      <c r="Q332" s="63">
        <f t="shared" si="216"/>
        <v>3.25</v>
      </c>
      <c r="R332" s="64">
        <f t="shared" si="217"/>
        <v>1</v>
      </c>
      <c r="S332" s="123">
        <f t="shared" si="218"/>
        <v>2.5</v>
      </c>
      <c r="T332" s="65">
        <v>2</v>
      </c>
      <c r="U332" s="66">
        <v>0</v>
      </c>
      <c r="V332" s="123">
        <f t="shared" si="219"/>
        <v>0.75</v>
      </c>
      <c r="W332" s="65">
        <v>1</v>
      </c>
      <c r="X332" s="67">
        <v>0</v>
      </c>
      <c r="Y332" s="53"/>
      <c r="Z332" s="25"/>
      <c r="AA332" s="35"/>
      <c r="AB332" s="35"/>
      <c r="AC332" s="35"/>
      <c r="AD332" s="28"/>
      <c r="AE332" s="1">
        <f t="shared" si="220"/>
        <v>2.5</v>
      </c>
      <c r="AF332" s="2">
        <f t="shared" si="221"/>
        <v>1.5</v>
      </c>
      <c r="AG332">
        <f t="shared" si="207"/>
        <v>0</v>
      </c>
      <c r="AH332">
        <f t="shared" si="204"/>
        <v>0</v>
      </c>
      <c r="AI332">
        <f t="shared" si="208"/>
        <v>0</v>
      </c>
      <c r="AJ332" s="3">
        <f t="shared" si="205"/>
        <v>1</v>
      </c>
      <c r="AK332">
        <f t="shared" si="209"/>
        <v>0</v>
      </c>
      <c r="AL332">
        <f t="shared" si="210"/>
        <v>0</v>
      </c>
      <c r="AM332">
        <f t="shared" si="211"/>
        <v>0</v>
      </c>
      <c r="AN332">
        <f t="shared" si="212"/>
        <v>0</v>
      </c>
      <c r="AO332">
        <f t="shared" si="213"/>
        <v>0</v>
      </c>
      <c r="AP332">
        <f t="shared" si="214"/>
        <v>1</v>
      </c>
      <c r="AQ332">
        <f t="shared" si="215"/>
        <v>0</v>
      </c>
      <c r="AR332">
        <f t="shared" si="200"/>
        <v>0</v>
      </c>
    </row>
    <row r="333" spans="2:44" ht="10.5" customHeight="1" x14ac:dyDescent="0.25">
      <c r="B333" s="51"/>
      <c r="C333" s="22"/>
      <c r="D333" s="22"/>
      <c r="E333" s="54"/>
      <c r="F333" s="25"/>
      <c r="G333" s="42"/>
      <c r="H333" s="25"/>
      <c r="I333" s="25"/>
      <c r="J333" s="25"/>
      <c r="K333" s="56" t="str">
        <f>[1]Recap!B294</f>
        <v>Securitatea datelor şi elemente de bioetică</v>
      </c>
      <c r="L333" s="56" t="str">
        <f>[1]Recap!C294</f>
        <v>BIOINF2</v>
      </c>
      <c r="M333" s="80" t="s">
        <v>104</v>
      </c>
      <c r="N333" s="90"/>
      <c r="O333" s="90"/>
      <c r="P333" s="90"/>
      <c r="Q333" s="101">
        <f t="shared" si="216"/>
        <v>1</v>
      </c>
      <c r="R333" s="71">
        <f t="shared" si="217"/>
        <v>0.5</v>
      </c>
      <c r="S333" s="126">
        <f t="shared" si="218"/>
        <v>1</v>
      </c>
      <c r="T333" s="102">
        <v>0</v>
      </c>
      <c r="U333" s="103">
        <v>1</v>
      </c>
      <c r="V333" s="126">
        <f t="shared" si="219"/>
        <v>0</v>
      </c>
      <c r="W333" s="102">
        <v>0</v>
      </c>
      <c r="X333" s="104">
        <v>0</v>
      </c>
      <c r="Y333" s="53"/>
      <c r="Z333" s="25"/>
      <c r="AA333" s="35"/>
      <c r="AB333" s="35"/>
      <c r="AC333" s="35"/>
      <c r="AD333" s="28"/>
      <c r="AE333" s="1">
        <f t="shared" si="220"/>
        <v>2.5</v>
      </c>
      <c r="AF333" s="2">
        <f t="shared" si="221"/>
        <v>1.5</v>
      </c>
      <c r="AG333">
        <f t="shared" si="207"/>
        <v>0</v>
      </c>
      <c r="AH333">
        <f t="shared" si="204"/>
        <v>0</v>
      </c>
      <c r="AI333">
        <f t="shared" si="208"/>
        <v>0</v>
      </c>
      <c r="AJ333" s="3">
        <f t="shared" si="205"/>
        <v>1</v>
      </c>
      <c r="AK333">
        <f t="shared" si="209"/>
        <v>0</v>
      </c>
      <c r="AL333">
        <f t="shared" si="210"/>
        <v>0</v>
      </c>
      <c r="AM333">
        <f t="shared" si="211"/>
        <v>0</v>
      </c>
      <c r="AN333">
        <f t="shared" si="212"/>
        <v>0</v>
      </c>
      <c r="AO333">
        <f t="shared" si="213"/>
        <v>0</v>
      </c>
      <c r="AP333">
        <f t="shared" si="214"/>
        <v>1</v>
      </c>
      <c r="AQ333">
        <f t="shared" si="215"/>
        <v>0</v>
      </c>
      <c r="AR333">
        <f t="shared" si="200"/>
        <v>0</v>
      </c>
    </row>
    <row r="334" spans="2:44" ht="10.5" customHeight="1" x14ac:dyDescent="0.25">
      <c r="B334" s="51"/>
      <c r="C334" s="22"/>
      <c r="D334" s="22"/>
      <c r="E334" s="54"/>
      <c r="F334" s="25"/>
      <c r="G334" s="42"/>
      <c r="H334" s="25"/>
      <c r="I334" s="25"/>
      <c r="J334" s="138"/>
      <c r="K334" s="92" t="str">
        <f>[1]Recap!B64</f>
        <v>Sisteme de operare II (CO)</v>
      </c>
      <c r="L334" s="92" t="str">
        <f>[1]Recap!C64</f>
        <v>I2+IA2</v>
      </c>
      <c r="M334" s="100">
        <v>2</v>
      </c>
      <c r="N334" s="91"/>
      <c r="O334" s="91"/>
      <c r="P334" s="91"/>
      <c r="Q334" s="101">
        <f t="shared" si="216"/>
        <v>2.75</v>
      </c>
      <c r="R334" s="71">
        <f t="shared" si="217"/>
        <v>0.5</v>
      </c>
      <c r="S334" s="126">
        <f t="shared" si="218"/>
        <v>1.25</v>
      </c>
      <c r="T334" s="102">
        <v>1</v>
      </c>
      <c r="U334" s="103">
        <v>0</v>
      </c>
      <c r="V334" s="126">
        <f t="shared" si="219"/>
        <v>1.5</v>
      </c>
      <c r="W334" s="102">
        <v>2</v>
      </c>
      <c r="X334" s="104">
        <v>0</v>
      </c>
      <c r="Y334" s="114"/>
      <c r="Z334" s="25"/>
      <c r="AA334" s="35"/>
      <c r="AB334" s="35"/>
      <c r="AC334" s="35"/>
      <c r="AD334" s="28"/>
      <c r="AE334" s="1">
        <f t="shared" si="220"/>
        <v>2</v>
      </c>
      <c r="AF334" s="2">
        <f t="shared" si="221"/>
        <v>1</v>
      </c>
      <c r="AG334">
        <f t="shared" si="207"/>
        <v>0</v>
      </c>
      <c r="AH334">
        <f t="shared" si="204"/>
        <v>0</v>
      </c>
      <c r="AI334">
        <f t="shared" si="208"/>
        <v>0</v>
      </c>
      <c r="AJ334" s="3">
        <f t="shared" si="205"/>
        <v>0</v>
      </c>
      <c r="AK334">
        <f t="shared" si="209"/>
        <v>0</v>
      </c>
      <c r="AL334">
        <f t="shared" si="210"/>
        <v>0</v>
      </c>
      <c r="AM334">
        <f t="shared" si="211"/>
        <v>0</v>
      </c>
      <c r="AN334">
        <f t="shared" si="212"/>
        <v>1</v>
      </c>
      <c r="AO334">
        <f t="shared" si="213"/>
        <v>1</v>
      </c>
      <c r="AP334">
        <f t="shared" si="214"/>
        <v>0</v>
      </c>
      <c r="AQ334">
        <f t="shared" si="215"/>
        <v>0</v>
      </c>
      <c r="AR334">
        <f t="shared" si="200"/>
        <v>1</v>
      </c>
    </row>
    <row r="335" spans="2:44" ht="10.5" customHeight="1" x14ac:dyDescent="0.25">
      <c r="B335" s="51"/>
      <c r="C335" s="22"/>
      <c r="D335" s="22"/>
      <c r="E335" s="54"/>
      <c r="F335" s="25"/>
      <c r="G335" s="42"/>
      <c r="H335" s="25"/>
      <c r="I335" s="25"/>
      <c r="J335" s="138"/>
      <c r="K335" s="92" t="str">
        <f>[1]Recap!B296</f>
        <v>Chemoinformatica (CO)</v>
      </c>
      <c r="L335" s="92" t="str">
        <f>[1]Recap!C296</f>
        <v>BIOINF2</v>
      </c>
      <c r="M335" s="100" t="s">
        <v>104</v>
      </c>
      <c r="N335" s="91"/>
      <c r="O335" s="91"/>
      <c r="P335" s="91"/>
      <c r="Q335" s="89">
        <f t="shared" ref="Q335" si="222">SUM(Q328:Q334)</f>
        <v>16</v>
      </c>
      <c r="R335" s="89">
        <f t="shared" ref="R335:X335" si="223">SUM(R328:R334)</f>
        <v>3.5</v>
      </c>
      <c r="S335" s="89">
        <f t="shared" si="223"/>
        <v>8.5</v>
      </c>
      <c r="T335" s="89">
        <f t="shared" si="223"/>
        <v>3</v>
      </c>
      <c r="U335" s="89">
        <f t="shared" si="223"/>
        <v>4</v>
      </c>
      <c r="V335" s="89">
        <f t="shared" si="223"/>
        <v>7.5</v>
      </c>
      <c r="W335" s="89">
        <f t="shared" si="223"/>
        <v>5</v>
      </c>
      <c r="X335" s="89">
        <f t="shared" si="223"/>
        <v>5</v>
      </c>
      <c r="Y335" s="114"/>
      <c r="Z335" s="25"/>
      <c r="AA335" s="35"/>
      <c r="AB335" s="35"/>
      <c r="AC335" s="35"/>
      <c r="AD335" s="28" t="str">
        <f>_xlfn.CONCAT(ROUND(AD336,2), " Examene")</f>
        <v>0 Examene</v>
      </c>
      <c r="AE335" s="1">
        <f t="shared" si="220"/>
        <v>2.5</v>
      </c>
      <c r="AF335" s="2">
        <f t="shared" si="221"/>
        <v>1.5</v>
      </c>
      <c r="AG335">
        <f t="shared" si="207"/>
        <v>0</v>
      </c>
      <c r="AH335">
        <f t="shared" si="204"/>
        <v>0</v>
      </c>
      <c r="AI335">
        <f t="shared" si="208"/>
        <v>0</v>
      </c>
      <c r="AJ335" s="3">
        <f t="shared" si="205"/>
        <v>1</v>
      </c>
      <c r="AK335">
        <f t="shared" si="209"/>
        <v>0</v>
      </c>
      <c r="AL335">
        <f t="shared" si="210"/>
        <v>0</v>
      </c>
      <c r="AM335">
        <f t="shared" si="211"/>
        <v>0</v>
      </c>
      <c r="AN335">
        <f t="shared" si="212"/>
        <v>0</v>
      </c>
      <c r="AO335">
        <f t="shared" si="213"/>
        <v>0</v>
      </c>
      <c r="AP335">
        <f t="shared" si="214"/>
        <v>1</v>
      </c>
      <c r="AQ335">
        <f t="shared" si="215"/>
        <v>0</v>
      </c>
      <c r="AR335">
        <f t="shared" si="200"/>
        <v>0</v>
      </c>
    </row>
    <row r="336" spans="2:44" ht="10.5" customHeight="1" x14ac:dyDescent="0.25">
      <c r="B336" s="242" t="s">
        <v>52</v>
      </c>
      <c r="C336" s="233"/>
      <c r="D336" s="233"/>
      <c r="E336" s="233"/>
      <c r="F336" s="233"/>
      <c r="G336" s="233"/>
      <c r="H336" s="233"/>
      <c r="I336" s="233"/>
      <c r="J336" s="233"/>
      <c r="K336" s="239"/>
      <c r="L336" s="239"/>
      <c r="M336" s="240"/>
      <c r="N336" s="88"/>
      <c r="O336" s="88"/>
      <c r="P336" s="88"/>
      <c r="Q336" s="27">
        <f t="shared" ref="Q336:Q341" si="224">S336+V336</f>
        <v>4</v>
      </c>
      <c r="R336" s="28">
        <f t="shared" ref="R336:R341" si="225">(T336+U336)/2</f>
        <v>1</v>
      </c>
      <c r="S336" s="29">
        <f t="shared" ref="S336:S341" si="226">TRUNC(R336*AE337,2)</f>
        <v>2.5</v>
      </c>
      <c r="T336" s="30">
        <v>2</v>
      </c>
      <c r="U336" s="31">
        <v>0</v>
      </c>
      <c r="V336" s="29">
        <f t="shared" ref="V336:V341" si="227">TRUNC((W336+X336)/2*AF337,2)</f>
        <v>1.5</v>
      </c>
      <c r="W336" s="30">
        <v>2</v>
      </c>
      <c r="X336" s="32">
        <v>0</v>
      </c>
      <c r="Y336" s="53"/>
      <c r="Z336" s="25"/>
      <c r="AA336" s="35"/>
      <c r="AB336" s="35"/>
      <c r="AC336" s="35"/>
      <c r="AD336" s="28">
        <f>16-ROUND(Q335,2)</f>
        <v>0</v>
      </c>
      <c r="AE336" s="1">
        <f t="shared" si="220"/>
        <v>0</v>
      </c>
      <c r="AF336" s="2">
        <f t="shared" si="221"/>
        <v>0</v>
      </c>
      <c r="AG336">
        <f t="shared" si="207"/>
        <v>0</v>
      </c>
      <c r="AH336">
        <f t="shared" si="204"/>
        <v>0</v>
      </c>
      <c r="AI336">
        <f t="shared" si="208"/>
        <v>0</v>
      </c>
      <c r="AJ336" s="3">
        <f t="shared" si="205"/>
        <v>0</v>
      </c>
      <c r="AK336">
        <f t="shared" si="209"/>
        <v>0</v>
      </c>
      <c r="AL336">
        <f t="shared" si="210"/>
        <v>0</v>
      </c>
      <c r="AM336">
        <f t="shared" si="211"/>
        <v>0</v>
      </c>
      <c r="AN336">
        <f t="shared" si="212"/>
        <v>0</v>
      </c>
      <c r="AO336">
        <f t="shared" si="213"/>
        <v>0</v>
      </c>
      <c r="AP336">
        <f t="shared" si="214"/>
        <v>0</v>
      </c>
      <c r="AQ336">
        <f t="shared" si="215"/>
        <v>0</v>
      </c>
      <c r="AR336">
        <f t="shared" si="200"/>
        <v>0</v>
      </c>
    </row>
    <row r="337" spans="2:44" ht="12.75" customHeight="1" x14ac:dyDescent="0.25">
      <c r="B337" s="20">
        <f>B329+1</f>
        <v>49</v>
      </c>
      <c r="C337" s="21" t="s">
        <v>128</v>
      </c>
      <c r="D337" s="22" t="s">
        <v>192</v>
      </c>
      <c r="E337" s="21"/>
      <c r="F337" s="23"/>
      <c r="G337" s="24"/>
      <c r="H337" s="23"/>
      <c r="I337" s="23"/>
      <c r="J337" s="23"/>
      <c r="K337" s="25" t="str">
        <f>[1]Recap!B306</f>
        <v>Introducere în securitatea cibernetică</v>
      </c>
      <c r="L337" s="25" t="str">
        <f>[1]Recap!C306</f>
        <v>SC1</v>
      </c>
      <c r="M337" s="46" t="s">
        <v>117</v>
      </c>
      <c r="N337" s="25"/>
      <c r="O337" s="25"/>
      <c r="P337" s="25"/>
      <c r="Q337" s="27">
        <f t="shared" si="224"/>
        <v>2.75</v>
      </c>
      <c r="R337" s="28">
        <f t="shared" si="225"/>
        <v>0.5</v>
      </c>
      <c r="S337" s="29">
        <f t="shared" si="226"/>
        <v>1.25</v>
      </c>
      <c r="T337" s="30">
        <v>1</v>
      </c>
      <c r="U337" s="31">
        <v>0</v>
      </c>
      <c r="V337" s="29">
        <f t="shared" si="227"/>
        <v>1.5</v>
      </c>
      <c r="W337" s="30">
        <v>2</v>
      </c>
      <c r="X337" s="32">
        <v>0</v>
      </c>
      <c r="Y337" s="33"/>
      <c r="Z337" s="34"/>
      <c r="AA337" s="35"/>
      <c r="AB337" s="35"/>
      <c r="AC337" s="35"/>
      <c r="AD337" s="28"/>
      <c r="AE337" s="1">
        <f t="shared" si="220"/>
        <v>2.5</v>
      </c>
      <c r="AF337" s="2">
        <f t="shared" si="221"/>
        <v>1.5</v>
      </c>
      <c r="AG337">
        <f t="shared" si="207"/>
        <v>0</v>
      </c>
      <c r="AH337">
        <f t="shared" si="204"/>
        <v>0</v>
      </c>
      <c r="AI337">
        <f t="shared" si="208"/>
        <v>1</v>
      </c>
      <c r="AJ337" s="3">
        <f t="shared" si="205"/>
        <v>0</v>
      </c>
      <c r="AK337">
        <f t="shared" si="209"/>
        <v>0</v>
      </c>
      <c r="AL337">
        <f t="shared" si="210"/>
        <v>0</v>
      </c>
      <c r="AM337">
        <f t="shared" si="211"/>
        <v>0</v>
      </c>
      <c r="AN337">
        <f t="shared" si="212"/>
        <v>0</v>
      </c>
      <c r="AO337">
        <f t="shared" si="213"/>
        <v>0</v>
      </c>
      <c r="AP337">
        <f t="shared" si="214"/>
        <v>1</v>
      </c>
      <c r="AQ337">
        <f t="shared" si="215"/>
        <v>0</v>
      </c>
      <c r="AR337">
        <f t="shared" si="200"/>
        <v>0</v>
      </c>
    </row>
    <row r="338" spans="2:44" ht="10.5" customHeight="1" x14ac:dyDescent="0.25">
      <c r="B338" s="20"/>
      <c r="C338" s="21"/>
      <c r="D338" s="22"/>
      <c r="E338" s="21"/>
      <c r="F338" s="23"/>
      <c r="G338" s="24"/>
      <c r="H338" s="23"/>
      <c r="I338" s="23"/>
      <c r="J338" s="23"/>
      <c r="K338" s="25" t="str">
        <f>[1]Recap!B298</f>
        <v>Simularea dinamicii moleculare (CO)</v>
      </c>
      <c r="L338" s="25" t="str">
        <f>[1]Recap!C298</f>
        <v>BIOINF2</v>
      </c>
      <c r="M338" s="46" t="s">
        <v>104</v>
      </c>
      <c r="N338" s="25"/>
      <c r="O338" s="25"/>
      <c r="P338" s="25"/>
      <c r="Q338" s="27">
        <f t="shared" si="224"/>
        <v>2.75</v>
      </c>
      <c r="R338" s="28">
        <f t="shared" si="225"/>
        <v>0.5</v>
      </c>
      <c r="S338" s="29">
        <f t="shared" si="226"/>
        <v>1.25</v>
      </c>
      <c r="T338" s="30">
        <v>1</v>
      </c>
      <c r="U338" s="31">
        <v>0</v>
      </c>
      <c r="V338" s="29">
        <f t="shared" si="227"/>
        <v>1.5</v>
      </c>
      <c r="W338" s="30">
        <v>2</v>
      </c>
      <c r="X338" s="32">
        <v>0</v>
      </c>
      <c r="Y338" s="33"/>
      <c r="Z338" s="34"/>
      <c r="AA338" s="35"/>
      <c r="AB338" s="35"/>
      <c r="AC338" s="35"/>
      <c r="AD338" s="28"/>
      <c r="AE338" s="1">
        <f t="shared" si="220"/>
        <v>2.5</v>
      </c>
      <c r="AF338" s="2">
        <f t="shared" si="221"/>
        <v>1.5</v>
      </c>
      <c r="AG338">
        <f t="shared" si="207"/>
        <v>0</v>
      </c>
      <c r="AH338">
        <f t="shared" si="204"/>
        <v>0</v>
      </c>
      <c r="AI338">
        <f t="shared" si="208"/>
        <v>0</v>
      </c>
      <c r="AJ338" s="3">
        <f t="shared" si="205"/>
        <v>1</v>
      </c>
      <c r="AK338">
        <f t="shared" si="209"/>
        <v>0</v>
      </c>
      <c r="AL338">
        <f t="shared" si="210"/>
        <v>0</v>
      </c>
      <c r="AM338">
        <f t="shared" si="211"/>
        <v>0</v>
      </c>
      <c r="AN338">
        <f t="shared" si="212"/>
        <v>0</v>
      </c>
      <c r="AO338">
        <f t="shared" si="213"/>
        <v>0</v>
      </c>
      <c r="AP338">
        <f t="shared" si="214"/>
        <v>1</v>
      </c>
      <c r="AQ338">
        <f t="shared" si="215"/>
        <v>0</v>
      </c>
      <c r="AR338">
        <f t="shared" si="200"/>
        <v>0</v>
      </c>
    </row>
    <row r="339" spans="2:44" ht="10.5" customHeight="1" x14ac:dyDescent="0.25">
      <c r="B339" s="20"/>
      <c r="C339" s="21"/>
      <c r="D339" s="22"/>
      <c r="E339" s="36"/>
      <c r="F339" s="23"/>
      <c r="G339" s="24"/>
      <c r="H339" s="23"/>
      <c r="I339" s="23"/>
      <c r="J339" s="23"/>
      <c r="K339" s="25" t="str">
        <f>[1]Recap!B299</f>
        <v>Aplicaţii OMICS (CO)</v>
      </c>
      <c r="L339" s="25" t="str">
        <f>[1]Recap!C299</f>
        <v>BIOINF2</v>
      </c>
      <c r="M339" s="46" t="s">
        <v>104</v>
      </c>
      <c r="N339" s="25"/>
      <c r="O339" s="25"/>
      <c r="P339" s="25"/>
      <c r="Q339" s="27">
        <f t="shared" si="224"/>
        <v>2.75</v>
      </c>
      <c r="R339" s="28">
        <f t="shared" si="225"/>
        <v>0.5</v>
      </c>
      <c r="S339" s="29">
        <f t="shared" si="226"/>
        <v>1.25</v>
      </c>
      <c r="T339" s="30">
        <v>1</v>
      </c>
      <c r="U339" s="31">
        <v>0</v>
      </c>
      <c r="V339" s="29">
        <f t="shared" si="227"/>
        <v>1.5</v>
      </c>
      <c r="W339" s="30">
        <v>2</v>
      </c>
      <c r="X339" s="32">
        <v>0</v>
      </c>
      <c r="Y339" s="33">
        <v>16</v>
      </c>
      <c r="Z339" s="34" t="s">
        <v>78</v>
      </c>
      <c r="AA339" s="35"/>
      <c r="AB339" s="35"/>
      <c r="AC339" s="35"/>
      <c r="AD339" s="28"/>
      <c r="AE339" s="1">
        <f t="shared" si="220"/>
        <v>2.5</v>
      </c>
      <c r="AF339" s="2">
        <f t="shared" si="221"/>
        <v>1.5</v>
      </c>
      <c r="AG339">
        <f t="shared" si="207"/>
        <v>0</v>
      </c>
      <c r="AH339">
        <f t="shared" si="204"/>
        <v>0</v>
      </c>
      <c r="AI339">
        <f t="shared" si="208"/>
        <v>0</v>
      </c>
      <c r="AJ339" s="3">
        <f t="shared" si="205"/>
        <v>1</v>
      </c>
      <c r="AK339">
        <f t="shared" si="209"/>
        <v>0</v>
      </c>
      <c r="AL339">
        <f t="shared" si="210"/>
        <v>0</v>
      </c>
      <c r="AM339">
        <f t="shared" si="211"/>
        <v>0</v>
      </c>
      <c r="AN339">
        <f t="shared" si="212"/>
        <v>0</v>
      </c>
      <c r="AO339">
        <f t="shared" si="213"/>
        <v>0</v>
      </c>
      <c r="AP339">
        <f t="shared" si="214"/>
        <v>1</v>
      </c>
      <c r="AQ339">
        <f t="shared" si="215"/>
        <v>0</v>
      </c>
      <c r="AR339">
        <f t="shared" si="200"/>
        <v>0</v>
      </c>
    </row>
    <row r="340" spans="2:44" ht="10.5" customHeight="1" x14ac:dyDescent="0.25">
      <c r="B340" s="20"/>
      <c r="C340" s="21"/>
      <c r="D340" s="22"/>
      <c r="E340" s="36"/>
      <c r="F340" s="23"/>
      <c r="G340" s="24"/>
      <c r="H340" s="23"/>
      <c r="I340" s="23"/>
      <c r="J340" s="23"/>
      <c r="K340" s="25" t="str">
        <f>[1]Recap!B300</f>
        <v>Bioinformatica structurală a proteinelor (CO)</v>
      </c>
      <c r="L340" s="25" t="str">
        <f>[1]Recap!C300</f>
        <v>BIOINF2</v>
      </c>
      <c r="M340" s="46" t="s">
        <v>104</v>
      </c>
      <c r="N340" s="25"/>
      <c r="O340" s="25"/>
      <c r="P340" s="25"/>
      <c r="Q340" s="27">
        <f t="shared" si="224"/>
        <v>0.93</v>
      </c>
      <c r="R340" s="28">
        <f t="shared" si="225"/>
        <v>0</v>
      </c>
      <c r="S340" s="29">
        <f t="shared" si="226"/>
        <v>0</v>
      </c>
      <c r="T340" s="30">
        <v>0</v>
      </c>
      <c r="U340" s="31">
        <v>0</v>
      </c>
      <c r="V340" s="29">
        <f t="shared" si="227"/>
        <v>0.93</v>
      </c>
      <c r="W340" s="30">
        <v>0</v>
      </c>
      <c r="X340" s="32">
        <v>1</v>
      </c>
      <c r="Y340" s="33"/>
      <c r="Z340" s="34"/>
      <c r="AA340" s="35"/>
      <c r="AB340" s="35"/>
      <c r="AC340" s="35"/>
      <c r="AD340" s="28"/>
      <c r="AE340" s="1">
        <f t="shared" si="220"/>
        <v>2.5</v>
      </c>
      <c r="AF340" s="2">
        <f t="shared" si="221"/>
        <v>1.5</v>
      </c>
      <c r="AG340">
        <f t="shared" si="207"/>
        <v>0</v>
      </c>
      <c r="AH340">
        <f t="shared" si="204"/>
        <v>0</v>
      </c>
      <c r="AI340">
        <f t="shared" si="208"/>
        <v>0</v>
      </c>
      <c r="AJ340" s="3">
        <f t="shared" si="205"/>
        <v>1</v>
      </c>
      <c r="AK340">
        <f t="shared" si="209"/>
        <v>0</v>
      </c>
      <c r="AL340">
        <f t="shared" si="210"/>
        <v>0</v>
      </c>
      <c r="AM340">
        <f t="shared" si="211"/>
        <v>0</v>
      </c>
      <c r="AN340">
        <f t="shared" si="212"/>
        <v>0</v>
      </c>
      <c r="AO340">
        <f t="shared" si="213"/>
        <v>0</v>
      </c>
      <c r="AP340">
        <f t="shared" si="214"/>
        <v>1</v>
      </c>
      <c r="AQ340">
        <f t="shared" si="215"/>
        <v>0</v>
      </c>
      <c r="AR340">
        <f t="shared" si="200"/>
        <v>0</v>
      </c>
    </row>
    <row r="341" spans="2:44" ht="10.5" customHeight="1" x14ac:dyDescent="0.25">
      <c r="B341" s="20"/>
      <c r="C341" s="21"/>
      <c r="D341" s="22"/>
      <c r="E341" s="36"/>
      <c r="F341" s="23"/>
      <c r="G341" s="24"/>
      <c r="H341" s="23"/>
      <c r="I341" s="23"/>
      <c r="J341" s="23"/>
      <c r="K341" s="25" t="str">
        <f>[1]Recap!B216</f>
        <v>Modelling and Verifying Alg. in Coq(CO)</v>
      </c>
      <c r="L341" s="25" t="str">
        <f>[1]Recap!C216</f>
        <v>AIDC1</v>
      </c>
      <c r="M341" s="46" t="s">
        <v>63</v>
      </c>
      <c r="N341" s="25"/>
      <c r="O341" s="25"/>
      <c r="P341" s="25"/>
      <c r="Q341" s="27">
        <f t="shared" si="224"/>
        <v>2.75</v>
      </c>
      <c r="R341" s="28">
        <f t="shared" si="225"/>
        <v>0.5</v>
      </c>
      <c r="S341" s="29">
        <f t="shared" si="226"/>
        <v>1.25</v>
      </c>
      <c r="T341" s="30">
        <v>0</v>
      </c>
      <c r="U341" s="31">
        <v>1</v>
      </c>
      <c r="V341" s="29">
        <f t="shared" si="227"/>
        <v>1.5</v>
      </c>
      <c r="W341" s="30">
        <v>0</v>
      </c>
      <c r="X341" s="32">
        <v>2</v>
      </c>
      <c r="Y341" s="33"/>
      <c r="Z341" s="34"/>
      <c r="AA341" s="35"/>
      <c r="AB341" s="35"/>
      <c r="AC341" s="35"/>
      <c r="AD341" s="28"/>
      <c r="AE341" s="1">
        <f t="shared" si="220"/>
        <v>3.12</v>
      </c>
      <c r="AF341" s="2">
        <f t="shared" si="221"/>
        <v>1.86</v>
      </c>
      <c r="AG341">
        <f t="shared" si="207"/>
        <v>0</v>
      </c>
      <c r="AH341">
        <f t="shared" si="204"/>
        <v>0</v>
      </c>
      <c r="AI341">
        <f t="shared" si="208"/>
        <v>0</v>
      </c>
      <c r="AJ341" s="3">
        <f t="shared" si="205"/>
        <v>0</v>
      </c>
      <c r="AK341">
        <f t="shared" si="209"/>
        <v>1</v>
      </c>
      <c r="AL341">
        <f t="shared" si="210"/>
        <v>0</v>
      </c>
      <c r="AM341">
        <f t="shared" si="211"/>
        <v>0</v>
      </c>
      <c r="AN341">
        <f t="shared" si="212"/>
        <v>0</v>
      </c>
      <c r="AO341">
        <f t="shared" si="213"/>
        <v>0</v>
      </c>
      <c r="AP341">
        <f t="shared" si="214"/>
        <v>0</v>
      </c>
      <c r="AQ341">
        <f t="shared" si="215"/>
        <v>1</v>
      </c>
      <c r="AR341">
        <f t="shared" si="200"/>
        <v>0</v>
      </c>
    </row>
    <row r="342" spans="2:44" ht="10.5" customHeight="1" x14ac:dyDescent="0.25">
      <c r="B342" s="20"/>
      <c r="C342" s="21"/>
      <c r="D342" s="22"/>
      <c r="E342" s="36"/>
      <c r="F342" s="23"/>
      <c r="G342" s="24"/>
      <c r="H342" s="23"/>
      <c r="I342" s="23"/>
      <c r="J342" s="23"/>
      <c r="K342" s="25" t="str">
        <f>[1]Recap!B301</f>
        <v>Comunicarea rezultatelor cercetării</v>
      </c>
      <c r="L342" s="25" t="str">
        <f>[1]Recap!C301</f>
        <v>BIOINF2</v>
      </c>
      <c r="M342" s="46" t="s">
        <v>104</v>
      </c>
      <c r="N342" s="25"/>
      <c r="O342" s="25"/>
      <c r="P342" s="25"/>
      <c r="Q342" s="41">
        <f t="shared" ref="Q342:Y343" si="228">SUM(Q336:Q341)</f>
        <v>15.93</v>
      </c>
      <c r="R342" s="41">
        <f t="shared" ref="R342:X342" si="229">SUM(R336:R341)</f>
        <v>3</v>
      </c>
      <c r="S342" s="41">
        <f t="shared" si="229"/>
        <v>7.5</v>
      </c>
      <c r="T342" s="41">
        <f t="shared" si="229"/>
        <v>5</v>
      </c>
      <c r="U342" s="41">
        <f t="shared" si="229"/>
        <v>1</v>
      </c>
      <c r="V342" s="41">
        <f t="shared" si="229"/>
        <v>8.43</v>
      </c>
      <c r="W342" s="41">
        <f t="shared" si="229"/>
        <v>8</v>
      </c>
      <c r="X342" s="41">
        <f t="shared" si="229"/>
        <v>3</v>
      </c>
      <c r="Y342" s="33"/>
      <c r="Z342" s="34"/>
      <c r="AA342" s="35"/>
      <c r="AB342" s="35"/>
      <c r="AC342" s="35"/>
      <c r="AD342" s="28" t="str">
        <f>_xlfn.CONCAT(ROUND(AD343,2), " Examene")</f>
        <v>0.07 Examene</v>
      </c>
      <c r="AE342" s="1">
        <f t="shared" si="220"/>
        <v>2.5</v>
      </c>
      <c r="AF342" s="2">
        <f t="shared" si="221"/>
        <v>1.5</v>
      </c>
      <c r="AG342">
        <f t="shared" si="207"/>
        <v>0</v>
      </c>
      <c r="AH342">
        <f t="shared" si="204"/>
        <v>0</v>
      </c>
      <c r="AI342">
        <f t="shared" si="208"/>
        <v>0</v>
      </c>
      <c r="AJ342" s="3">
        <f t="shared" si="205"/>
        <v>1</v>
      </c>
      <c r="AK342">
        <f t="shared" si="209"/>
        <v>0</v>
      </c>
      <c r="AL342">
        <f t="shared" si="210"/>
        <v>0</v>
      </c>
      <c r="AM342">
        <f t="shared" si="211"/>
        <v>0</v>
      </c>
      <c r="AN342">
        <f t="shared" si="212"/>
        <v>0</v>
      </c>
      <c r="AO342">
        <f t="shared" si="213"/>
        <v>0</v>
      </c>
      <c r="AP342">
        <f t="shared" si="214"/>
        <v>1</v>
      </c>
      <c r="AQ342">
        <f t="shared" si="215"/>
        <v>0</v>
      </c>
      <c r="AR342">
        <f t="shared" si="200"/>
        <v>0</v>
      </c>
    </row>
    <row r="343" spans="2:44" ht="11.25" customHeight="1" x14ac:dyDescent="0.25">
      <c r="B343" s="232" t="s">
        <v>52</v>
      </c>
      <c r="C343" s="233"/>
      <c r="D343" s="233"/>
      <c r="E343" s="233"/>
      <c r="F343" s="233"/>
      <c r="G343" s="233"/>
      <c r="H343" s="233"/>
      <c r="I343" s="233"/>
      <c r="J343" s="233"/>
      <c r="K343" s="233"/>
      <c r="L343" s="233"/>
      <c r="M343" s="234"/>
      <c r="N343" s="39"/>
      <c r="O343" s="40"/>
      <c r="P343" s="40"/>
      <c r="Q343" s="27">
        <f>S343+V343</f>
        <v>4</v>
      </c>
      <c r="R343" s="28">
        <f>(T343+U343)/2</f>
        <v>0</v>
      </c>
      <c r="S343" s="29">
        <f>TRUNC(R343*AE344,2)</f>
        <v>0</v>
      </c>
      <c r="T343" s="30">
        <v>0</v>
      </c>
      <c r="U343" s="31">
        <v>0</v>
      </c>
      <c r="V343" s="29">
        <f>TRUNC((W343+X343)/2*AF344,2)</f>
        <v>4</v>
      </c>
      <c r="W343" s="30">
        <v>8</v>
      </c>
      <c r="X343" s="32">
        <v>0</v>
      </c>
      <c r="Y343" s="53">
        <f t="shared" si="228"/>
        <v>16</v>
      </c>
      <c r="Z343" s="25"/>
      <c r="AA343" s="35"/>
      <c r="AB343" s="35"/>
      <c r="AC343" s="35"/>
      <c r="AD343" s="28">
        <f>16-ROUND(Q342,2)</f>
        <v>7.0000000000000284E-2</v>
      </c>
      <c r="AE343" s="1">
        <f t="shared" si="220"/>
        <v>0</v>
      </c>
      <c r="AF343" s="2">
        <f t="shared" si="221"/>
        <v>0</v>
      </c>
      <c r="AG343">
        <f t="shared" si="207"/>
        <v>0</v>
      </c>
      <c r="AH343">
        <f t="shared" si="204"/>
        <v>0</v>
      </c>
      <c r="AI343">
        <f t="shared" si="208"/>
        <v>0</v>
      </c>
      <c r="AJ343" s="3">
        <f t="shared" si="205"/>
        <v>0</v>
      </c>
      <c r="AK343">
        <f t="shared" si="209"/>
        <v>0</v>
      </c>
      <c r="AL343">
        <f t="shared" si="210"/>
        <v>0</v>
      </c>
      <c r="AM343">
        <f t="shared" si="211"/>
        <v>0</v>
      </c>
      <c r="AN343">
        <f t="shared" si="212"/>
        <v>0</v>
      </c>
      <c r="AO343">
        <f t="shared" si="213"/>
        <v>0</v>
      </c>
      <c r="AP343">
        <f t="shared" si="214"/>
        <v>0</v>
      </c>
      <c r="AQ343">
        <f t="shared" si="215"/>
        <v>0</v>
      </c>
      <c r="AR343">
        <f t="shared" si="200"/>
        <v>0</v>
      </c>
    </row>
    <row r="344" spans="2:44" ht="10.5" customHeight="1" x14ac:dyDescent="0.25">
      <c r="B344" s="39">
        <f>B337+1</f>
        <v>50</v>
      </c>
      <c r="C344" s="21" t="s">
        <v>193</v>
      </c>
      <c r="D344" s="22" t="s">
        <v>194</v>
      </c>
      <c r="E344" s="21" t="s">
        <v>195</v>
      </c>
      <c r="F344" s="21" t="s">
        <v>196</v>
      </c>
      <c r="G344" s="39"/>
      <c r="H344" s="39"/>
      <c r="I344" s="39"/>
      <c r="J344" s="39"/>
      <c r="K344" s="54" t="str">
        <f>[1]Recap!B86</f>
        <v>Tehnologii Web</v>
      </c>
      <c r="L344" s="54" t="str">
        <f>[1]Recap!C86</f>
        <v>IA3</v>
      </c>
      <c r="M344" s="26" t="s">
        <v>159</v>
      </c>
      <c r="N344" s="39"/>
      <c r="O344" s="40"/>
      <c r="P344" s="40"/>
      <c r="Q344" s="27">
        <f>S344+V344</f>
        <v>4.5</v>
      </c>
      <c r="R344" s="28">
        <f>(T344+U344)/2</f>
        <v>0</v>
      </c>
      <c r="S344" s="29">
        <f>TRUNC(R344*AE345,2)</f>
        <v>0</v>
      </c>
      <c r="T344" s="30">
        <v>0</v>
      </c>
      <c r="U344" s="31">
        <v>0</v>
      </c>
      <c r="V344" s="29">
        <f>TRUNC((W344+X344)/2*AF345,2)</f>
        <v>4.5</v>
      </c>
      <c r="W344" s="30">
        <v>0</v>
      </c>
      <c r="X344" s="32">
        <v>9</v>
      </c>
      <c r="Y344" s="53"/>
      <c r="Z344" s="25"/>
      <c r="AA344" s="35"/>
      <c r="AB344" s="35"/>
      <c r="AC344" s="35"/>
      <c r="AD344" s="28" t="s">
        <v>51</v>
      </c>
      <c r="AE344" s="1">
        <f t="shared" si="220"/>
        <v>2</v>
      </c>
      <c r="AF344" s="2">
        <f t="shared" si="221"/>
        <v>1</v>
      </c>
      <c r="AG344">
        <f t="shared" si="207"/>
        <v>0</v>
      </c>
      <c r="AH344">
        <f t="shared" si="204"/>
        <v>0</v>
      </c>
      <c r="AI344">
        <f t="shared" si="208"/>
        <v>0</v>
      </c>
      <c r="AJ344" s="3">
        <f t="shared" si="205"/>
        <v>0</v>
      </c>
      <c r="AK344">
        <f t="shared" si="209"/>
        <v>0</v>
      </c>
      <c r="AL344">
        <f t="shared" si="210"/>
        <v>0</v>
      </c>
      <c r="AM344">
        <f t="shared" si="211"/>
        <v>0</v>
      </c>
      <c r="AN344">
        <f t="shared" si="212"/>
        <v>0</v>
      </c>
      <c r="AO344">
        <f t="shared" si="213"/>
        <v>1</v>
      </c>
      <c r="AP344">
        <f t="shared" si="214"/>
        <v>0</v>
      </c>
      <c r="AQ344">
        <f t="shared" si="215"/>
        <v>0</v>
      </c>
      <c r="AR344">
        <f t="shared" si="183"/>
        <v>1</v>
      </c>
    </row>
    <row r="345" spans="2:44" ht="10.5" customHeight="1" x14ac:dyDescent="0.25">
      <c r="B345" s="39"/>
      <c r="C345" s="21"/>
      <c r="D345" s="22" t="s">
        <v>197</v>
      </c>
      <c r="E345" s="21"/>
      <c r="F345" s="39"/>
      <c r="G345" s="39"/>
      <c r="H345" s="39"/>
      <c r="I345" s="39"/>
      <c r="J345" s="39"/>
      <c r="K345" s="25" t="str">
        <f>[1]Recap!B26</f>
        <v>Programare II</v>
      </c>
      <c r="L345" s="25" t="str">
        <f>[1]Recap!C26</f>
        <v>IA1</v>
      </c>
      <c r="M345" s="26" t="s">
        <v>187</v>
      </c>
      <c r="N345" s="23" t="s">
        <v>154</v>
      </c>
      <c r="O345" s="25">
        <f>IF([2]Recap!M188&gt;0,W344/[2]Recap!M188,0)+IF([2]Recap!S188&gt;0,X344/[2]Recap!S188,0)</f>
        <v>0</v>
      </c>
      <c r="P345" s="25">
        <v>1</v>
      </c>
      <c r="Q345" s="27">
        <f>S345+V345</f>
        <v>3</v>
      </c>
      <c r="R345" s="28">
        <f>(T345+U345)/2</f>
        <v>0</v>
      </c>
      <c r="S345" s="29">
        <f>TRUNC(R345*AE346,2)</f>
        <v>0</v>
      </c>
      <c r="T345" s="30">
        <v>0</v>
      </c>
      <c r="U345" s="31">
        <v>0</v>
      </c>
      <c r="V345" s="29">
        <f>TRUNC((W345+X345)/2*AF346,2)</f>
        <v>3</v>
      </c>
      <c r="W345" s="30">
        <v>6</v>
      </c>
      <c r="X345" s="32">
        <v>0</v>
      </c>
      <c r="Y345" s="53"/>
      <c r="Z345" s="25"/>
      <c r="AA345" s="35"/>
      <c r="AB345" s="35"/>
      <c r="AC345" s="35"/>
      <c r="AD345" s="28" t="s">
        <v>198</v>
      </c>
      <c r="AE345" s="1">
        <f t="shared" si="220"/>
        <v>2</v>
      </c>
      <c r="AF345" s="2">
        <f t="shared" si="221"/>
        <v>1</v>
      </c>
      <c r="AG345">
        <f t="shared" si="207"/>
        <v>0</v>
      </c>
      <c r="AH345">
        <f t="shared" si="204"/>
        <v>0</v>
      </c>
      <c r="AI345">
        <f t="shared" si="208"/>
        <v>0</v>
      </c>
      <c r="AJ345" s="3">
        <f t="shared" si="205"/>
        <v>0</v>
      </c>
      <c r="AK345">
        <f t="shared" si="209"/>
        <v>0</v>
      </c>
      <c r="AL345">
        <f t="shared" si="210"/>
        <v>0</v>
      </c>
      <c r="AM345">
        <f t="shared" si="211"/>
        <v>0</v>
      </c>
      <c r="AN345">
        <f t="shared" si="212"/>
        <v>0</v>
      </c>
      <c r="AO345">
        <f t="shared" si="213"/>
        <v>1</v>
      </c>
      <c r="AP345">
        <f t="shared" si="214"/>
        <v>0</v>
      </c>
      <c r="AQ345">
        <f t="shared" si="215"/>
        <v>0</v>
      </c>
      <c r="AR345">
        <f t="shared" si="183"/>
        <v>1</v>
      </c>
    </row>
    <row r="346" spans="2:44" ht="10.5" customHeight="1" x14ac:dyDescent="0.25">
      <c r="B346" s="39"/>
      <c r="C346" s="21"/>
      <c r="D346" s="22"/>
      <c r="E346" s="39"/>
      <c r="F346" s="39"/>
      <c r="G346" s="39"/>
      <c r="H346" s="39"/>
      <c r="I346" s="39"/>
      <c r="J346" s="39"/>
      <c r="K346" s="25" t="str">
        <f>[1]Recap!B47</f>
        <v>Programare  III</v>
      </c>
      <c r="L346" s="25" t="str">
        <f>[1]Recap!C47</f>
        <v>IA2</v>
      </c>
      <c r="M346" s="46" t="s">
        <v>187</v>
      </c>
      <c r="N346" s="25"/>
      <c r="O346" s="25"/>
      <c r="P346" s="25"/>
      <c r="Q346" s="41">
        <f t="shared" ref="Q346:X346" si="230">SUM(Q343:Q345)</f>
        <v>11.5</v>
      </c>
      <c r="R346" s="41">
        <f t="shared" si="230"/>
        <v>0</v>
      </c>
      <c r="S346" s="41">
        <f t="shared" si="230"/>
        <v>0</v>
      </c>
      <c r="T346" s="41">
        <f t="shared" si="230"/>
        <v>0</v>
      </c>
      <c r="U346" s="41">
        <f t="shared" si="230"/>
        <v>0</v>
      </c>
      <c r="V346" s="41">
        <f t="shared" si="230"/>
        <v>11.5</v>
      </c>
      <c r="W346" s="41">
        <f t="shared" si="230"/>
        <v>14</v>
      </c>
      <c r="X346" s="41">
        <f t="shared" si="230"/>
        <v>9</v>
      </c>
      <c r="Y346" s="53"/>
      <c r="Z346" s="25"/>
      <c r="AA346" s="35"/>
      <c r="AB346" s="35"/>
      <c r="AC346" s="35"/>
      <c r="AD346" s="28" t="s">
        <v>50</v>
      </c>
      <c r="AE346" s="1">
        <f t="shared" si="220"/>
        <v>2</v>
      </c>
      <c r="AF346" s="2">
        <f t="shared" si="221"/>
        <v>1</v>
      </c>
      <c r="AG346">
        <f t="shared" si="207"/>
        <v>0</v>
      </c>
      <c r="AH346">
        <f t="shared" si="204"/>
        <v>0</v>
      </c>
      <c r="AI346">
        <f t="shared" si="208"/>
        <v>0</v>
      </c>
      <c r="AJ346" s="3">
        <f t="shared" si="205"/>
        <v>0</v>
      </c>
      <c r="AK346">
        <f t="shared" si="209"/>
        <v>0</v>
      </c>
      <c r="AL346">
        <f t="shared" si="210"/>
        <v>0</v>
      </c>
      <c r="AM346">
        <f t="shared" si="211"/>
        <v>0</v>
      </c>
      <c r="AN346">
        <f t="shared" si="212"/>
        <v>0</v>
      </c>
      <c r="AO346">
        <f t="shared" si="213"/>
        <v>1</v>
      </c>
      <c r="AP346">
        <f t="shared" si="214"/>
        <v>0</v>
      </c>
      <c r="AQ346">
        <f t="shared" si="215"/>
        <v>0</v>
      </c>
      <c r="AR346">
        <f t="shared" si="183"/>
        <v>1</v>
      </c>
    </row>
    <row r="347" spans="2:44" ht="13.5" customHeight="1" x14ac:dyDescent="0.25">
      <c r="B347" s="232" t="s">
        <v>52</v>
      </c>
      <c r="C347" s="233"/>
      <c r="D347" s="233"/>
      <c r="E347" s="233"/>
      <c r="F347" s="233"/>
      <c r="G347" s="233"/>
      <c r="H347" s="233"/>
      <c r="I347" s="233"/>
      <c r="J347" s="233"/>
      <c r="K347" s="233"/>
      <c r="L347" s="233"/>
      <c r="M347" s="234"/>
      <c r="N347" s="39"/>
      <c r="O347" s="40"/>
      <c r="P347" s="40"/>
      <c r="Q347" s="27">
        <f>S347+V347</f>
        <v>3</v>
      </c>
      <c r="R347" s="28">
        <f>(T347+U347)/2</f>
        <v>0</v>
      </c>
      <c r="S347" s="29">
        <f>TRUNC(R347*AE348,2)</f>
        <v>0</v>
      </c>
      <c r="T347" s="30">
        <v>0</v>
      </c>
      <c r="U347" s="31">
        <v>0</v>
      </c>
      <c r="V347" s="29">
        <f>TRUNC((W347+X347)/2*AF348,2)</f>
        <v>3</v>
      </c>
      <c r="W347" s="30">
        <v>6</v>
      </c>
      <c r="X347" s="32">
        <v>0</v>
      </c>
      <c r="Y347" s="53" t="e">
        <f>SUM(#REF!)</f>
        <v>#REF!</v>
      </c>
      <c r="Z347" s="25"/>
      <c r="AA347" s="35"/>
      <c r="AB347" s="35"/>
      <c r="AC347" s="35"/>
      <c r="AD347" s="28">
        <f>16-ROUND(Q346,2)</f>
        <v>4.5</v>
      </c>
      <c r="AE347" s="1">
        <f t="shared" si="220"/>
        <v>0</v>
      </c>
      <c r="AF347" s="2">
        <f t="shared" si="221"/>
        <v>0</v>
      </c>
      <c r="AG347">
        <f t="shared" si="207"/>
        <v>0</v>
      </c>
      <c r="AH347">
        <f t="shared" si="204"/>
        <v>0</v>
      </c>
      <c r="AI347">
        <f t="shared" si="208"/>
        <v>0</v>
      </c>
      <c r="AJ347" s="3">
        <f t="shared" si="205"/>
        <v>0</v>
      </c>
      <c r="AK347">
        <f t="shared" si="209"/>
        <v>0</v>
      </c>
      <c r="AL347">
        <f t="shared" si="210"/>
        <v>0</v>
      </c>
      <c r="AM347">
        <f t="shared" si="211"/>
        <v>0</v>
      </c>
      <c r="AN347">
        <f t="shared" si="212"/>
        <v>0</v>
      </c>
      <c r="AO347">
        <f t="shared" si="213"/>
        <v>0</v>
      </c>
      <c r="AP347">
        <f t="shared" si="214"/>
        <v>0</v>
      </c>
      <c r="AQ347">
        <f t="shared" si="215"/>
        <v>0</v>
      </c>
      <c r="AR347">
        <f t="shared" si="183"/>
        <v>0</v>
      </c>
    </row>
    <row r="348" spans="2:44" ht="10.5" customHeight="1" x14ac:dyDescent="0.25">
      <c r="B348" s="20">
        <f>B344+1</f>
        <v>51</v>
      </c>
      <c r="C348" s="21" t="s">
        <v>193</v>
      </c>
      <c r="D348" s="22" t="s">
        <v>199</v>
      </c>
      <c r="E348" s="21" t="s">
        <v>200</v>
      </c>
      <c r="F348" s="20" t="s">
        <v>196</v>
      </c>
      <c r="G348" s="24"/>
      <c r="H348" s="23"/>
      <c r="I348" s="23"/>
      <c r="J348" s="23"/>
      <c r="K348" s="25" t="str">
        <f>[1]Recap!B13</f>
        <v xml:space="preserve">Programare I </v>
      </c>
      <c r="L348" s="25" t="str">
        <f>[1]Recap!C13</f>
        <v>I1</v>
      </c>
      <c r="M348" s="26" t="s">
        <v>187</v>
      </c>
      <c r="N348" s="39"/>
      <c r="O348" s="40"/>
      <c r="P348" s="40"/>
      <c r="Q348" s="27">
        <f>S348+V348</f>
        <v>1</v>
      </c>
      <c r="R348" s="28">
        <f>(T348+U348)/2</f>
        <v>0</v>
      </c>
      <c r="S348" s="29">
        <f>TRUNC(R348*AE349,2)</f>
        <v>0</v>
      </c>
      <c r="T348" s="30">
        <v>0</v>
      </c>
      <c r="U348" s="31">
        <v>0</v>
      </c>
      <c r="V348" s="29">
        <f>TRUNC((W348+X348)/2*AF349,2)</f>
        <v>1</v>
      </c>
      <c r="W348" s="30">
        <v>2</v>
      </c>
      <c r="X348" s="32">
        <v>0</v>
      </c>
      <c r="Y348" s="33">
        <v>13</v>
      </c>
      <c r="Z348" s="34" t="s">
        <v>78</v>
      </c>
      <c r="AA348" s="35"/>
      <c r="AB348" s="35"/>
      <c r="AC348" s="35"/>
      <c r="AD348" s="28" t="s">
        <v>51</v>
      </c>
      <c r="AE348" s="1">
        <f t="shared" si="220"/>
        <v>2</v>
      </c>
      <c r="AF348" s="2">
        <f t="shared" si="221"/>
        <v>1</v>
      </c>
      <c r="AG348">
        <f t="shared" si="207"/>
        <v>0</v>
      </c>
      <c r="AH348">
        <f t="shared" si="204"/>
        <v>0</v>
      </c>
      <c r="AI348">
        <f t="shared" si="208"/>
        <v>0</v>
      </c>
      <c r="AJ348" s="3">
        <f t="shared" si="205"/>
        <v>0</v>
      </c>
      <c r="AK348">
        <f t="shared" si="209"/>
        <v>0</v>
      </c>
      <c r="AL348">
        <f t="shared" si="210"/>
        <v>0</v>
      </c>
      <c r="AM348">
        <f t="shared" si="211"/>
        <v>0</v>
      </c>
      <c r="AN348">
        <f t="shared" si="212"/>
        <v>1</v>
      </c>
      <c r="AO348">
        <f t="shared" si="213"/>
        <v>0</v>
      </c>
      <c r="AP348">
        <f t="shared" si="214"/>
        <v>0</v>
      </c>
      <c r="AQ348">
        <f t="shared" si="215"/>
        <v>0</v>
      </c>
      <c r="AR348">
        <f t="shared" si="183"/>
        <v>1</v>
      </c>
    </row>
    <row r="349" spans="2:44" ht="10.5" customHeight="1" x14ac:dyDescent="0.25">
      <c r="B349" s="20"/>
      <c r="C349" s="21"/>
      <c r="D349" s="22"/>
      <c r="E349" s="21"/>
      <c r="F349" s="20"/>
      <c r="G349" s="24"/>
      <c r="H349" s="23"/>
      <c r="I349" s="23"/>
      <c r="J349" s="23"/>
      <c r="K349" s="25" t="str">
        <f>[1]Recap!B14</f>
        <v xml:space="preserve">Programare I </v>
      </c>
      <c r="L349" s="25" t="str">
        <f>[1]Recap!C14</f>
        <v>IA1</v>
      </c>
      <c r="M349" s="26" t="s">
        <v>119</v>
      </c>
      <c r="N349" s="39"/>
      <c r="O349" s="40"/>
      <c r="P349" s="40"/>
      <c r="Q349" s="27">
        <f>S349+V349</f>
        <v>2</v>
      </c>
      <c r="R349" s="28">
        <f>(T349+U349)/2</f>
        <v>0</v>
      </c>
      <c r="S349" s="29">
        <f>TRUNC(R349*AE350,2)</f>
        <v>0</v>
      </c>
      <c r="T349" s="30">
        <v>0</v>
      </c>
      <c r="U349" s="31">
        <v>0</v>
      </c>
      <c r="V349" s="29">
        <f>TRUNC((W349+X349)/2*AF350,2)</f>
        <v>2</v>
      </c>
      <c r="W349" s="30">
        <v>4</v>
      </c>
      <c r="X349" s="32">
        <v>0</v>
      </c>
      <c r="Y349" s="33"/>
      <c r="Z349" s="34"/>
      <c r="AA349" s="35"/>
      <c r="AB349" s="35"/>
      <c r="AC349" s="35"/>
      <c r="AD349" s="28" t="s">
        <v>176</v>
      </c>
      <c r="AE349" s="1">
        <f t="shared" si="220"/>
        <v>2</v>
      </c>
      <c r="AF349" s="2">
        <f t="shared" si="221"/>
        <v>1</v>
      </c>
      <c r="AG349">
        <f t="shared" si="207"/>
        <v>0</v>
      </c>
      <c r="AH349">
        <f t="shared" si="204"/>
        <v>0</v>
      </c>
      <c r="AI349">
        <f t="shared" si="208"/>
        <v>0</v>
      </c>
      <c r="AJ349" s="3">
        <f t="shared" si="205"/>
        <v>0</v>
      </c>
      <c r="AK349">
        <f t="shared" si="209"/>
        <v>0</v>
      </c>
      <c r="AL349">
        <f t="shared" si="210"/>
        <v>0</v>
      </c>
      <c r="AM349">
        <f t="shared" si="211"/>
        <v>0</v>
      </c>
      <c r="AN349">
        <f t="shared" si="212"/>
        <v>0</v>
      </c>
      <c r="AO349">
        <f t="shared" si="213"/>
        <v>1</v>
      </c>
      <c r="AP349">
        <f t="shared" si="214"/>
        <v>0</v>
      </c>
      <c r="AQ349">
        <f t="shared" si="215"/>
        <v>0</v>
      </c>
      <c r="AR349">
        <f t="shared" si="183"/>
        <v>1</v>
      </c>
    </row>
    <row r="350" spans="2:44" ht="10.5" customHeight="1" x14ac:dyDescent="0.25">
      <c r="B350" s="20"/>
      <c r="C350" s="21"/>
      <c r="D350" s="22"/>
      <c r="E350" s="21"/>
      <c r="F350" s="23"/>
      <c r="G350" s="24"/>
      <c r="H350" s="23"/>
      <c r="I350" s="23"/>
      <c r="J350" s="23"/>
      <c r="K350" s="25" t="str">
        <f>[1]Recap!B11</f>
        <v>Algoritmi și structuri de date I</v>
      </c>
      <c r="L350" s="43" t="str">
        <f>[1]Recap!C11</f>
        <v>I1</v>
      </c>
      <c r="M350" s="26" t="s">
        <v>127</v>
      </c>
      <c r="N350" s="23" t="s">
        <v>154</v>
      </c>
      <c r="O350" s="25">
        <f>IF([2]Recap!M191&gt;0,W349/[2]Recap!M191,0)+IF([2]Recap!S191&gt;0,X349/[2]Recap!S191,0)</f>
        <v>0</v>
      </c>
      <c r="P350" s="25">
        <v>1</v>
      </c>
      <c r="Q350" s="27">
        <f>S350+V350</f>
        <v>5</v>
      </c>
      <c r="R350" s="28">
        <f>(T350+U350)/2</f>
        <v>0</v>
      </c>
      <c r="S350" s="29">
        <f>TRUNC(R350*AE351,2)</f>
        <v>0</v>
      </c>
      <c r="T350" s="30">
        <v>0</v>
      </c>
      <c r="U350" s="31">
        <v>0</v>
      </c>
      <c r="V350" s="29">
        <f>TRUNC((W350+X350)/2*AF351,2)</f>
        <v>5</v>
      </c>
      <c r="W350" s="30">
        <v>0</v>
      </c>
      <c r="X350" s="32">
        <v>10</v>
      </c>
      <c r="Y350" s="33"/>
      <c r="Z350" s="34"/>
      <c r="AA350" s="35"/>
      <c r="AB350" s="35"/>
      <c r="AC350" s="35"/>
      <c r="AD350" s="28" t="s">
        <v>50</v>
      </c>
      <c r="AE350" s="1">
        <f t="shared" si="220"/>
        <v>2</v>
      </c>
      <c r="AF350" s="2">
        <f t="shared" si="221"/>
        <v>1</v>
      </c>
      <c r="AG350">
        <f t="shared" si="207"/>
        <v>0</v>
      </c>
      <c r="AH350">
        <f t="shared" si="204"/>
        <v>0</v>
      </c>
      <c r="AI350">
        <f t="shared" si="208"/>
        <v>0</v>
      </c>
      <c r="AJ350" s="3">
        <f t="shared" si="205"/>
        <v>0</v>
      </c>
      <c r="AK350">
        <f t="shared" si="209"/>
        <v>0</v>
      </c>
      <c r="AL350">
        <f t="shared" si="210"/>
        <v>0</v>
      </c>
      <c r="AM350">
        <f t="shared" si="211"/>
        <v>0</v>
      </c>
      <c r="AN350">
        <f t="shared" si="212"/>
        <v>1</v>
      </c>
      <c r="AO350">
        <f t="shared" si="213"/>
        <v>0</v>
      </c>
      <c r="AP350">
        <f t="shared" si="214"/>
        <v>0</v>
      </c>
      <c r="AQ350">
        <f t="shared" si="215"/>
        <v>0</v>
      </c>
      <c r="AR350">
        <f t="shared" si="183"/>
        <v>1</v>
      </c>
    </row>
    <row r="351" spans="2:44" ht="10.5" customHeight="1" x14ac:dyDescent="0.25">
      <c r="B351" s="20"/>
      <c r="C351" s="21"/>
      <c r="D351" s="51"/>
      <c r="E351" s="21"/>
      <c r="F351" s="23"/>
      <c r="G351" s="24"/>
      <c r="H351" s="23"/>
      <c r="I351" s="23"/>
      <c r="J351" s="23"/>
      <c r="K351" s="25" t="str">
        <f>[1]Recap!B21</f>
        <v>Algoritmi și structuri de date II</v>
      </c>
      <c r="L351" s="25" t="str">
        <f>[1]Recap!C21</f>
        <v>I1</v>
      </c>
      <c r="M351" s="26" t="s">
        <v>201</v>
      </c>
      <c r="N351" s="23" t="s">
        <v>154</v>
      </c>
      <c r="O351" s="25">
        <f>IF([2]Recap!M192&gt;0,W350/[2]Recap!M192,0)+IF([2]Recap!S192&gt;0,X350/[2]Recap!S192,0)</f>
        <v>0</v>
      </c>
      <c r="P351" s="25">
        <v>1</v>
      </c>
      <c r="Q351" s="41">
        <f t="shared" ref="Q351:Y352" si="231">SUM(Q347:Q350)</f>
        <v>11</v>
      </c>
      <c r="R351" s="41">
        <f t="shared" si="231"/>
        <v>0</v>
      </c>
      <c r="S351" s="41">
        <f t="shared" si="231"/>
        <v>0</v>
      </c>
      <c r="T351" s="41">
        <f t="shared" si="231"/>
        <v>0</v>
      </c>
      <c r="U351" s="41">
        <f t="shared" si="231"/>
        <v>0</v>
      </c>
      <c r="V351" s="41">
        <f t="shared" si="231"/>
        <v>11</v>
      </c>
      <c r="W351" s="41">
        <f t="shared" si="231"/>
        <v>12</v>
      </c>
      <c r="X351" s="41">
        <f t="shared" si="231"/>
        <v>10</v>
      </c>
      <c r="Y351" s="33"/>
      <c r="Z351" s="34"/>
      <c r="AA351" s="35"/>
      <c r="AB351" s="35"/>
      <c r="AC351" s="35"/>
      <c r="AD351" s="28"/>
      <c r="AE351" s="1">
        <f t="shared" si="220"/>
        <v>2</v>
      </c>
      <c r="AF351" s="2">
        <f t="shared" si="221"/>
        <v>1</v>
      </c>
      <c r="AG351">
        <f t="shared" si="207"/>
        <v>0</v>
      </c>
      <c r="AH351">
        <f t="shared" si="204"/>
        <v>0</v>
      </c>
      <c r="AI351">
        <f t="shared" si="208"/>
        <v>0</v>
      </c>
      <c r="AJ351" s="3">
        <f t="shared" si="205"/>
        <v>0</v>
      </c>
      <c r="AK351">
        <f t="shared" si="209"/>
        <v>0</v>
      </c>
      <c r="AL351">
        <f t="shared" si="210"/>
        <v>0</v>
      </c>
      <c r="AM351">
        <f t="shared" si="211"/>
        <v>0</v>
      </c>
      <c r="AN351">
        <f t="shared" si="212"/>
        <v>1</v>
      </c>
      <c r="AO351">
        <f t="shared" si="213"/>
        <v>0</v>
      </c>
      <c r="AP351">
        <f t="shared" si="214"/>
        <v>0</v>
      </c>
      <c r="AQ351">
        <f t="shared" si="215"/>
        <v>0</v>
      </c>
      <c r="AR351">
        <f t="shared" si="183"/>
        <v>1</v>
      </c>
    </row>
    <row r="352" spans="2:44" ht="12" customHeight="1" x14ac:dyDescent="0.25">
      <c r="B352" s="232" t="s">
        <v>52</v>
      </c>
      <c r="C352" s="233"/>
      <c r="D352" s="233"/>
      <c r="E352" s="233"/>
      <c r="F352" s="233"/>
      <c r="G352" s="233"/>
      <c r="H352" s="233"/>
      <c r="I352" s="233"/>
      <c r="J352" s="233"/>
      <c r="K352" s="233"/>
      <c r="L352" s="233"/>
      <c r="M352" s="234"/>
      <c r="N352" s="39"/>
      <c r="O352" s="40"/>
      <c r="P352" s="40"/>
      <c r="Q352" s="27">
        <f>S352+V352</f>
        <v>1.25</v>
      </c>
      <c r="R352" s="28">
        <f>(T352+U352)/2</f>
        <v>0</v>
      </c>
      <c r="S352" s="29">
        <f>TRUNC(R352*AE353,2)</f>
        <v>0</v>
      </c>
      <c r="T352" s="30">
        <v>0</v>
      </c>
      <c r="U352" s="31">
        <v>0</v>
      </c>
      <c r="V352" s="29">
        <f>TRUNC((W352+X352)/2*AF353,2)</f>
        <v>1.25</v>
      </c>
      <c r="W352" s="30">
        <v>2</v>
      </c>
      <c r="X352" s="32">
        <v>0</v>
      </c>
      <c r="Y352" s="53">
        <f t="shared" si="231"/>
        <v>13</v>
      </c>
      <c r="Z352" s="25"/>
      <c r="AA352" s="35"/>
      <c r="AB352" s="35"/>
      <c r="AC352" s="35"/>
      <c r="AD352" s="28">
        <f>16-ROUND(Q351,2)</f>
        <v>5</v>
      </c>
      <c r="AE352" s="1">
        <f t="shared" si="220"/>
        <v>0</v>
      </c>
      <c r="AF352" s="2">
        <f t="shared" si="221"/>
        <v>0</v>
      </c>
      <c r="AG352">
        <f t="shared" si="207"/>
        <v>0</v>
      </c>
      <c r="AH352">
        <f t="shared" si="204"/>
        <v>0</v>
      </c>
      <c r="AI352">
        <f t="shared" si="208"/>
        <v>0</v>
      </c>
      <c r="AJ352" s="3">
        <f t="shared" si="205"/>
        <v>0</v>
      </c>
      <c r="AK352">
        <f t="shared" si="209"/>
        <v>0</v>
      </c>
      <c r="AL352">
        <f t="shared" si="210"/>
        <v>0</v>
      </c>
      <c r="AM352">
        <f t="shared" si="211"/>
        <v>0</v>
      </c>
      <c r="AN352">
        <f t="shared" si="212"/>
        <v>0</v>
      </c>
      <c r="AO352">
        <f t="shared" si="213"/>
        <v>0</v>
      </c>
      <c r="AP352">
        <f t="shared" si="214"/>
        <v>0</v>
      </c>
      <c r="AQ352">
        <f t="shared" si="215"/>
        <v>0</v>
      </c>
      <c r="AR352">
        <f t="shared" si="183"/>
        <v>0</v>
      </c>
    </row>
    <row r="353" spans="2:44" ht="10.5" customHeight="1" x14ac:dyDescent="0.25">
      <c r="B353" s="39">
        <f>B348+1</f>
        <v>52</v>
      </c>
      <c r="C353" s="21" t="s">
        <v>193</v>
      </c>
      <c r="D353" s="22" t="s">
        <v>202</v>
      </c>
      <c r="E353" s="21" t="s">
        <v>200</v>
      </c>
      <c r="F353" s="20" t="s">
        <v>196</v>
      </c>
      <c r="G353" s="39"/>
      <c r="H353" s="39"/>
      <c r="I353" s="39"/>
      <c r="J353" s="39"/>
      <c r="K353" s="25" t="str">
        <f>[1]Recap!B149</f>
        <v xml:space="preserve">Programming I </v>
      </c>
      <c r="L353" s="25" t="str">
        <f>[1]Recap!C149</f>
        <v>E1</v>
      </c>
      <c r="M353" s="46" t="s">
        <v>119</v>
      </c>
      <c r="N353" s="25"/>
      <c r="O353" s="25"/>
      <c r="P353" s="25"/>
      <c r="Q353" s="27">
        <f>S353+V353</f>
        <v>3</v>
      </c>
      <c r="R353" s="28">
        <f>(T353+U353)/2</f>
        <v>0</v>
      </c>
      <c r="S353" s="29">
        <f>TRUNC(R353*AE354,2)</f>
        <v>0</v>
      </c>
      <c r="T353" s="30">
        <v>0</v>
      </c>
      <c r="U353" s="31">
        <v>0</v>
      </c>
      <c r="V353" s="29">
        <f>TRUNC((W353+X353)/2*AF354,2)</f>
        <v>3</v>
      </c>
      <c r="W353" s="30">
        <v>6</v>
      </c>
      <c r="X353" s="32">
        <v>0</v>
      </c>
      <c r="Y353" s="53"/>
      <c r="Z353" s="25"/>
      <c r="AA353" s="35"/>
      <c r="AB353" s="35"/>
      <c r="AC353" s="35"/>
      <c r="AD353" s="28" t="s">
        <v>51</v>
      </c>
      <c r="AE353" s="1">
        <f t="shared" si="220"/>
        <v>2.5</v>
      </c>
      <c r="AF353" s="2">
        <f t="shared" si="221"/>
        <v>1.25</v>
      </c>
      <c r="AG353">
        <f t="shared" si="207"/>
        <v>0</v>
      </c>
      <c r="AH353">
        <f t="shared" si="204"/>
        <v>0</v>
      </c>
      <c r="AI353">
        <f t="shared" si="208"/>
        <v>0</v>
      </c>
      <c r="AJ353" s="3">
        <f t="shared" si="205"/>
        <v>0</v>
      </c>
      <c r="AK353">
        <f t="shared" si="209"/>
        <v>0</v>
      </c>
      <c r="AL353">
        <f t="shared" si="210"/>
        <v>0</v>
      </c>
      <c r="AM353">
        <f t="shared" si="211"/>
        <v>1</v>
      </c>
      <c r="AN353">
        <f t="shared" si="212"/>
        <v>0</v>
      </c>
      <c r="AO353">
        <f t="shared" si="213"/>
        <v>0</v>
      </c>
      <c r="AP353">
        <f t="shared" si="214"/>
        <v>0</v>
      </c>
      <c r="AQ353">
        <f t="shared" si="215"/>
        <v>0</v>
      </c>
      <c r="AR353">
        <f t="shared" si="183"/>
        <v>0</v>
      </c>
    </row>
    <row r="354" spans="2:44" ht="10.5" customHeight="1" x14ac:dyDescent="0.25">
      <c r="B354" s="39"/>
      <c r="C354" s="21"/>
      <c r="D354" s="22" t="s">
        <v>109</v>
      </c>
      <c r="E354" s="39"/>
      <c r="F354" s="39"/>
      <c r="G354" s="39"/>
      <c r="H354" s="39"/>
      <c r="I354" s="39"/>
      <c r="J354" s="39"/>
      <c r="K354" s="25" t="str">
        <f>[1]Recap!B13</f>
        <v xml:space="preserve">Programare I </v>
      </c>
      <c r="L354" s="25" t="str">
        <f>[1]Recap!C13</f>
        <v>I1</v>
      </c>
      <c r="M354" s="46" t="s">
        <v>187</v>
      </c>
      <c r="N354" s="25"/>
      <c r="O354" s="25"/>
      <c r="P354" s="25"/>
      <c r="Q354" s="27">
        <f>S354+V354</f>
        <v>3.75</v>
      </c>
      <c r="R354" s="28">
        <f>(T354+U354)/2</f>
        <v>0</v>
      </c>
      <c r="S354" s="29">
        <f>TRUNC(R354*AE355,2)</f>
        <v>0</v>
      </c>
      <c r="T354" s="30">
        <v>0</v>
      </c>
      <c r="U354" s="31">
        <v>0</v>
      </c>
      <c r="V354" s="29">
        <f>TRUNC((W354+X354)/2*AF355,2)</f>
        <v>3.75</v>
      </c>
      <c r="W354" s="30">
        <v>0</v>
      </c>
      <c r="X354" s="32">
        <v>6</v>
      </c>
      <c r="Y354" s="53"/>
      <c r="Z354" s="25"/>
      <c r="AA354" s="35"/>
      <c r="AB354" s="35"/>
      <c r="AC354" s="35"/>
      <c r="AD354" s="28" t="s">
        <v>176</v>
      </c>
      <c r="AE354" s="1">
        <f t="shared" si="220"/>
        <v>2</v>
      </c>
      <c r="AF354" s="2">
        <f t="shared" si="221"/>
        <v>1</v>
      </c>
      <c r="AG354">
        <f t="shared" si="207"/>
        <v>0</v>
      </c>
      <c r="AH354">
        <f t="shared" si="204"/>
        <v>0</v>
      </c>
      <c r="AI354">
        <f t="shared" si="208"/>
        <v>0</v>
      </c>
      <c r="AJ354" s="3">
        <f t="shared" si="205"/>
        <v>0</v>
      </c>
      <c r="AK354">
        <f t="shared" si="209"/>
        <v>0</v>
      </c>
      <c r="AL354">
        <f t="shared" si="210"/>
        <v>0</v>
      </c>
      <c r="AM354">
        <f t="shared" si="211"/>
        <v>0</v>
      </c>
      <c r="AN354">
        <f t="shared" si="212"/>
        <v>1</v>
      </c>
      <c r="AO354">
        <f t="shared" si="213"/>
        <v>0</v>
      </c>
      <c r="AP354">
        <f t="shared" si="214"/>
        <v>0</v>
      </c>
      <c r="AQ354">
        <f t="shared" si="215"/>
        <v>0</v>
      </c>
      <c r="AR354">
        <f t="shared" si="183"/>
        <v>1</v>
      </c>
    </row>
    <row r="355" spans="2:44" ht="10.5" customHeight="1" x14ac:dyDescent="0.25">
      <c r="B355" s="39"/>
      <c r="C355" s="21"/>
      <c r="D355" s="22"/>
      <c r="E355" s="39"/>
      <c r="F355" s="39"/>
      <c r="G355" s="39"/>
      <c r="H355" s="39"/>
      <c r="I355" s="39"/>
      <c r="J355" s="39"/>
      <c r="K355" s="25" t="str">
        <f>[1]Recap!B156</f>
        <v xml:space="preserve">Programming II </v>
      </c>
      <c r="L355" s="25" t="str">
        <f>[1]Recap!C156</f>
        <v>E1</v>
      </c>
      <c r="M355" s="46" t="s">
        <v>62</v>
      </c>
      <c r="N355" s="25"/>
      <c r="O355" s="25"/>
      <c r="P355" s="25"/>
      <c r="Q355" s="27">
        <f>S355+V355</f>
        <v>3</v>
      </c>
      <c r="R355" s="28">
        <f>(T355+U355)/2</f>
        <v>0</v>
      </c>
      <c r="S355" s="29">
        <f>TRUNC(R355*AE356,2)</f>
        <v>0</v>
      </c>
      <c r="T355" s="30">
        <v>0</v>
      </c>
      <c r="U355" s="31">
        <v>0</v>
      </c>
      <c r="V355" s="29">
        <f>TRUNC((W355+X355)/2*AF356,2)</f>
        <v>3</v>
      </c>
      <c r="W355" s="30">
        <v>0</v>
      </c>
      <c r="X355" s="32">
        <v>6</v>
      </c>
      <c r="Y355" s="53"/>
      <c r="Z355" s="25"/>
      <c r="AA355" s="35"/>
      <c r="AB355" s="35"/>
      <c r="AC355" s="35"/>
      <c r="AD355" s="28" t="s">
        <v>50</v>
      </c>
      <c r="AE355" s="1">
        <f t="shared" si="220"/>
        <v>2.5</v>
      </c>
      <c r="AF355" s="2">
        <f t="shared" si="221"/>
        <v>1.25</v>
      </c>
      <c r="AG355">
        <f t="shared" si="207"/>
        <v>0</v>
      </c>
      <c r="AH355">
        <f t="shared" si="204"/>
        <v>0</v>
      </c>
      <c r="AI355">
        <f t="shared" si="208"/>
        <v>0</v>
      </c>
      <c r="AJ355" s="3">
        <f t="shared" si="205"/>
        <v>0</v>
      </c>
      <c r="AK355">
        <f t="shared" si="209"/>
        <v>0</v>
      </c>
      <c r="AL355">
        <f t="shared" si="210"/>
        <v>0</v>
      </c>
      <c r="AM355">
        <f t="shared" si="211"/>
        <v>1</v>
      </c>
      <c r="AN355">
        <f t="shared" si="212"/>
        <v>0</v>
      </c>
      <c r="AO355">
        <f t="shared" si="213"/>
        <v>0</v>
      </c>
      <c r="AP355">
        <f t="shared" si="214"/>
        <v>0</v>
      </c>
      <c r="AQ355">
        <f t="shared" si="215"/>
        <v>0</v>
      </c>
      <c r="AR355">
        <f t="shared" si="183"/>
        <v>0</v>
      </c>
    </row>
    <row r="356" spans="2:44" ht="10.5" customHeight="1" x14ac:dyDescent="0.25">
      <c r="B356" s="39"/>
      <c r="C356" s="39"/>
      <c r="D356" s="40"/>
      <c r="E356" s="39"/>
      <c r="F356" s="39"/>
      <c r="G356" s="39"/>
      <c r="H356" s="39"/>
      <c r="I356" s="39"/>
      <c r="J356" s="39"/>
      <c r="K356" s="54" t="str">
        <f>[1]Recap!B22</f>
        <v>Algoritmi și structuri de date II</v>
      </c>
      <c r="L356" s="54" t="str">
        <f>[1]Recap!C22</f>
        <v>IA1</v>
      </c>
      <c r="M356" s="26" t="s">
        <v>187</v>
      </c>
      <c r="N356" s="23" t="s">
        <v>154</v>
      </c>
      <c r="O356" s="25">
        <f>IF([2]Recap!M195&gt;0,W355/[2]Recap!M195,0)+IF([2]Recap!S195&gt;0,X355/[2]Recap!S195,0)</f>
        <v>0</v>
      </c>
      <c r="P356" s="25">
        <v>1</v>
      </c>
      <c r="Q356" s="41">
        <f t="shared" ref="Q356:X356" si="232">SUM(Q352:Q355)</f>
        <v>11</v>
      </c>
      <c r="R356" s="41">
        <f t="shared" si="232"/>
        <v>0</v>
      </c>
      <c r="S356" s="41">
        <f t="shared" si="232"/>
        <v>0</v>
      </c>
      <c r="T356" s="41">
        <f t="shared" si="232"/>
        <v>0</v>
      </c>
      <c r="U356" s="41">
        <f t="shared" si="232"/>
        <v>0</v>
      </c>
      <c r="V356" s="41">
        <f t="shared" si="232"/>
        <v>11</v>
      </c>
      <c r="W356" s="41">
        <f t="shared" si="232"/>
        <v>8</v>
      </c>
      <c r="X356" s="41">
        <f t="shared" si="232"/>
        <v>12</v>
      </c>
      <c r="Y356" s="53"/>
      <c r="Z356" s="25"/>
      <c r="AA356" s="35"/>
      <c r="AB356" s="35"/>
      <c r="AC356" s="35"/>
      <c r="AD356" s="28"/>
      <c r="AE356" s="1">
        <f t="shared" si="220"/>
        <v>2</v>
      </c>
      <c r="AF356" s="2">
        <f t="shared" si="221"/>
        <v>1</v>
      </c>
      <c r="AG356">
        <f t="shared" si="207"/>
        <v>0</v>
      </c>
      <c r="AH356">
        <f t="shared" si="204"/>
        <v>0</v>
      </c>
      <c r="AI356">
        <f t="shared" si="208"/>
        <v>0</v>
      </c>
      <c r="AJ356" s="3">
        <f t="shared" si="205"/>
        <v>0</v>
      </c>
      <c r="AK356">
        <f t="shared" si="209"/>
        <v>0</v>
      </c>
      <c r="AL356">
        <f t="shared" si="210"/>
        <v>0</v>
      </c>
      <c r="AM356">
        <f t="shared" si="211"/>
        <v>0</v>
      </c>
      <c r="AN356">
        <f t="shared" si="212"/>
        <v>0</v>
      </c>
      <c r="AO356">
        <f t="shared" si="213"/>
        <v>1</v>
      </c>
      <c r="AP356">
        <f t="shared" si="214"/>
        <v>0</v>
      </c>
      <c r="AQ356">
        <f t="shared" si="215"/>
        <v>0</v>
      </c>
      <c r="AR356">
        <f t="shared" si="183"/>
        <v>1</v>
      </c>
    </row>
    <row r="357" spans="2:44" ht="11.25" customHeight="1" x14ac:dyDescent="0.25">
      <c r="B357" s="242" t="s">
        <v>52</v>
      </c>
      <c r="C357" s="233"/>
      <c r="D357" s="233"/>
      <c r="E357" s="233"/>
      <c r="F357" s="233"/>
      <c r="G357" s="233"/>
      <c r="H357" s="233"/>
      <c r="I357" s="233"/>
      <c r="J357" s="233"/>
      <c r="K357" s="233"/>
      <c r="L357" s="233"/>
      <c r="M357" s="234"/>
      <c r="N357" s="40"/>
      <c r="O357" s="40"/>
      <c r="P357" s="40"/>
      <c r="Q357" s="27">
        <f>S357+V357</f>
        <v>2</v>
      </c>
      <c r="R357" s="28">
        <f>(T357+U357)/2</f>
        <v>0</v>
      </c>
      <c r="S357" s="29">
        <f>TRUNC(R357*AE358,2)</f>
        <v>0</v>
      </c>
      <c r="T357" s="30">
        <v>0</v>
      </c>
      <c r="U357" s="31">
        <v>0</v>
      </c>
      <c r="V357" s="29">
        <f>TRUNC((W357+X357)/2*AF358,2)</f>
        <v>2</v>
      </c>
      <c r="W357" s="30">
        <v>0</v>
      </c>
      <c r="X357" s="32">
        <v>4</v>
      </c>
      <c r="Y357" s="53"/>
      <c r="Z357" s="25"/>
      <c r="AA357" s="35"/>
      <c r="AB357" s="35"/>
      <c r="AC357" s="35"/>
      <c r="AD357" s="28">
        <f>16-ROUND(Q356,2)</f>
        <v>5</v>
      </c>
      <c r="AE357" s="1">
        <f t="shared" si="220"/>
        <v>0</v>
      </c>
      <c r="AF357" s="2">
        <f t="shared" si="221"/>
        <v>0</v>
      </c>
      <c r="AG357">
        <f t="shared" si="207"/>
        <v>0</v>
      </c>
      <c r="AH357">
        <f t="shared" si="204"/>
        <v>0</v>
      </c>
      <c r="AI357">
        <f t="shared" si="208"/>
        <v>0</v>
      </c>
      <c r="AJ357" s="3">
        <f t="shared" si="205"/>
        <v>0</v>
      </c>
      <c r="AK357">
        <f t="shared" si="209"/>
        <v>0</v>
      </c>
      <c r="AL357">
        <f t="shared" si="210"/>
        <v>0</v>
      </c>
      <c r="AM357">
        <f t="shared" si="211"/>
        <v>0</v>
      </c>
      <c r="AN357">
        <f t="shared" si="212"/>
        <v>0</v>
      </c>
      <c r="AO357">
        <f t="shared" si="213"/>
        <v>0</v>
      </c>
      <c r="AP357">
        <f t="shared" si="214"/>
        <v>0</v>
      </c>
      <c r="AQ357">
        <f t="shared" si="215"/>
        <v>0</v>
      </c>
      <c r="AR357">
        <f t="shared" si="183"/>
        <v>0</v>
      </c>
    </row>
    <row r="358" spans="2:44" ht="12" customHeight="1" x14ac:dyDescent="0.25">
      <c r="B358" s="40">
        <f>B353+1</f>
        <v>53</v>
      </c>
      <c r="C358" s="21" t="s">
        <v>193</v>
      </c>
      <c r="D358" s="51" t="s">
        <v>203</v>
      </c>
      <c r="E358" s="79" t="s">
        <v>200</v>
      </c>
      <c r="F358" s="79" t="s">
        <v>204</v>
      </c>
      <c r="G358" s="43"/>
      <c r="H358" s="43"/>
      <c r="I358" s="43"/>
      <c r="J358" s="43"/>
      <c r="K358" s="25" t="str">
        <f>[1]Recap!B28</f>
        <v>Limbaje formale şi teoria automatelor</v>
      </c>
      <c r="L358" s="25" t="str">
        <f>[1]Recap!C28</f>
        <v>IA1</v>
      </c>
      <c r="M358" s="26" t="s">
        <v>141</v>
      </c>
      <c r="N358" s="23" t="s">
        <v>154</v>
      </c>
      <c r="O358" s="25">
        <f>IF([2]Recap!M197&gt;0,W357/[2]Recap!M197,0)+IF([2]Recap!S197&gt;0,X357/[2]Recap!S197,0)</f>
        <v>0</v>
      </c>
      <c r="P358" s="25">
        <v>1</v>
      </c>
      <c r="Q358" s="27">
        <f>S358+V358</f>
        <v>6</v>
      </c>
      <c r="R358" s="28">
        <f>(T358+U358)/2</f>
        <v>0</v>
      </c>
      <c r="S358" s="29">
        <f>TRUNC(R358*AE359,2)</f>
        <v>0</v>
      </c>
      <c r="T358" s="30">
        <v>0</v>
      </c>
      <c r="U358" s="31">
        <v>0</v>
      </c>
      <c r="V358" s="29">
        <f>TRUNC((W358+X358)/2*AF359,2)</f>
        <v>6</v>
      </c>
      <c r="W358" s="30">
        <v>12</v>
      </c>
      <c r="X358" s="32">
        <v>0</v>
      </c>
      <c r="Y358" s="53"/>
      <c r="Z358" s="25"/>
      <c r="AA358" s="35"/>
      <c r="AB358" s="35"/>
      <c r="AC358" s="35"/>
      <c r="AD358" s="28" t="s">
        <v>51</v>
      </c>
      <c r="AE358" s="1">
        <f t="shared" si="220"/>
        <v>2</v>
      </c>
      <c r="AF358" s="2">
        <f t="shared" si="221"/>
        <v>1</v>
      </c>
      <c r="AG358">
        <f t="shared" si="207"/>
        <v>0</v>
      </c>
      <c r="AH358">
        <f t="shared" si="204"/>
        <v>0</v>
      </c>
      <c r="AI358">
        <f t="shared" si="208"/>
        <v>0</v>
      </c>
      <c r="AJ358" s="3">
        <f t="shared" si="205"/>
        <v>0</v>
      </c>
      <c r="AK358">
        <f t="shared" si="209"/>
        <v>0</v>
      </c>
      <c r="AL358">
        <f t="shared" si="210"/>
        <v>0</v>
      </c>
      <c r="AM358">
        <f t="shared" si="211"/>
        <v>0</v>
      </c>
      <c r="AN358">
        <f t="shared" si="212"/>
        <v>0</v>
      </c>
      <c r="AO358">
        <f t="shared" si="213"/>
        <v>1</v>
      </c>
      <c r="AP358">
        <f t="shared" si="214"/>
        <v>0</v>
      </c>
      <c r="AQ358">
        <f t="shared" si="215"/>
        <v>0</v>
      </c>
      <c r="AR358">
        <f t="shared" si="183"/>
        <v>1</v>
      </c>
    </row>
    <row r="359" spans="2:44" ht="12.75" customHeight="1" x14ac:dyDescent="0.25">
      <c r="B359" s="40"/>
      <c r="C359" s="43"/>
      <c r="D359" s="51" t="s">
        <v>205</v>
      </c>
      <c r="E359" s="43"/>
      <c r="F359" s="43"/>
      <c r="G359" s="43"/>
      <c r="H359" s="43"/>
      <c r="I359" s="43"/>
      <c r="J359" s="43"/>
      <c r="K359" s="54" t="str">
        <f>[1]Recap!B15</f>
        <v>Logică computațională</v>
      </c>
      <c r="L359" s="54" t="str">
        <f>[1]Recap!C15</f>
        <v>I1</v>
      </c>
      <c r="M359" s="26" t="s">
        <v>206</v>
      </c>
      <c r="N359" s="39"/>
      <c r="O359" s="40"/>
      <c r="P359" s="40"/>
      <c r="Q359" s="27">
        <f>S359+V359</f>
        <v>1</v>
      </c>
      <c r="R359" s="28">
        <f>(T359+U359)/2</f>
        <v>0</v>
      </c>
      <c r="S359" s="29">
        <f>TRUNC(R359*AE360,2)</f>
        <v>0</v>
      </c>
      <c r="T359" s="30">
        <v>0</v>
      </c>
      <c r="U359" s="31">
        <v>0</v>
      </c>
      <c r="V359" s="29">
        <f>TRUNC((W359+X359)/2*AF360,2)</f>
        <v>1</v>
      </c>
      <c r="W359" s="30">
        <v>2</v>
      </c>
      <c r="X359" s="32">
        <v>0</v>
      </c>
      <c r="Y359" s="53"/>
      <c r="Z359" s="25"/>
      <c r="AA359" s="35"/>
      <c r="AB359" s="35"/>
      <c r="AC359" s="35"/>
      <c r="AD359" s="28" t="s">
        <v>198</v>
      </c>
      <c r="AE359" s="1">
        <f t="shared" si="220"/>
        <v>2</v>
      </c>
      <c r="AF359" s="2">
        <f t="shared" si="221"/>
        <v>1</v>
      </c>
      <c r="AG359">
        <f t="shared" si="207"/>
        <v>0</v>
      </c>
      <c r="AH359">
        <f t="shared" si="204"/>
        <v>0</v>
      </c>
      <c r="AI359">
        <f t="shared" si="208"/>
        <v>0</v>
      </c>
      <c r="AJ359" s="3">
        <f t="shared" si="205"/>
        <v>0</v>
      </c>
      <c r="AK359">
        <f t="shared" si="209"/>
        <v>0</v>
      </c>
      <c r="AL359">
        <f t="shared" si="210"/>
        <v>0</v>
      </c>
      <c r="AM359">
        <f t="shared" si="211"/>
        <v>0</v>
      </c>
      <c r="AN359">
        <f t="shared" si="212"/>
        <v>1</v>
      </c>
      <c r="AO359">
        <f t="shared" si="213"/>
        <v>0</v>
      </c>
      <c r="AP359">
        <f t="shared" si="214"/>
        <v>0</v>
      </c>
      <c r="AQ359">
        <f t="shared" si="215"/>
        <v>0</v>
      </c>
      <c r="AR359">
        <f t="shared" si="183"/>
        <v>1</v>
      </c>
    </row>
    <row r="360" spans="2:44" ht="11.25" customHeight="1" x14ac:dyDescent="0.25">
      <c r="B360" s="62"/>
      <c r="C360" s="90"/>
      <c r="D360" s="90"/>
      <c r="E360" s="90"/>
      <c r="F360" s="90"/>
      <c r="G360" s="90"/>
      <c r="H360" s="90"/>
      <c r="I360" s="90"/>
      <c r="J360" s="90"/>
      <c r="K360" s="56" t="str">
        <f>[1]Recap!B16</f>
        <v>Logică computațională</v>
      </c>
      <c r="L360" s="56" t="str">
        <f>[1]Recap!C16</f>
        <v>IA1</v>
      </c>
      <c r="M360" s="46" t="s">
        <v>63</v>
      </c>
      <c r="N360" s="40"/>
      <c r="O360" s="40"/>
      <c r="P360" s="40"/>
      <c r="Q360" s="27">
        <f>S360+V360</f>
        <v>2.5</v>
      </c>
      <c r="R360" s="28">
        <f>(T360+U360)/2</f>
        <v>0</v>
      </c>
      <c r="S360" s="29">
        <f>TRUNC(R360*AE361,2)</f>
        <v>0</v>
      </c>
      <c r="T360" s="30">
        <v>0</v>
      </c>
      <c r="U360" s="31">
        <v>0</v>
      </c>
      <c r="V360" s="29">
        <f>TRUNC((W360+X360)/2*AF361,2)</f>
        <v>2.5</v>
      </c>
      <c r="W360" s="30">
        <v>0</v>
      </c>
      <c r="X360" s="32">
        <v>4</v>
      </c>
      <c r="Y360" s="53"/>
      <c r="Z360" s="25"/>
      <c r="AA360" s="35"/>
      <c r="AB360" s="35"/>
      <c r="AC360" s="35"/>
      <c r="AD360" s="28" t="s">
        <v>50</v>
      </c>
      <c r="AE360" s="1">
        <f t="shared" si="220"/>
        <v>2</v>
      </c>
      <c r="AF360" s="2">
        <f t="shared" si="221"/>
        <v>1</v>
      </c>
      <c r="AG360">
        <f t="shared" si="207"/>
        <v>0</v>
      </c>
      <c r="AH360">
        <f t="shared" si="204"/>
        <v>0</v>
      </c>
      <c r="AI360">
        <f t="shared" si="208"/>
        <v>0</v>
      </c>
      <c r="AJ360" s="3">
        <f t="shared" si="205"/>
        <v>0</v>
      </c>
      <c r="AK360">
        <f t="shared" si="209"/>
        <v>0</v>
      </c>
      <c r="AL360">
        <f t="shared" si="210"/>
        <v>0</v>
      </c>
      <c r="AM360">
        <f t="shared" si="211"/>
        <v>0</v>
      </c>
      <c r="AN360">
        <f t="shared" si="212"/>
        <v>0</v>
      </c>
      <c r="AO360">
        <f t="shared" si="213"/>
        <v>1</v>
      </c>
      <c r="AP360">
        <f t="shared" si="214"/>
        <v>0</v>
      </c>
      <c r="AQ360">
        <f t="shared" si="215"/>
        <v>0</v>
      </c>
      <c r="AR360">
        <f t="shared" si="183"/>
        <v>1</v>
      </c>
    </row>
    <row r="361" spans="2:44" ht="11.25" customHeight="1" x14ac:dyDescent="0.25">
      <c r="B361" s="95"/>
      <c r="C361" s="91"/>
      <c r="D361" s="91"/>
      <c r="E361" s="91"/>
      <c r="F361" s="91"/>
      <c r="G361" s="91"/>
      <c r="H361" s="91"/>
      <c r="I361" s="91"/>
      <c r="J361" s="91"/>
      <c r="K361" s="92" t="str">
        <f>[1]Recap!B157</f>
        <v>Formal language and automata theory</v>
      </c>
      <c r="L361" s="92" t="str">
        <f>[1]Recap!C157</f>
        <v>E1</v>
      </c>
      <c r="M361" s="139" t="s">
        <v>63</v>
      </c>
      <c r="N361" s="40"/>
      <c r="O361" s="40"/>
      <c r="P361" s="40"/>
      <c r="Q361" s="41">
        <f>SUM(Q357:Q360)</f>
        <v>11.5</v>
      </c>
      <c r="R361" s="41">
        <f t="shared" ref="R361:X361" si="233">SUM(R357:R360)</f>
        <v>0</v>
      </c>
      <c r="S361" s="41">
        <f t="shared" si="233"/>
        <v>0</v>
      </c>
      <c r="T361" s="41">
        <f t="shared" si="233"/>
        <v>0</v>
      </c>
      <c r="U361" s="41">
        <f t="shared" si="233"/>
        <v>0</v>
      </c>
      <c r="V361" s="41">
        <f t="shared" si="233"/>
        <v>11.5</v>
      </c>
      <c r="W361" s="41">
        <f t="shared" si="233"/>
        <v>14</v>
      </c>
      <c r="X361" s="41">
        <f t="shared" si="233"/>
        <v>8</v>
      </c>
      <c r="Y361" s="53"/>
      <c r="Z361" s="25"/>
      <c r="AA361" s="35"/>
      <c r="AB361" s="35"/>
      <c r="AC361" s="35"/>
      <c r="AD361" s="28"/>
      <c r="AE361" s="1">
        <f t="shared" si="220"/>
        <v>2.5</v>
      </c>
      <c r="AF361" s="2">
        <f t="shared" si="221"/>
        <v>1.25</v>
      </c>
      <c r="AG361">
        <f t="shared" si="207"/>
        <v>0</v>
      </c>
      <c r="AH361">
        <f t="shared" si="204"/>
        <v>0</v>
      </c>
      <c r="AI361">
        <f t="shared" si="208"/>
        <v>0</v>
      </c>
      <c r="AJ361" s="3">
        <f t="shared" si="205"/>
        <v>0</v>
      </c>
      <c r="AK361">
        <f t="shared" si="209"/>
        <v>0</v>
      </c>
      <c r="AL361">
        <f t="shared" si="210"/>
        <v>0</v>
      </c>
      <c r="AM361">
        <f t="shared" si="211"/>
        <v>1</v>
      </c>
      <c r="AN361">
        <f t="shared" si="212"/>
        <v>0</v>
      </c>
      <c r="AO361">
        <f t="shared" si="213"/>
        <v>0</v>
      </c>
      <c r="AP361">
        <f t="shared" si="214"/>
        <v>0</v>
      </c>
      <c r="AQ361">
        <f t="shared" si="215"/>
        <v>0</v>
      </c>
      <c r="AR361">
        <f t="shared" ref="AR361" si="234">IF(SUM(AN361:AO361)&lt;=0,0,1)</f>
        <v>0</v>
      </c>
    </row>
    <row r="362" spans="2:44" ht="12" customHeight="1" x14ac:dyDescent="0.25">
      <c r="B362" s="243" t="s">
        <v>52</v>
      </c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  <c r="M362" s="234"/>
      <c r="N362" s="40"/>
      <c r="O362" s="40"/>
      <c r="P362" s="40"/>
      <c r="Q362" s="27">
        <f>S362+V362</f>
        <v>6</v>
      </c>
      <c r="R362" s="28">
        <f>(T362+U362)/2</f>
        <v>0</v>
      </c>
      <c r="S362" s="29">
        <f>TRUNC(R362*AE363,2)</f>
        <v>0</v>
      </c>
      <c r="T362" s="30">
        <v>0</v>
      </c>
      <c r="U362" s="31">
        <v>0</v>
      </c>
      <c r="V362" s="29">
        <f>TRUNC((W362+X362)/2*AF363,2)</f>
        <v>6</v>
      </c>
      <c r="W362" s="30">
        <v>12</v>
      </c>
      <c r="X362" s="32">
        <v>0</v>
      </c>
      <c r="Y362" s="53"/>
      <c r="Z362" s="25"/>
      <c r="AA362" s="35"/>
      <c r="AB362" s="35"/>
      <c r="AC362" s="35"/>
      <c r="AD362" s="28">
        <f>16-ROUND(Q361,2)</f>
        <v>4.5</v>
      </c>
      <c r="AE362" s="1">
        <f t="shared" si="220"/>
        <v>0</v>
      </c>
      <c r="AF362" s="2">
        <f t="shared" si="221"/>
        <v>0</v>
      </c>
      <c r="AG362">
        <f t="shared" si="207"/>
        <v>0</v>
      </c>
      <c r="AH362">
        <f t="shared" si="204"/>
        <v>0</v>
      </c>
      <c r="AI362">
        <f t="shared" si="208"/>
        <v>0</v>
      </c>
      <c r="AJ362" s="3">
        <f t="shared" si="205"/>
        <v>0</v>
      </c>
      <c r="AK362">
        <f t="shared" si="209"/>
        <v>0</v>
      </c>
      <c r="AL362">
        <f t="shared" si="210"/>
        <v>0</v>
      </c>
      <c r="AM362">
        <f t="shared" si="211"/>
        <v>0</v>
      </c>
      <c r="AN362">
        <f t="shared" si="212"/>
        <v>0</v>
      </c>
      <c r="AO362">
        <f t="shared" si="213"/>
        <v>0</v>
      </c>
      <c r="AP362">
        <f t="shared" si="214"/>
        <v>0</v>
      </c>
      <c r="AQ362">
        <f t="shared" si="215"/>
        <v>0</v>
      </c>
      <c r="AR362">
        <f t="shared" ref="AR362:AR396" si="235">IF(SUM(AN362:AO362)&lt;=0,0,1)</f>
        <v>0</v>
      </c>
    </row>
    <row r="363" spans="2:44" ht="12.75" customHeight="1" x14ac:dyDescent="0.25">
      <c r="B363" s="40">
        <f>B358+1</f>
        <v>54</v>
      </c>
      <c r="C363" s="21" t="s">
        <v>193</v>
      </c>
      <c r="D363" s="51" t="s">
        <v>207</v>
      </c>
      <c r="E363" s="21" t="s">
        <v>200</v>
      </c>
      <c r="F363" s="20" t="s">
        <v>196</v>
      </c>
      <c r="G363" s="43"/>
      <c r="H363" s="43"/>
      <c r="I363" s="43"/>
      <c r="J363" s="43"/>
      <c r="K363" s="25" t="str">
        <f>[1]Recap!B44</f>
        <v>Baze de date</v>
      </c>
      <c r="L363" s="25" t="str">
        <f>[1]Recap!C44</f>
        <v>I2</v>
      </c>
      <c r="M363" s="46" t="s">
        <v>208</v>
      </c>
      <c r="N363" s="40"/>
      <c r="O363" s="40"/>
      <c r="P363" s="40"/>
      <c r="Q363" s="27">
        <f>S363+V363</f>
        <v>2</v>
      </c>
      <c r="R363" s="28">
        <f>(T363+U363)/2</f>
        <v>0</v>
      </c>
      <c r="S363" s="29">
        <f>TRUNC(R363*AE364,2)</f>
        <v>0</v>
      </c>
      <c r="T363" s="30">
        <v>0</v>
      </c>
      <c r="U363" s="31">
        <v>0</v>
      </c>
      <c r="V363" s="29">
        <f>TRUNC((W363+X363)/2*AF364,2)</f>
        <v>2</v>
      </c>
      <c r="W363" s="30">
        <v>0</v>
      </c>
      <c r="X363" s="32">
        <v>4</v>
      </c>
      <c r="Y363" s="53"/>
      <c r="Z363" s="25"/>
      <c r="AA363" s="35"/>
      <c r="AB363" s="35"/>
      <c r="AC363" s="35"/>
      <c r="AD363" s="28" t="s">
        <v>51</v>
      </c>
      <c r="AE363" s="1">
        <f t="shared" si="220"/>
        <v>2</v>
      </c>
      <c r="AF363" s="2">
        <f t="shared" si="221"/>
        <v>1</v>
      </c>
      <c r="AG363">
        <f t="shared" si="207"/>
        <v>0</v>
      </c>
      <c r="AH363">
        <f t="shared" si="204"/>
        <v>0</v>
      </c>
      <c r="AI363">
        <f t="shared" si="208"/>
        <v>0</v>
      </c>
      <c r="AJ363" s="3">
        <f t="shared" si="205"/>
        <v>0</v>
      </c>
      <c r="AK363">
        <f t="shared" si="209"/>
        <v>0</v>
      </c>
      <c r="AL363">
        <f t="shared" si="210"/>
        <v>0</v>
      </c>
      <c r="AM363">
        <f t="shared" si="211"/>
        <v>0</v>
      </c>
      <c r="AN363">
        <f t="shared" si="212"/>
        <v>1</v>
      </c>
      <c r="AO363">
        <f t="shared" si="213"/>
        <v>0</v>
      </c>
      <c r="AP363">
        <f t="shared" si="214"/>
        <v>0</v>
      </c>
      <c r="AQ363">
        <f t="shared" si="215"/>
        <v>0</v>
      </c>
      <c r="AR363">
        <f t="shared" si="235"/>
        <v>1</v>
      </c>
    </row>
    <row r="364" spans="2:44" ht="12.75" customHeight="1" x14ac:dyDescent="0.25">
      <c r="B364" s="40"/>
      <c r="C364" s="43"/>
      <c r="D364" s="43"/>
      <c r="E364" s="43"/>
      <c r="F364" s="43"/>
      <c r="G364" s="43"/>
      <c r="H364" s="43"/>
      <c r="I364" s="43"/>
      <c r="J364" s="43"/>
      <c r="K364" s="25" t="str">
        <f>[1]Recap!B60</f>
        <v>Administrarea bazelor de date (CO)</v>
      </c>
      <c r="L364" s="25" t="str">
        <f>[1]Recap!C60</f>
        <v>I2</v>
      </c>
      <c r="M364" s="26" t="s">
        <v>153</v>
      </c>
      <c r="N364" s="23" t="s">
        <v>154</v>
      </c>
      <c r="O364" s="25">
        <f>IF([2]Recap!M203&gt;0,W363/[2]Recap!M203,0)+IF([2]Recap!S203&gt;0,X363/[2]Recap!S203,0)</f>
        <v>0</v>
      </c>
      <c r="P364" s="25">
        <v>1</v>
      </c>
      <c r="Q364" s="27">
        <f>S364+V364</f>
        <v>3</v>
      </c>
      <c r="R364" s="28">
        <f>(T364+U364)/2</f>
        <v>0</v>
      </c>
      <c r="S364" s="29">
        <f>TRUNC(R364*AE365,2)</f>
        <v>0</v>
      </c>
      <c r="T364" s="30">
        <v>0</v>
      </c>
      <c r="U364" s="31">
        <v>0</v>
      </c>
      <c r="V364" s="29">
        <f>TRUNC((W364+X364)/2*AF365,2)</f>
        <v>3</v>
      </c>
      <c r="W364" s="30">
        <v>6</v>
      </c>
      <c r="X364" s="32">
        <v>0</v>
      </c>
      <c r="Y364" s="53"/>
      <c r="Z364" s="25"/>
      <c r="AA364" s="35"/>
      <c r="AB364" s="35"/>
      <c r="AC364" s="35"/>
      <c r="AD364" s="28" t="s">
        <v>176</v>
      </c>
      <c r="AE364" s="1">
        <f t="shared" si="220"/>
        <v>2</v>
      </c>
      <c r="AF364" s="2">
        <f t="shared" si="221"/>
        <v>1</v>
      </c>
      <c r="AG364">
        <f t="shared" si="207"/>
        <v>0</v>
      </c>
      <c r="AH364">
        <f t="shared" si="204"/>
        <v>0</v>
      </c>
      <c r="AI364">
        <f t="shared" si="208"/>
        <v>0</v>
      </c>
      <c r="AJ364" s="3">
        <f t="shared" si="205"/>
        <v>0</v>
      </c>
      <c r="AK364">
        <f t="shared" si="209"/>
        <v>0</v>
      </c>
      <c r="AL364">
        <f t="shared" si="210"/>
        <v>0</v>
      </c>
      <c r="AM364">
        <f t="shared" si="211"/>
        <v>0</v>
      </c>
      <c r="AN364">
        <f t="shared" si="212"/>
        <v>1</v>
      </c>
      <c r="AO364">
        <f t="shared" si="213"/>
        <v>0</v>
      </c>
      <c r="AP364">
        <f t="shared" si="214"/>
        <v>0</v>
      </c>
      <c r="AQ364">
        <f t="shared" si="215"/>
        <v>0</v>
      </c>
      <c r="AR364">
        <f t="shared" si="235"/>
        <v>1</v>
      </c>
    </row>
    <row r="365" spans="2:44" ht="11.25" customHeight="1" x14ac:dyDescent="0.25">
      <c r="B365" s="40"/>
      <c r="C365" s="43"/>
      <c r="D365" s="43"/>
      <c r="E365" s="43"/>
      <c r="F365" s="43"/>
      <c r="G365" s="43"/>
      <c r="H365" s="43"/>
      <c r="I365" s="43"/>
      <c r="J365" s="43"/>
      <c r="K365" s="25" t="str">
        <f>[1]Recap!B45</f>
        <v>Baze de date</v>
      </c>
      <c r="L365" s="25" t="str">
        <f>[1]Recap!C45</f>
        <v>IA2</v>
      </c>
      <c r="M365" s="46" t="s">
        <v>190</v>
      </c>
      <c r="N365" s="40"/>
      <c r="O365" s="40"/>
      <c r="P365" s="40"/>
      <c r="Q365" s="41">
        <f t="shared" ref="Q365:AC366" si="236">SUM(Q362:Q364)</f>
        <v>11</v>
      </c>
      <c r="R365" s="41">
        <f t="shared" si="236"/>
        <v>0</v>
      </c>
      <c r="S365" s="41">
        <f t="shared" si="236"/>
        <v>0</v>
      </c>
      <c r="T365" s="41">
        <f t="shared" si="236"/>
        <v>0</v>
      </c>
      <c r="U365" s="41">
        <f t="shared" si="236"/>
        <v>0</v>
      </c>
      <c r="V365" s="41">
        <f t="shared" si="236"/>
        <v>11</v>
      </c>
      <c r="W365" s="41">
        <f t="shared" si="236"/>
        <v>18</v>
      </c>
      <c r="X365" s="41">
        <f t="shared" si="236"/>
        <v>4</v>
      </c>
      <c r="Y365" s="53"/>
      <c r="Z365" s="25"/>
      <c r="AA365" s="35"/>
      <c r="AB365" s="35"/>
      <c r="AC365" s="35"/>
      <c r="AD365" s="28" t="s">
        <v>50</v>
      </c>
      <c r="AE365" s="1">
        <f t="shared" si="220"/>
        <v>2</v>
      </c>
      <c r="AF365" s="2">
        <f t="shared" si="221"/>
        <v>1</v>
      </c>
      <c r="AG365">
        <f t="shared" si="207"/>
        <v>0</v>
      </c>
      <c r="AH365">
        <f t="shared" si="204"/>
        <v>0</v>
      </c>
      <c r="AI365">
        <f t="shared" si="208"/>
        <v>0</v>
      </c>
      <c r="AJ365" s="3">
        <f t="shared" si="205"/>
        <v>0</v>
      </c>
      <c r="AK365">
        <f t="shared" si="209"/>
        <v>0</v>
      </c>
      <c r="AL365">
        <f t="shared" si="210"/>
        <v>0</v>
      </c>
      <c r="AM365">
        <f t="shared" si="211"/>
        <v>0</v>
      </c>
      <c r="AN365">
        <f t="shared" si="212"/>
        <v>0</v>
      </c>
      <c r="AO365">
        <f t="shared" si="213"/>
        <v>1</v>
      </c>
      <c r="AP365">
        <f t="shared" si="214"/>
        <v>0</v>
      </c>
      <c r="AQ365">
        <f t="shared" si="215"/>
        <v>0</v>
      </c>
      <c r="AR365">
        <f t="shared" si="235"/>
        <v>1</v>
      </c>
    </row>
    <row r="366" spans="2:44" ht="12" customHeight="1" x14ac:dyDescent="0.25">
      <c r="B366" s="242" t="s">
        <v>52</v>
      </c>
      <c r="C366" s="233"/>
      <c r="D366" s="233"/>
      <c r="E366" s="233"/>
      <c r="F366" s="233"/>
      <c r="G366" s="233"/>
      <c r="H366" s="233"/>
      <c r="I366" s="233"/>
      <c r="J366" s="233"/>
      <c r="K366" s="233"/>
      <c r="L366" s="233"/>
      <c r="M366" s="234"/>
      <c r="N366" s="40"/>
      <c r="O366" s="40"/>
      <c r="P366" s="40"/>
      <c r="Q366" s="27">
        <f>S366+V366</f>
        <v>6</v>
      </c>
      <c r="R366" s="28">
        <f>(T366+U366)/2</f>
        <v>0</v>
      </c>
      <c r="S366" s="29">
        <f>TRUNC(R366*AE367,2)</f>
        <v>0</v>
      </c>
      <c r="T366" s="30">
        <v>0</v>
      </c>
      <c r="U366" s="31">
        <v>0</v>
      </c>
      <c r="V366" s="29">
        <f>TRUNC((W366+X366)/2*AF367,2)</f>
        <v>6</v>
      </c>
      <c r="W366" s="30">
        <v>12</v>
      </c>
      <c r="X366" s="32">
        <v>0</v>
      </c>
      <c r="Y366" s="41">
        <f t="shared" si="236"/>
        <v>0</v>
      </c>
      <c r="Z366" s="41">
        <f t="shared" si="236"/>
        <v>0</v>
      </c>
      <c r="AA366" s="41">
        <f t="shared" si="236"/>
        <v>0</v>
      </c>
      <c r="AB366" s="41">
        <f t="shared" si="236"/>
        <v>0</v>
      </c>
      <c r="AC366" s="41">
        <f t="shared" si="236"/>
        <v>0</v>
      </c>
      <c r="AD366" s="28">
        <f>16-ROUND(Q365,2)</f>
        <v>5</v>
      </c>
      <c r="AE366" s="1">
        <f t="shared" si="220"/>
        <v>0</v>
      </c>
      <c r="AF366" s="2">
        <f t="shared" si="221"/>
        <v>0</v>
      </c>
      <c r="AG366">
        <f t="shared" si="207"/>
        <v>0</v>
      </c>
      <c r="AH366">
        <f t="shared" si="204"/>
        <v>0</v>
      </c>
      <c r="AI366">
        <f t="shared" si="208"/>
        <v>0</v>
      </c>
      <c r="AJ366" s="3">
        <f t="shared" si="205"/>
        <v>0</v>
      </c>
      <c r="AK366">
        <f t="shared" si="209"/>
        <v>0</v>
      </c>
      <c r="AL366">
        <f t="shared" si="210"/>
        <v>0</v>
      </c>
      <c r="AM366">
        <f t="shared" si="211"/>
        <v>0</v>
      </c>
      <c r="AN366">
        <f t="shared" si="212"/>
        <v>0</v>
      </c>
      <c r="AO366">
        <f t="shared" si="213"/>
        <v>0</v>
      </c>
      <c r="AP366">
        <f t="shared" si="214"/>
        <v>0</v>
      </c>
      <c r="AQ366">
        <f t="shared" si="215"/>
        <v>0</v>
      </c>
      <c r="AR366">
        <f t="shared" si="235"/>
        <v>0</v>
      </c>
    </row>
    <row r="367" spans="2:44" ht="10.5" customHeight="1" x14ac:dyDescent="0.25">
      <c r="B367" s="40">
        <f>B363+1</f>
        <v>55</v>
      </c>
      <c r="C367" s="21" t="s">
        <v>193</v>
      </c>
      <c r="D367" s="51" t="s">
        <v>209</v>
      </c>
      <c r="E367" s="21" t="s">
        <v>200</v>
      </c>
      <c r="F367" s="20" t="s">
        <v>196</v>
      </c>
      <c r="G367" s="43"/>
      <c r="H367" s="43"/>
      <c r="I367" s="43"/>
      <c r="J367" s="43"/>
      <c r="K367" s="25" t="str">
        <f>[1]Recap!B42</f>
        <v>Sisteme de operare I</v>
      </c>
      <c r="L367" s="25" t="str">
        <f>[1]Recap!C42</f>
        <v>I2</v>
      </c>
      <c r="M367" s="46" t="s">
        <v>208</v>
      </c>
      <c r="N367" s="40"/>
      <c r="O367" s="40"/>
      <c r="P367" s="40"/>
      <c r="Q367" s="27">
        <f>S367+V367</f>
        <v>4</v>
      </c>
      <c r="R367" s="28">
        <f>(T367+U367)/2</f>
        <v>0</v>
      </c>
      <c r="S367" s="29">
        <f>TRUNC(R367*AE368,2)</f>
        <v>0</v>
      </c>
      <c r="T367" s="30">
        <v>0</v>
      </c>
      <c r="U367" s="31">
        <v>0</v>
      </c>
      <c r="V367" s="29">
        <f>TRUNC((W367+X367)/2*AF368,2)</f>
        <v>4</v>
      </c>
      <c r="W367" s="30">
        <v>0</v>
      </c>
      <c r="X367" s="32">
        <v>8</v>
      </c>
      <c r="Y367" s="53"/>
      <c r="Z367" s="25"/>
      <c r="AA367" s="35"/>
      <c r="AB367" s="35"/>
      <c r="AC367" s="35"/>
      <c r="AD367" s="28" t="s">
        <v>51</v>
      </c>
      <c r="AE367" s="1">
        <f t="shared" si="220"/>
        <v>2</v>
      </c>
      <c r="AF367" s="2">
        <f t="shared" si="221"/>
        <v>1</v>
      </c>
      <c r="AG367">
        <f t="shared" si="207"/>
        <v>0</v>
      </c>
      <c r="AH367">
        <f t="shared" si="204"/>
        <v>0</v>
      </c>
      <c r="AI367">
        <f t="shared" si="208"/>
        <v>0</v>
      </c>
      <c r="AJ367" s="3">
        <f t="shared" si="205"/>
        <v>0</v>
      </c>
      <c r="AK367">
        <f t="shared" si="209"/>
        <v>0</v>
      </c>
      <c r="AL367">
        <f t="shared" si="210"/>
        <v>0</v>
      </c>
      <c r="AM367">
        <f t="shared" si="211"/>
        <v>0</v>
      </c>
      <c r="AN367">
        <f t="shared" si="212"/>
        <v>1</v>
      </c>
      <c r="AO367">
        <f t="shared" si="213"/>
        <v>0</v>
      </c>
      <c r="AP367">
        <f t="shared" si="214"/>
        <v>0</v>
      </c>
      <c r="AQ367">
        <f t="shared" si="215"/>
        <v>0</v>
      </c>
      <c r="AR367">
        <f t="shared" si="235"/>
        <v>1</v>
      </c>
    </row>
    <row r="368" spans="2:44" ht="10.5" customHeight="1" x14ac:dyDescent="0.25">
      <c r="B368" s="40"/>
      <c r="C368" s="43"/>
      <c r="D368" s="43"/>
      <c r="E368" s="43"/>
      <c r="F368" s="43"/>
      <c r="G368" s="43"/>
      <c r="H368" s="43"/>
      <c r="I368" s="43"/>
      <c r="J368" s="43"/>
      <c r="K368" s="25" t="str">
        <f>[1]Recap!B58</f>
        <v>Reţele de calculatoare</v>
      </c>
      <c r="L368" s="25" t="str">
        <f>[1]Recap!C58</f>
        <v>I2</v>
      </c>
      <c r="M368" s="26" t="s">
        <v>163</v>
      </c>
      <c r="N368" s="23"/>
      <c r="O368" s="25"/>
      <c r="P368" s="25"/>
      <c r="Q368" s="27">
        <f>S368+V368</f>
        <v>1</v>
      </c>
      <c r="R368" s="28">
        <f>(T368+U368)/2</f>
        <v>0</v>
      </c>
      <c r="S368" s="29">
        <f>TRUNC(R368*AE369,2)</f>
        <v>0</v>
      </c>
      <c r="T368" s="30">
        <v>0</v>
      </c>
      <c r="U368" s="31">
        <v>0</v>
      </c>
      <c r="V368" s="29">
        <f>TRUNC((W368+X368)/2*AF369,2)</f>
        <v>1</v>
      </c>
      <c r="W368" s="30">
        <v>0</v>
      </c>
      <c r="X368" s="32">
        <v>2</v>
      </c>
      <c r="Y368" s="53"/>
      <c r="Z368" s="25"/>
      <c r="AA368" s="35"/>
      <c r="AB368" s="35"/>
      <c r="AC368" s="35"/>
      <c r="AD368" s="28" t="s">
        <v>176</v>
      </c>
      <c r="AE368" s="1">
        <f t="shared" si="220"/>
        <v>2</v>
      </c>
      <c r="AF368" s="2">
        <f t="shared" si="221"/>
        <v>1</v>
      </c>
      <c r="AG368">
        <f t="shared" si="207"/>
        <v>0</v>
      </c>
      <c r="AH368">
        <f t="shared" si="204"/>
        <v>0</v>
      </c>
      <c r="AI368">
        <f t="shared" si="208"/>
        <v>0</v>
      </c>
      <c r="AJ368" s="3">
        <f t="shared" si="205"/>
        <v>0</v>
      </c>
      <c r="AK368">
        <f t="shared" si="209"/>
        <v>0</v>
      </c>
      <c r="AL368">
        <f t="shared" si="210"/>
        <v>0</v>
      </c>
      <c r="AM368">
        <f t="shared" si="211"/>
        <v>0</v>
      </c>
      <c r="AN368">
        <f t="shared" si="212"/>
        <v>1</v>
      </c>
      <c r="AO368">
        <f t="shared" si="213"/>
        <v>0</v>
      </c>
      <c r="AP368">
        <f t="shared" si="214"/>
        <v>0</v>
      </c>
      <c r="AQ368">
        <f t="shared" si="215"/>
        <v>0</v>
      </c>
      <c r="AR368">
        <f t="shared" si="235"/>
        <v>1</v>
      </c>
    </row>
    <row r="369" spans="2:44" ht="10.5" customHeight="1" x14ac:dyDescent="0.25">
      <c r="B369" s="40"/>
      <c r="C369" s="43"/>
      <c r="D369" s="43"/>
      <c r="E369" s="43"/>
      <c r="F369" s="43"/>
      <c r="G369" s="43"/>
      <c r="H369" s="43"/>
      <c r="I369" s="43"/>
      <c r="J369" s="43"/>
      <c r="K369" s="25" t="str">
        <f>[1]Recap!B64</f>
        <v>Sisteme de operare II (CO)</v>
      </c>
      <c r="L369" s="25" t="str">
        <f>[1]Recap!C65</f>
        <v>I2</v>
      </c>
      <c r="M369" s="26" t="s">
        <v>80</v>
      </c>
      <c r="N369" s="23"/>
      <c r="O369" s="25"/>
      <c r="P369" s="25"/>
      <c r="Q369" s="41">
        <f t="shared" ref="Q369:AC370" si="237">SUM(Q366:Q368)</f>
        <v>11</v>
      </c>
      <c r="R369" s="41">
        <f t="shared" si="237"/>
        <v>0</v>
      </c>
      <c r="S369" s="41">
        <f t="shared" si="237"/>
        <v>0</v>
      </c>
      <c r="T369" s="41">
        <f t="shared" si="237"/>
        <v>0</v>
      </c>
      <c r="U369" s="41">
        <f t="shared" si="237"/>
        <v>0</v>
      </c>
      <c r="V369" s="41">
        <f t="shared" si="237"/>
        <v>11</v>
      </c>
      <c r="W369" s="41">
        <f t="shared" si="237"/>
        <v>12</v>
      </c>
      <c r="X369" s="41">
        <f t="shared" si="237"/>
        <v>10</v>
      </c>
      <c r="Y369" s="53"/>
      <c r="Z369" s="25"/>
      <c r="AA369" s="35"/>
      <c r="AB369" s="35"/>
      <c r="AC369" s="35"/>
      <c r="AD369" s="28" t="s">
        <v>50</v>
      </c>
      <c r="AE369" s="1">
        <f t="shared" si="220"/>
        <v>2</v>
      </c>
      <c r="AF369" s="2">
        <f t="shared" si="221"/>
        <v>1</v>
      </c>
      <c r="AG369">
        <f t="shared" si="207"/>
        <v>0</v>
      </c>
      <c r="AH369">
        <f t="shared" si="204"/>
        <v>0</v>
      </c>
      <c r="AI369">
        <f t="shared" si="208"/>
        <v>0</v>
      </c>
      <c r="AJ369" s="3">
        <f t="shared" si="205"/>
        <v>0</v>
      </c>
      <c r="AK369">
        <f t="shared" si="209"/>
        <v>0</v>
      </c>
      <c r="AL369">
        <f t="shared" si="210"/>
        <v>0</v>
      </c>
      <c r="AM369">
        <f t="shared" si="211"/>
        <v>0</v>
      </c>
      <c r="AN369">
        <f t="shared" si="212"/>
        <v>1</v>
      </c>
      <c r="AO369">
        <f t="shared" si="213"/>
        <v>0</v>
      </c>
      <c r="AP369">
        <f t="shared" si="214"/>
        <v>0</v>
      </c>
      <c r="AQ369">
        <f t="shared" si="215"/>
        <v>0</v>
      </c>
      <c r="AR369">
        <f t="shared" si="235"/>
        <v>1</v>
      </c>
    </row>
    <row r="370" spans="2:44" ht="12" customHeight="1" x14ac:dyDescent="0.25">
      <c r="B370" s="242" t="s">
        <v>52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4"/>
      <c r="N370" s="40"/>
      <c r="O370" s="40"/>
      <c r="P370" s="40"/>
      <c r="Q370" s="27">
        <f>S370+V370</f>
        <v>5</v>
      </c>
      <c r="R370" s="28">
        <f>(T370+U370)/2</f>
        <v>0</v>
      </c>
      <c r="S370" s="29">
        <f>TRUNC(R370*AE371,2)</f>
        <v>0</v>
      </c>
      <c r="T370" s="30">
        <v>0</v>
      </c>
      <c r="U370" s="31">
        <v>0</v>
      </c>
      <c r="V370" s="29">
        <f>TRUNC((W370+X370)/2*AF371,2)</f>
        <v>5</v>
      </c>
      <c r="W370" s="30">
        <v>10</v>
      </c>
      <c r="X370" s="32">
        <v>0</v>
      </c>
      <c r="Y370" s="41">
        <f t="shared" si="237"/>
        <v>0</v>
      </c>
      <c r="Z370" s="41">
        <f t="shared" si="237"/>
        <v>0</v>
      </c>
      <c r="AA370" s="41">
        <f t="shared" si="237"/>
        <v>0</v>
      </c>
      <c r="AB370" s="41">
        <f t="shared" si="237"/>
        <v>0</v>
      </c>
      <c r="AC370" s="41">
        <f t="shared" si="237"/>
        <v>0</v>
      </c>
      <c r="AD370" s="28">
        <f>16-ROUND(Q369,2)</f>
        <v>5</v>
      </c>
      <c r="AE370" s="1">
        <f t="shared" si="220"/>
        <v>0</v>
      </c>
      <c r="AF370" s="2">
        <f t="shared" si="221"/>
        <v>0</v>
      </c>
      <c r="AG370">
        <f t="shared" si="207"/>
        <v>0</v>
      </c>
      <c r="AH370">
        <f t="shared" si="204"/>
        <v>0</v>
      </c>
      <c r="AI370">
        <f t="shared" si="208"/>
        <v>0</v>
      </c>
      <c r="AJ370" s="3">
        <f t="shared" si="205"/>
        <v>0</v>
      </c>
      <c r="AK370">
        <f t="shared" si="209"/>
        <v>0</v>
      </c>
      <c r="AL370">
        <f t="shared" si="210"/>
        <v>0</v>
      </c>
      <c r="AM370">
        <f t="shared" si="211"/>
        <v>0</v>
      </c>
      <c r="AN370">
        <f t="shared" si="212"/>
        <v>0</v>
      </c>
      <c r="AO370">
        <f t="shared" si="213"/>
        <v>0</v>
      </c>
      <c r="AP370">
        <f t="shared" si="214"/>
        <v>0</v>
      </c>
      <c r="AQ370">
        <f t="shared" si="215"/>
        <v>0</v>
      </c>
      <c r="AR370">
        <f t="shared" si="235"/>
        <v>0</v>
      </c>
    </row>
    <row r="371" spans="2:44" ht="10.5" customHeight="1" x14ac:dyDescent="0.25">
      <c r="B371" s="39">
        <f>B367+1</f>
        <v>56</v>
      </c>
      <c r="C371" s="21" t="s">
        <v>193</v>
      </c>
      <c r="D371" s="51" t="s">
        <v>210</v>
      </c>
      <c r="E371" s="21" t="s">
        <v>200</v>
      </c>
      <c r="F371" s="20" t="s">
        <v>196</v>
      </c>
      <c r="G371" s="39"/>
      <c r="H371" s="39"/>
      <c r="I371" s="39"/>
      <c r="J371" s="39"/>
      <c r="K371" s="25" t="str">
        <f>[1]Recap!B46</f>
        <v xml:space="preserve">Programare III </v>
      </c>
      <c r="L371" s="25" t="str">
        <f>[1]Recap!C46</f>
        <v>I2</v>
      </c>
      <c r="M371" s="26" t="s">
        <v>211</v>
      </c>
      <c r="N371" s="39"/>
      <c r="O371" s="40"/>
      <c r="P371" s="40"/>
      <c r="Q371" s="27">
        <f>S371+V371</f>
        <v>6</v>
      </c>
      <c r="R371" s="28">
        <f>(T371+U371)/2</f>
        <v>0</v>
      </c>
      <c r="S371" s="29">
        <f>TRUNC(R371*AE372,2)</f>
        <v>0</v>
      </c>
      <c r="T371" s="30">
        <v>0</v>
      </c>
      <c r="U371" s="31">
        <v>0</v>
      </c>
      <c r="V371" s="29">
        <f>TRUNC((W371+X371)/2*AF372,2)</f>
        <v>6</v>
      </c>
      <c r="W371" s="30">
        <v>0</v>
      </c>
      <c r="X371" s="32">
        <v>12</v>
      </c>
      <c r="Y371" s="33">
        <v>13</v>
      </c>
      <c r="Z371" s="34" t="s">
        <v>78</v>
      </c>
      <c r="AA371" s="35"/>
      <c r="AB371" s="35"/>
      <c r="AC371" s="35"/>
      <c r="AD371" s="28" t="s">
        <v>51</v>
      </c>
      <c r="AE371" s="1">
        <f t="shared" si="220"/>
        <v>2</v>
      </c>
      <c r="AF371" s="2">
        <f t="shared" si="221"/>
        <v>1</v>
      </c>
      <c r="AG371">
        <f t="shared" si="207"/>
        <v>0</v>
      </c>
      <c r="AH371">
        <f t="shared" si="204"/>
        <v>0</v>
      </c>
      <c r="AI371">
        <f t="shared" si="208"/>
        <v>0</v>
      </c>
      <c r="AJ371" s="3">
        <f t="shared" si="205"/>
        <v>0</v>
      </c>
      <c r="AK371">
        <f t="shared" si="209"/>
        <v>0</v>
      </c>
      <c r="AL371">
        <f t="shared" si="210"/>
        <v>0</v>
      </c>
      <c r="AM371">
        <f t="shared" si="211"/>
        <v>0</v>
      </c>
      <c r="AN371">
        <f t="shared" si="212"/>
        <v>1</v>
      </c>
      <c r="AO371">
        <f t="shared" si="213"/>
        <v>0</v>
      </c>
      <c r="AP371">
        <f t="shared" si="214"/>
        <v>0</v>
      </c>
      <c r="AQ371">
        <f t="shared" si="215"/>
        <v>0</v>
      </c>
      <c r="AR371">
        <f t="shared" si="235"/>
        <v>1</v>
      </c>
    </row>
    <row r="372" spans="2:44" ht="10.5" customHeight="1" x14ac:dyDescent="0.25">
      <c r="B372" s="39"/>
      <c r="C372" s="21"/>
      <c r="D372" s="43"/>
      <c r="E372" s="21"/>
      <c r="F372" s="39"/>
      <c r="G372" s="39"/>
      <c r="H372" s="39"/>
      <c r="I372" s="39"/>
      <c r="J372" s="39"/>
      <c r="K372" s="54" t="str">
        <f>[1]Recap!B25</f>
        <v>Programare II</v>
      </c>
      <c r="L372" s="54" t="str">
        <f>[1]Recap!C25</f>
        <v>I1</v>
      </c>
      <c r="M372" s="26" t="s">
        <v>186</v>
      </c>
      <c r="N372" s="39"/>
      <c r="O372" s="40"/>
      <c r="P372" s="40"/>
      <c r="Q372" s="43"/>
      <c r="R372" s="43"/>
      <c r="S372" s="29">
        <f>TRUNC(R372*AE373,2)</f>
        <v>0</v>
      </c>
      <c r="T372" s="44"/>
      <c r="U372" s="45"/>
      <c r="V372" s="29">
        <f>TRUNC((W372+X372)/2*AF373,2)</f>
        <v>0</v>
      </c>
      <c r="W372" s="44"/>
      <c r="X372" s="45"/>
      <c r="Y372" s="33"/>
      <c r="Z372" s="34"/>
      <c r="AA372" s="35"/>
      <c r="AB372" s="35"/>
      <c r="AC372" s="35"/>
      <c r="AD372" s="28" t="s">
        <v>176</v>
      </c>
      <c r="AE372" s="1">
        <f t="shared" si="220"/>
        <v>2</v>
      </c>
      <c r="AF372" s="2">
        <f t="shared" si="221"/>
        <v>1</v>
      </c>
      <c r="AG372">
        <f t="shared" si="207"/>
        <v>0</v>
      </c>
      <c r="AH372">
        <f t="shared" si="204"/>
        <v>0</v>
      </c>
      <c r="AI372">
        <f t="shared" si="208"/>
        <v>0</v>
      </c>
      <c r="AJ372" s="3">
        <f t="shared" si="205"/>
        <v>0</v>
      </c>
      <c r="AK372">
        <f t="shared" si="209"/>
        <v>0</v>
      </c>
      <c r="AL372">
        <f t="shared" si="210"/>
        <v>0</v>
      </c>
      <c r="AM372">
        <f t="shared" si="211"/>
        <v>0</v>
      </c>
      <c r="AN372">
        <f t="shared" si="212"/>
        <v>1</v>
      </c>
      <c r="AO372">
        <f t="shared" si="213"/>
        <v>0</v>
      </c>
      <c r="AP372">
        <f t="shared" si="214"/>
        <v>0</v>
      </c>
      <c r="AQ372">
        <f t="shared" si="215"/>
        <v>0</v>
      </c>
      <c r="AR372">
        <f t="shared" si="235"/>
        <v>1</v>
      </c>
    </row>
    <row r="373" spans="2:44" ht="10.5" customHeight="1" x14ac:dyDescent="0.25">
      <c r="B373" s="39"/>
      <c r="C373" s="21"/>
      <c r="D373" s="51"/>
      <c r="E373" s="21"/>
      <c r="F373" s="39"/>
      <c r="G373" s="39"/>
      <c r="H373" s="39"/>
      <c r="I373" s="39"/>
      <c r="J373" s="39"/>
      <c r="K373" s="43"/>
      <c r="L373" s="43"/>
      <c r="M373" s="43"/>
      <c r="N373" s="43"/>
      <c r="O373" s="43"/>
      <c r="P373" s="43"/>
      <c r="Q373" s="41">
        <f t="shared" ref="Q373:Y374" si="238">SUM(Q370:Q372)</f>
        <v>11</v>
      </c>
      <c r="R373" s="41">
        <f t="shared" si="238"/>
        <v>0</v>
      </c>
      <c r="S373" s="41">
        <f t="shared" si="238"/>
        <v>0</v>
      </c>
      <c r="T373" s="41">
        <f t="shared" si="238"/>
        <v>0</v>
      </c>
      <c r="U373" s="41">
        <f t="shared" si="238"/>
        <v>0</v>
      </c>
      <c r="V373" s="41">
        <f t="shared" si="238"/>
        <v>11</v>
      </c>
      <c r="W373" s="41">
        <f t="shared" si="238"/>
        <v>10</v>
      </c>
      <c r="X373" s="41">
        <f t="shared" si="238"/>
        <v>12</v>
      </c>
      <c r="Y373" s="33"/>
      <c r="Z373" s="34"/>
      <c r="AA373" s="35"/>
      <c r="AB373" s="35"/>
      <c r="AC373" s="35"/>
      <c r="AD373" s="28" t="s">
        <v>50</v>
      </c>
      <c r="AE373" s="1">
        <f t="shared" si="220"/>
        <v>0</v>
      </c>
      <c r="AF373" s="2">
        <f t="shared" si="221"/>
        <v>0</v>
      </c>
      <c r="AG373">
        <f t="shared" si="207"/>
        <v>0</v>
      </c>
      <c r="AH373">
        <f t="shared" si="204"/>
        <v>0</v>
      </c>
      <c r="AI373">
        <f t="shared" si="208"/>
        <v>0</v>
      </c>
      <c r="AJ373" s="3">
        <f t="shared" si="205"/>
        <v>0</v>
      </c>
      <c r="AK373">
        <f t="shared" si="209"/>
        <v>0</v>
      </c>
      <c r="AL373">
        <f t="shared" si="210"/>
        <v>0</v>
      </c>
      <c r="AM373">
        <f t="shared" si="211"/>
        <v>0</v>
      </c>
      <c r="AN373">
        <f t="shared" si="212"/>
        <v>0</v>
      </c>
      <c r="AO373">
        <f t="shared" si="213"/>
        <v>0</v>
      </c>
      <c r="AP373">
        <f t="shared" si="214"/>
        <v>0</v>
      </c>
      <c r="AQ373">
        <f t="shared" si="215"/>
        <v>0</v>
      </c>
      <c r="AR373">
        <f t="shared" si="235"/>
        <v>0</v>
      </c>
    </row>
    <row r="374" spans="2:44" ht="12" customHeight="1" x14ac:dyDescent="0.25">
      <c r="B374" s="232" t="s">
        <v>52</v>
      </c>
      <c r="C374" s="233"/>
      <c r="D374" s="233"/>
      <c r="E374" s="233"/>
      <c r="F374" s="233"/>
      <c r="G374" s="233"/>
      <c r="H374" s="233"/>
      <c r="I374" s="233"/>
      <c r="J374" s="233"/>
      <c r="K374" s="233"/>
      <c r="L374" s="233"/>
      <c r="M374" s="234"/>
      <c r="N374" s="39"/>
      <c r="O374" s="40"/>
      <c r="P374" s="40"/>
      <c r="Q374" s="27">
        <f>S374+V374</f>
        <v>1</v>
      </c>
      <c r="R374" s="28">
        <f>(T374+U374)/2</f>
        <v>0</v>
      </c>
      <c r="S374" s="29">
        <f>TRUNC(R374*AE375,2)</f>
        <v>0</v>
      </c>
      <c r="T374" s="30">
        <v>0</v>
      </c>
      <c r="U374" s="31">
        <v>0</v>
      </c>
      <c r="V374" s="29">
        <f>TRUNC((W374+X374)/2*AF375,2)</f>
        <v>1</v>
      </c>
      <c r="W374" s="30">
        <v>2</v>
      </c>
      <c r="X374" s="32">
        <v>0</v>
      </c>
      <c r="Y374" s="53">
        <f t="shared" si="238"/>
        <v>13</v>
      </c>
      <c r="Z374" s="25"/>
      <c r="AA374" s="35"/>
      <c r="AB374" s="35"/>
      <c r="AC374" s="35"/>
      <c r="AD374" s="28">
        <f>16-ROUND(Q373,2)</f>
        <v>5</v>
      </c>
      <c r="AE374" s="1">
        <f t="shared" si="220"/>
        <v>0</v>
      </c>
      <c r="AF374" s="2">
        <f t="shared" si="221"/>
        <v>0</v>
      </c>
      <c r="AG374">
        <f t="shared" si="207"/>
        <v>0</v>
      </c>
      <c r="AH374">
        <f t="shared" si="204"/>
        <v>0</v>
      </c>
      <c r="AI374">
        <f t="shared" si="208"/>
        <v>0</v>
      </c>
      <c r="AJ374" s="3">
        <f t="shared" si="205"/>
        <v>0</v>
      </c>
      <c r="AK374">
        <f t="shared" si="209"/>
        <v>0</v>
      </c>
      <c r="AL374">
        <f t="shared" si="210"/>
        <v>0</v>
      </c>
      <c r="AM374">
        <f t="shared" si="211"/>
        <v>0</v>
      </c>
      <c r="AN374">
        <f t="shared" si="212"/>
        <v>0</v>
      </c>
      <c r="AO374">
        <f t="shared" si="213"/>
        <v>0</v>
      </c>
      <c r="AP374">
        <f t="shared" si="214"/>
        <v>0</v>
      </c>
      <c r="AQ374">
        <f t="shared" si="215"/>
        <v>0</v>
      </c>
      <c r="AR374">
        <f t="shared" si="235"/>
        <v>0</v>
      </c>
    </row>
    <row r="375" spans="2:44" ht="10.5" customHeight="1" x14ac:dyDescent="0.25">
      <c r="B375" s="20">
        <f>B371+1</f>
        <v>57</v>
      </c>
      <c r="C375" s="21" t="s">
        <v>193</v>
      </c>
      <c r="D375" s="51" t="s">
        <v>212</v>
      </c>
      <c r="E375" s="21" t="s">
        <v>200</v>
      </c>
      <c r="F375" s="20" t="s">
        <v>204</v>
      </c>
      <c r="G375" s="24">
        <v>18</v>
      </c>
      <c r="H375" s="23" t="s">
        <v>87</v>
      </c>
      <c r="I375" s="23"/>
      <c r="J375" s="23"/>
      <c r="K375" s="25" t="str">
        <f>[1]Recap!B98</f>
        <v>Managementul proiectelor informatice (CO)</v>
      </c>
      <c r="L375" s="25" t="str">
        <f>[1]Recap!C98</f>
        <v>I3</v>
      </c>
      <c r="M375" s="26" t="s">
        <v>137</v>
      </c>
      <c r="N375" s="39"/>
      <c r="O375" s="40"/>
      <c r="P375" s="40"/>
      <c r="Q375" s="27">
        <f>S375+V375</f>
        <v>1</v>
      </c>
      <c r="R375" s="28">
        <f>(T375+U375)/2</f>
        <v>0</v>
      </c>
      <c r="S375" s="29">
        <f>TRUNC(R375*AE376,2)</f>
        <v>0</v>
      </c>
      <c r="T375" s="30">
        <v>0</v>
      </c>
      <c r="U375" s="31">
        <v>0</v>
      </c>
      <c r="V375" s="29">
        <f>TRUNC((W375+X375)/2*AF376,2)</f>
        <v>1</v>
      </c>
      <c r="W375" s="30">
        <v>2</v>
      </c>
      <c r="X375" s="32">
        <v>0</v>
      </c>
      <c r="Y375" s="33">
        <v>14</v>
      </c>
      <c r="Z375" s="34" t="s">
        <v>75</v>
      </c>
      <c r="AA375" s="35"/>
      <c r="AB375" s="35"/>
      <c r="AC375" s="35"/>
      <c r="AD375" s="28"/>
      <c r="AE375" s="1">
        <f t="shared" si="220"/>
        <v>2</v>
      </c>
      <c r="AF375" s="2">
        <f t="shared" si="221"/>
        <v>1</v>
      </c>
      <c r="AG375">
        <f t="shared" si="207"/>
        <v>0</v>
      </c>
      <c r="AH375">
        <f t="shared" si="204"/>
        <v>0</v>
      </c>
      <c r="AI375">
        <f t="shared" si="208"/>
        <v>0</v>
      </c>
      <c r="AJ375" s="3">
        <f t="shared" si="205"/>
        <v>0</v>
      </c>
      <c r="AK375">
        <f t="shared" si="209"/>
        <v>0</v>
      </c>
      <c r="AL375">
        <f t="shared" si="210"/>
        <v>0</v>
      </c>
      <c r="AM375">
        <f t="shared" si="211"/>
        <v>0</v>
      </c>
      <c r="AN375">
        <f t="shared" si="212"/>
        <v>1</v>
      </c>
      <c r="AO375">
        <f t="shared" si="213"/>
        <v>0</v>
      </c>
      <c r="AP375">
        <f t="shared" si="214"/>
        <v>0</v>
      </c>
      <c r="AQ375">
        <f t="shared" si="215"/>
        <v>0</v>
      </c>
      <c r="AR375">
        <f t="shared" si="235"/>
        <v>1</v>
      </c>
    </row>
    <row r="376" spans="2:44" ht="10.5" customHeight="1" x14ac:dyDescent="0.25">
      <c r="B376" s="20"/>
      <c r="C376" s="21"/>
      <c r="D376" s="22" t="s">
        <v>213</v>
      </c>
      <c r="E376" s="21"/>
      <c r="F376" s="20"/>
      <c r="G376" s="24"/>
      <c r="H376" s="23"/>
      <c r="I376" s="23"/>
      <c r="J376" s="23"/>
      <c r="K376" s="25" t="str">
        <f>[1]Recap!B99</f>
        <v>Managementul proiectelor informatice (CO)</v>
      </c>
      <c r="L376" s="25" t="str">
        <f>[1]Recap!C99</f>
        <v>IA3</v>
      </c>
      <c r="M376" s="26" t="s">
        <v>137</v>
      </c>
      <c r="N376" s="39"/>
      <c r="O376" s="40"/>
      <c r="P376" s="40"/>
      <c r="Q376" s="27">
        <f>S376+V376</f>
        <v>1.25</v>
      </c>
      <c r="R376" s="28">
        <f>(T376+U376)/2</f>
        <v>0</v>
      </c>
      <c r="S376" s="29">
        <f>TRUNC(R376*AE377,2)</f>
        <v>0</v>
      </c>
      <c r="T376" s="30">
        <v>0</v>
      </c>
      <c r="U376" s="31">
        <v>0</v>
      </c>
      <c r="V376" s="29">
        <f>TRUNC((W376+X376)/2*AF377,2)</f>
        <v>1.25</v>
      </c>
      <c r="W376" s="30">
        <v>0</v>
      </c>
      <c r="X376" s="32">
        <v>2</v>
      </c>
      <c r="Y376" s="33"/>
      <c r="Z376" s="34"/>
      <c r="AA376" s="35"/>
      <c r="AB376" s="35"/>
      <c r="AC376" s="35"/>
      <c r="AD376" s="28" t="s">
        <v>51</v>
      </c>
      <c r="AE376" s="1">
        <f t="shared" si="220"/>
        <v>2</v>
      </c>
      <c r="AF376" s="2">
        <f t="shared" si="221"/>
        <v>1</v>
      </c>
      <c r="AG376">
        <f t="shared" si="207"/>
        <v>0</v>
      </c>
      <c r="AH376">
        <f t="shared" si="204"/>
        <v>0</v>
      </c>
      <c r="AI376">
        <f t="shared" si="208"/>
        <v>0</v>
      </c>
      <c r="AJ376" s="3">
        <f t="shared" si="205"/>
        <v>0</v>
      </c>
      <c r="AK376">
        <f t="shared" si="209"/>
        <v>0</v>
      </c>
      <c r="AL376">
        <f t="shared" si="210"/>
        <v>0</v>
      </c>
      <c r="AM376">
        <f t="shared" si="211"/>
        <v>0</v>
      </c>
      <c r="AN376">
        <f t="shared" si="212"/>
        <v>0</v>
      </c>
      <c r="AO376">
        <f t="shared" si="213"/>
        <v>1</v>
      </c>
      <c r="AP376">
        <f t="shared" si="214"/>
        <v>0</v>
      </c>
      <c r="AQ376">
        <f t="shared" si="215"/>
        <v>0</v>
      </c>
      <c r="AR376">
        <f t="shared" ref="AR376:AR390" si="239">IF(SUM(AN376:AO376)&lt;=0,0,1)</f>
        <v>1</v>
      </c>
    </row>
    <row r="377" spans="2:44" ht="10.5" customHeight="1" x14ac:dyDescent="0.25">
      <c r="B377" s="20"/>
      <c r="C377" s="21"/>
      <c r="E377" s="36"/>
      <c r="F377" s="23"/>
      <c r="G377" s="24"/>
      <c r="H377" s="23"/>
      <c r="I377" s="23"/>
      <c r="J377" s="23"/>
      <c r="K377" s="25" t="str">
        <f>[1]Recap!B192</f>
        <v>Management Information Systems (CO)</v>
      </c>
      <c r="L377" s="25" t="str">
        <f>[1]Recap!C192</f>
        <v>E3</v>
      </c>
      <c r="M377" s="46" t="s">
        <v>117</v>
      </c>
      <c r="N377" s="25"/>
      <c r="O377" s="25"/>
      <c r="P377" s="25"/>
      <c r="Q377" s="27">
        <f>S377+V377</f>
        <v>6.25</v>
      </c>
      <c r="R377" s="28">
        <f>(T377+U377)/2</f>
        <v>0</v>
      </c>
      <c r="S377" s="29">
        <f>TRUNC(R377*AE378,2)</f>
        <v>0</v>
      </c>
      <c r="T377" s="30">
        <v>0</v>
      </c>
      <c r="U377" s="31">
        <v>0</v>
      </c>
      <c r="V377" s="29">
        <f>TRUNC((W377+X377)/2*AF378,2)</f>
        <v>6.25</v>
      </c>
      <c r="W377" s="30">
        <v>0</v>
      </c>
      <c r="X377" s="32">
        <v>10</v>
      </c>
      <c r="Y377" s="25"/>
      <c r="Z377" s="25"/>
      <c r="AA377" s="35"/>
      <c r="AB377" s="35"/>
      <c r="AC377" s="35"/>
      <c r="AD377" s="28" t="s">
        <v>176</v>
      </c>
      <c r="AE377" s="1">
        <f t="shared" si="220"/>
        <v>2.5</v>
      </c>
      <c r="AF377" s="2">
        <f t="shared" si="221"/>
        <v>1.25</v>
      </c>
      <c r="AG377">
        <f t="shared" si="207"/>
        <v>0</v>
      </c>
      <c r="AH377">
        <f t="shared" si="204"/>
        <v>0</v>
      </c>
      <c r="AI377">
        <f t="shared" si="208"/>
        <v>0</v>
      </c>
      <c r="AJ377" s="3">
        <f t="shared" si="205"/>
        <v>0</v>
      </c>
      <c r="AK377">
        <f t="shared" si="209"/>
        <v>0</v>
      </c>
      <c r="AL377">
        <f t="shared" si="210"/>
        <v>0</v>
      </c>
      <c r="AM377">
        <f t="shared" si="211"/>
        <v>1</v>
      </c>
      <c r="AN377">
        <f t="shared" si="212"/>
        <v>0</v>
      </c>
      <c r="AO377">
        <f t="shared" si="213"/>
        <v>0</v>
      </c>
      <c r="AP377">
        <f t="shared" si="214"/>
        <v>0</v>
      </c>
      <c r="AQ377">
        <f t="shared" si="215"/>
        <v>0</v>
      </c>
      <c r="AR377">
        <f t="shared" si="239"/>
        <v>0</v>
      </c>
    </row>
    <row r="378" spans="2:44" ht="10.5" customHeight="1" x14ac:dyDescent="0.25">
      <c r="B378" s="20"/>
      <c r="C378" s="21"/>
      <c r="D378" s="22"/>
      <c r="E378" s="36"/>
      <c r="F378" s="23"/>
      <c r="G378" s="24"/>
      <c r="H378" s="23"/>
      <c r="I378" s="23"/>
      <c r="J378" s="23"/>
      <c r="K378" s="25" t="str">
        <f>[1]Recap!B169</f>
        <v>Computer networks</v>
      </c>
      <c r="L378" s="25" t="str">
        <f>[1]Recap!C169</f>
        <v>E2</v>
      </c>
      <c r="M378" s="26" t="s">
        <v>211</v>
      </c>
      <c r="N378" s="39"/>
      <c r="O378" s="40"/>
      <c r="P378" s="40"/>
      <c r="Q378" s="27">
        <f>S378+V378</f>
        <v>1.5</v>
      </c>
      <c r="R378" s="28">
        <f>(T378+U378)/2</f>
        <v>0</v>
      </c>
      <c r="S378" s="29">
        <f>TRUNC(R378*AE379,2)</f>
        <v>0</v>
      </c>
      <c r="T378" s="30">
        <v>0</v>
      </c>
      <c r="U378" s="31">
        <v>0</v>
      </c>
      <c r="V378" s="29">
        <f>TRUNC((W378+X378)/2*AF379,2)</f>
        <v>1.5</v>
      </c>
      <c r="W378" s="30">
        <v>2</v>
      </c>
      <c r="X378" s="32">
        <v>0</v>
      </c>
      <c r="Y378" s="25"/>
      <c r="Z378" s="25"/>
      <c r="AA378" s="35"/>
      <c r="AB378" s="35"/>
      <c r="AC378" s="35"/>
      <c r="AD378" s="28" t="s">
        <v>50</v>
      </c>
      <c r="AE378" s="1">
        <f t="shared" si="220"/>
        <v>2.5</v>
      </c>
      <c r="AF378" s="2">
        <f t="shared" si="221"/>
        <v>1.25</v>
      </c>
      <c r="AG378">
        <f t="shared" si="207"/>
        <v>0</v>
      </c>
      <c r="AH378">
        <f t="shared" si="204"/>
        <v>0</v>
      </c>
      <c r="AI378">
        <f t="shared" si="208"/>
        <v>0</v>
      </c>
      <c r="AJ378" s="3">
        <f t="shared" si="205"/>
        <v>0</v>
      </c>
      <c r="AK378">
        <f t="shared" si="209"/>
        <v>0</v>
      </c>
      <c r="AL378">
        <f t="shared" si="210"/>
        <v>0</v>
      </c>
      <c r="AM378">
        <f t="shared" si="211"/>
        <v>1</v>
      </c>
      <c r="AN378">
        <f t="shared" si="212"/>
        <v>0</v>
      </c>
      <c r="AO378">
        <f t="shared" si="213"/>
        <v>0</v>
      </c>
      <c r="AP378">
        <f t="shared" si="214"/>
        <v>0</v>
      </c>
      <c r="AQ378">
        <f t="shared" si="215"/>
        <v>0</v>
      </c>
      <c r="AR378">
        <f t="shared" si="239"/>
        <v>0</v>
      </c>
    </row>
    <row r="379" spans="2:44" ht="10.5" customHeight="1" x14ac:dyDescent="0.25">
      <c r="B379" s="20"/>
      <c r="C379" s="21"/>
      <c r="D379" s="22"/>
      <c r="E379" s="36"/>
      <c r="F379" s="23"/>
      <c r="G379" s="24"/>
      <c r="H379" s="23"/>
      <c r="I379" s="23"/>
      <c r="J379" s="23"/>
      <c r="K379" s="25" t="str">
        <f>[1]Recap!B316</f>
        <v>Practica de specialitate</v>
      </c>
      <c r="L379" s="25" t="str">
        <f>[1]Recap!C316</f>
        <v>SC2</v>
      </c>
      <c r="M379" s="46" t="s">
        <v>104</v>
      </c>
      <c r="N379" s="39"/>
      <c r="O379" s="40"/>
      <c r="P379" s="40"/>
      <c r="Q379" s="41">
        <f t="shared" ref="Q379:X379" si="240">SUM(Q374:Q378)</f>
        <v>11</v>
      </c>
      <c r="R379" s="41">
        <f t="shared" si="240"/>
        <v>0</v>
      </c>
      <c r="S379" s="41">
        <f t="shared" si="240"/>
        <v>0</v>
      </c>
      <c r="T379" s="41">
        <f t="shared" si="240"/>
        <v>0</v>
      </c>
      <c r="U379" s="41">
        <f t="shared" si="240"/>
        <v>0</v>
      </c>
      <c r="V379" s="41">
        <f t="shared" si="240"/>
        <v>11</v>
      </c>
      <c r="W379" s="41">
        <f t="shared" si="240"/>
        <v>6</v>
      </c>
      <c r="X379" s="41">
        <f t="shared" si="240"/>
        <v>12</v>
      </c>
      <c r="Y379" s="25"/>
      <c r="Z379" s="25"/>
      <c r="AA379" s="35"/>
      <c r="AB379" s="35"/>
      <c r="AC379" s="35"/>
      <c r="AD379" s="28"/>
      <c r="AE379" s="1">
        <f t="shared" si="220"/>
        <v>2.5</v>
      </c>
      <c r="AF379" s="2">
        <f t="shared" si="221"/>
        <v>1.5</v>
      </c>
      <c r="AG379">
        <f t="shared" si="207"/>
        <v>0</v>
      </c>
      <c r="AH379">
        <f t="shared" si="204"/>
        <v>0</v>
      </c>
      <c r="AI379">
        <f t="shared" si="208"/>
        <v>1</v>
      </c>
      <c r="AJ379" s="3">
        <f t="shared" si="205"/>
        <v>0</v>
      </c>
      <c r="AK379">
        <f t="shared" si="209"/>
        <v>0</v>
      </c>
      <c r="AL379">
        <f t="shared" si="210"/>
        <v>0</v>
      </c>
      <c r="AM379">
        <f t="shared" si="211"/>
        <v>0</v>
      </c>
      <c r="AN379">
        <f t="shared" si="212"/>
        <v>0</v>
      </c>
      <c r="AO379">
        <f t="shared" si="213"/>
        <v>0</v>
      </c>
      <c r="AP379">
        <f t="shared" si="214"/>
        <v>1</v>
      </c>
      <c r="AQ379">
        <f t="shared" si="215"/>
        <v>0</v>
      </c>
      <c r="AR379">
        <f t="shared" si="239"/>
        <v>0</v>
      </c>
    </row>
    <row r="380" spans="2:44" ht="10.5" customHeight="1" x14ac:dyDescent="0.25">
      <c r="B380" s="232" t="s">
        <v>52</v>
      </c>
      <c r="C380" s="233"/>
      <c r="D380" s="233"/>
      <c r="E380" s="233"/>
      <c r="F380" s="233"/>
      <c r="G380" s="233"/>
      <c r="H380" s="233"/>
      <c r="I380" s="233"/>
      <c r="J380" s="233"/>
      <c r="K380" s="233"/>
      <c r="L380" s="233"/>
      <c r="M380" s="234"/>
      <c r="N380" s="39"/>
      <c r="O380" s="40"/>
      <c r="P380" s="40"/>
      <c r="Q380" s="27">
        <f>S380+V380</f>
        <v>7.5</v>
      </c>
      <c r="R380" s="28">
        <f>(T380+U380)/2</f>
        <v>0</v>
      </c>
      <c r="S380" s="29">
        <f>TRUNC(R380*AE381,2)</f>
        <v>0</v>
      </c>
      <c r="T380" s="30">
        <v>0</v>
      </c>
      <c r="U380" s="31">
        <v>0</v>
      </c>
      <c r="V380" s="29">
        <f>TRUNC((W380+X380)/2*AF381,2)</f>
        <v>7.5</v>
      </c>
      <c r="W380" s="30">
        <v>0</v>
      </c>
      <c r="X380" s="32">
        <v>12</v>
      </c>
      <c r="Y380" s="53">
        <f>SUM(Y375)</f>
        <v>14</v>
      </c>
      <c r="Z380" s="25"/>
      <c r="AA380" s="35"/>
      <c r="AB380" s="35"/>
      <c r="AC380" s="35"/>
      <c r="AD380" s="28">
        <f>16-ROUND(Q379,2)</f>
        <v>5</v>
      </c>
      <c r="AE380" s="1">
        <f t="shared" si="220"/>
        <v>0</v>
      </c>
      <c r="AF380" s="2">
        <f t="shared" si="221"/>
        <v>0</v>
      </c>
      <c r="AG380">
        <f t="shared" si="207"/>
        <v>0</v>
      </c>
      <c r="AH380">
        <f t="shared" si="204"/>
        <v>0</v>
      </c>
      <c r="AI380">
        <f t="shared" si="208"/>
        <v>0</v>
      </c>
      <c r="AJ380" s="3">
        <f t="shared" si="205"/>
        <v>0</v>
      </c>
      <c r="AK380">
        <f t="shared" si="209"/>
        <v>0</v>
      </c>
      <c r="AL380">
        <f t="shared" si="210"/>
        <v>0</v>
      </c>
      <c r="AM380">
        <f t="shared" si="211"/>
        <v>0</v>
      </c>
      <c r="AN380">
        <f t="shared" si="212"/>
        <v>0</v>
      </c>
      <c r="AO380">
        <f t="shared" si="213"/>
        <v>0</v>
      </c>
      <c r="AP380">
        <f t="shared" si="214"/>
        <v>0</v>
      </c>
      <c r="AQ380">
        <f t="shared" si="215"/>
        <v>0</v>
      </c>
      <c r="AR380">
        <f t="shared" si="239"/>
        <v>0</v>
      </c>
    </row>
    <row r="381" spans="2:44" ht="10.5" customHeight="1" x14ac:dyDescent="0.25">
      <c r="B381" s="20">
        <f>B375+1</f>
        <v>58</v>
      </c>
      <c r="C381" s="21" t="s">
        <v>193</v>
      </c>
      <c r="D381" s="51" t="s">
        <v>65</v>
      </c>
      <c r="E381" s="21" t="s">
        <v>200</v>
      </c>
      <c r="F381" s="20" t="s">
        <v>204</v>
      </c>
      <c r="G381" s="24">
        <v>18</v>
      </c>
      <c r="H381" s="23" t="s">
        <v>87</v>
      </c>
      <c r="I381" s="23"/>
      <c r="J381" s="23"/>
      <c r="K381" s="25" t="str">
        <f>[1]Recap!B156</f>
        <v xml:space="preserve">Programming II </v>
      </c>
      <c r="L381" s="25" t="str">
        <f>[1]Recap!C156</f>
        <v>E1</v>
      </c>
      <c r="M381" s="26" t="s">
        <v>62</v>
      </c>
      <c r="N381" s="39"/>
      <c r="O381" s="40"/>
      <c r="P381" s="40"/>
      <c r="Q381" s="27">
        <f>S381+V381</f>
        <v>3</v>
      </c>
      <c r="R381" s="28">
        <f>(T381+U381)/2</f>
        <v>0</v>
      </c>
      <c r="S381" s="29">
        <f>TRUNC(R381*AE382,2)</f>
        <v>0</v>
      </c>
      <c r="T381" s="30">
        <v>0</v>
      </c>
      <c r="U381" s="31">
        <v>0</v>
      </c>
      <c r="V381" s="29">
        <f>TRUNC((W381+X381)/2*AF382,2)</f>
        <v>3</v>
      </c>
      <c r="W381" s="30">
        <v>6</v>
      </c>
      <c r="X381" s="32">
        <v>0</v>
      </c>
      <c r="Y381" s="33">
        <v>14</v>
      </c>
      <c r="Z381" s="34" t="s">
        <v>75</v>
      </c>
      <c r="AA381" s="35"/>
      <c r="AB381" s="35"/>
      <c r="AC381" s="35"/>
      <c r="AD381" s="28" t="s">
        <v>51</v>
      </c>
      <c r="AE381" s="1">
        <f t="shared" si="220"/>
        <v>2.5</v>
      </c>
      <c r="AF381" s="2">
        <f t="shared" si="221"/>
        <v>1.25</v>
      </c>
      <c r="AG381">
        <f t="shared" si="207"/>
        <v>0</v>
      </c>
      <c r="AH381">
        <f t="shared" si="204"/>
        <v>0</v>
      </c>
      <c r="AI381">
        <f t="shared" si="208"/>
        <v>0</v>
      </c>
      <c r="AJ381" s="3">
        <f t="shared" si="205"/>
        <v>0</v>
      </c>
      <c r="AK381">
        <f t="shared" si="209"/>
        <v>0</v>
      </c>
      <c r="AL381">
        <f t="shared" si="210"/>
        <v>0</v>
      </c>
      <c r="AM381">
        <f t="shared" si="211"/>
        <v>1</v>
      </c>
      <c r="AN381">
        <f t="shared" si="212"/>
        <v>0</v>
      </c>
      <c r="AO381">
        <f t="shared" si="213"/>
        <v>0</v>
      </c>
      <c r="AP381">
        <f t="shared" si="214"/>
        <v>0</v>
      </c>
      <c r="AQ381">
        <f t="shared" si="215"/>
        <v>0</v>
      </c>
      <c r="AR381">
        <f t="shared" si="239"/>
        <v>0</v>
      </c>
    </row>
    <row r="382" spans="2:44" ht="10.5" customHeight="1" x14ac:dyDescent="0.25">
      <c r="B382" s="20"/>
      <c r="C382" s="21"/>
      <c r="D382" s="51" t="s">
        <v>67</v>
      </c>
      <c r="E382" s="36"/>
      <c r="F382" s="23"/>
      <c r="G382" s="24"/>
      <c r="H382" s="23"/>
      <c r="I382" s="23"/>
      <c r="J382" s="23"/>
      <c r="K382" s="25" t="str">
        <f>[1]Recap!B14</f>
        <v xml:space="preserve">Programare I </v>
      </c>
      <c r="L382" s="25" t="str">
        <f>[1]Recap!C14</f>
        <v>IA1</v>
      </c>
      <c r="M382" s="46" t="s">
        <v>187</v>
      </c>
      <c r="N382" s="25"/>
      <c r="O382" s="25"/>
      <c r="P382" s="25"/>
      <c r="Q382" s="27">
        <f>S382+V382</f>
        <v>0.5</v>
      </c>
      <c r="R382" s="28">
        <f>(T382+U382)/2</f>
        <v>0</v>
      </c>
      <c r="S382" s="29">
        <f>TRUNC(R382*AE383,2)</f>
        <v>0</v>
      </c>
      <c r="T382" s="30">
        <v>0</v>
      </c>
      <c r="U382" s="31">
        <v>0</v>
      </c>
      <c r="V382" s="29">
        <f>TRUNC((W382+X382)/2*AF383,2)</f>
        <v>0.5</v>
      </c>
      <c r="W382" s="30">
        <v>1</v>
      </c>
      <c r="X382" s="32">
        <v>0</v>
      </c>
      <c r="Y382" s="25"/>
      <c r="Z382" s="25"/>
      <c r="AA382" s="35"/>
      <c r="AB382" s="35"/>
      <c r="AC382" s="35"/>
      <c r="AD382" s="28" t="s">
        <v>176</v>
      </c>
      <c r="AE382" s="1">
        <f t="shared" si="220"/>
        <v>2</v>
      </c>
      <c r="AF382" s="2">
        <f t="shared" si="221"/>
        <v>1</v>
      </c>
      <c r="AG382">
        <f t="shared" si="207"/>
        <v>0</v>
      </c>
      <c r="AH382">
        <f t="shared" si="204"/>
        <v>0</v>
      </c>
      <c r="AI382">
        <f t="shared" si="208"/>
        <v>0</v>
      </c>
      <c r="AJ382" s="3">
        <f t="shared" si="205"/>
        <v>0</v>
      </c>
      <c r="AK382">
        <f t="shared" si="209"/>
        <v>0</v>
      </c>
      <c r="AL382">
        <f t="shared" si="210"/>
        <v>0</v>
      </c>
      <c r="AM382">
        <f t="shared" si="211"/>
        <v>0</v>
      </c>
      <c r="AN382">
        <f t="shared" si="212"/>
        <v>0</v>
      </c>
      <c r="AO382">
        <f t="shared" si="213"/>
        <v>1</v>
      </c>
      <c r="AP382">
        <f t="shared" si="214"/>
        <v>0</v>
      </c>
      <c r="AQ382">
        <f t="shared" si="215"/>
        <v>0</v>
      </c>
      <c r="AR382">
        <f t="shared" si="239"/>
        <v>1</v>
      </c>
    </row>
    <row r="383" spans="2:44" ht="10.5" customHeight="1" x14ac:dyDescent="0.25">
      <c r="B383" s="20"/>
      <c r="C383" s="21"/>
      <c r="D383" s="22"/>
      <c r="E383" s="36"/>
      <c r="F383" s="23"/>
      <c r="G383" s="24"/>
      <c r="H383" s="23"/>
      <c r="I383" s="23"/>
      <c r="J383" s="23"/>
      <c r="K383" s="25" t="str">
        <f>[1]Recap!B126</f>
        <v>Sabloane de proiectare (CO)</v>
      </c>
      <c r="L383" s="25" t="str">
        <f>[1]Recap!C126</f>
        <v>I3</v>
      </c>
      <c r="M383" s="26" t="s">
        <v>80</v>
      </c>
      <c r="N383" s="39"/>
      <c r="O383" s="40"/>
      <c r="P383" s="40"/>
      <c r="Q383" s="41">
        <f t="shared" ref="Q383:X383" si="241">SUM(Q380:Q382)</f>
        <v>11</v>
      </c>
      <c r="R383" s="41">
        <f t="shared" si="241"/>
        <v>0</v>
      </c>
      <c r="S383" s="41">
        <f t="shared" si="241"/>
        <v>0</v>
      </c>
      <c r="T383" s="41">
        <f t="shared" si="241"/>
        <v>0</v>
      </c>
      <c r="U383" s="41">
        <f t="shared" si="241"/>
        <v>0</v>
      </c>
      <c r="V383" s="41">
        <f t="shared" si="241"/>
        <v>11</v>
      </c>
      <c r="W383" s="41">
        <f t="shared" si="241"/>
        <v>7</v>
      </c>
      <c r="X383" s="41">
        <f t="shared" si="241"/>
        <v>12</v>
      </c>
      <c r="Y383" s="25"/>
      <c r="Z383" s="25"/>
      <c r="AA383" s="35"/>
      <c r="AB383" s="35"/>
      <c r="AC383" s="35"/>
      <c r="AD383" s="28" t="s">
        <v>50</v>
      </c>
      <c r="AE383" s="1">
        <f t="shared" si="220"/>
        <v>2</v>
      </c>
      <c r="AF383" s="2">
        <f t="shared" si="221"/>
        <v>1</v>
      </c>
      <c r="AG383">
        <f t="shared" si="207"/>
        <v>0</v>
      </c>
      <c r="AH383">
        <f t="shared" si="204"/>
        <v>0</v>
      </c>
      <c r="AI383">
        <f t="shared" si="208"/>
        <v>0</v>
      </c>
      <c r="AJ383" s="3">
        <f t="shared" si="205"/>
        <v>0</v>
      </c>
      <c r="AK383">
        <f t="shared" si="209"/>
        <v>0</v>
      </c>
      <c r="AL383">
        <f t="shared" si="210"/>
        <v>0</v>
      </c>
      <c r="AM383">
        <f t="shared" si="211"/>
        <v>0</v>
      </c>
      <c r="AN383">
        <f t="shared" si="212"/>
        <v>1</v>
      </c>
      <c r="AO383">
        <f t="shared" si="213"/>
        <v>0</v>
      </c>
      <c r="AP383">
        <f t="shared" si="214"/>
        <v>0</v>
      </c>
      <c r="AQ383">
        <f t="shared" si="215"/>
        <v>0</v>
      </c>
      <c r="AR383">
        <f t="shared" si="239"/>
        <v>1</v>
      </c>
    </row>
    <row r="384" spans="2:44" ht="10.5" customHeight="1" x14ac:dyDescent="0.25">
      <c r="B384" s="232" t="s">
        <v>52</v>
      </c>
      <c r="C384" s="233"/>
      <c r="D384" s="233"/>
      <c r="E384" s="233"/>
      <c r="F384" s="233"/>
      <c r="G384" s="233"/>
      <c r="H384" s="233"/>
      <c r="I384" s="233"/>
      <c r="J384" s="233"/>
      <c r="K384" s="233"/>
      <c r="L384" s="233"/>
      <c r="M384" s="234"/>
      <c r="N384" s="39"/>
      <c r="O384" s="40"/>
      <c r="P384" s="40"/>
      <c r="Q384" s="27">
        <f t="shared" ref="Q384:Q390" si="242">S384+V384</f>
        <v>4</v>
      </c>
      <c r="R384" s="28">
        <f t="shared" ref="R384:R390" si="243">(T384+U384)/2</f>
        <v>0</v>
      </c>
      <c r="S384" s="29">
        <f t="shared" ref="S384:S390" si="244">TRUNC(R384*AE385,2)</f>
        <v>0</v>
      </c>
      <c r="T384" s="30">
        <v>0</v>
      </c>
      <c r="U384" s="31">
        <v>0</v>
      </c>
      <c r="V384" s="29">
        <f t="shared" ref="V384:V390" si="245">TRUNC((W384+X384)/2*AF385,2)</f>
        <v>4</v>
      </c>
      <c r="W384" s="30">
        <v>8</v>
      </c>
      <c r="X384" s="32">
        <v>0</v>
      </c>
      <c r="Y384" s="53">
        <f>SUM(Y381)</f>
        <v>14</v>
      </c>
      <c r="Z384" s="25"/>
      <c r="AA384" s="35"/>
      <c r="AB384" s="35"/>
      <c r="AC384" s="35"/>
      <c r="AD384" s="28">
        <f>16-ROUND(Q383,2)</f>
        <v>5</v>
      </c>
      <c r="AE384" s="1">
        <f t="shared" si="220"/>
        <v>0</v>
      </c>
      <c r="AF384" s="2">
        <f t="shared" si="221"/>
        <v>0</v>
      </c>
      <c r="AG384">
        <f t="shared" si="207"/>
        <v>0</v>
      </c>
      <c r="AH384">
        <f t="shared" si="204"/>
        <v>0</v>
      </c>
      <c r="AI384">
        <f t="shared" si="208"/>
        <v>0</v>
      </c>
      <c r="AJ384" s="3">
        <f t="shared" si="205"/>
        <v>0</v>
      </c>
      <c r="AK384">
        <f t="shared" si="209"/>
        <v>0</v>
      </c>
      <c r="AL384">
        <f t="shared" si="210"/>
        <v>0</v>
      </c>
      <c r="AM384">
        <f t="shared" si="211"/>
        <v>0</v>
      </c>
      <c r="AN384">
        <f t="shared" si="212"/>
        <v>0</v>
      </c>
      <c r="AO384">
        <f t="shared" si="213"/>
        <v>0</v>
      </c>
      <c r="AP384">
        <f t="shared" si="214"/>
        <v>0</v>
      </c>
      <c r="AQ384">
        <f t="shared" si="215"/>
        <v>0</v>
      </c>
      <c r="AR384">
        <f t="shared" si="239"/>
        <v>0</v>
      </c>
    </row>
    <row r="385" spans="2:44" ht="10.5" customHeight="1" x14ac:dyDescent="0.25">
      <c r="B385" s="40">
        <f>B381+1</f>
        <v>59</v>
      </c>
      <c r="C385" s="22" t="s">
        <v>193</v>
      </c>
      <c r="D385" s="22" t="s">
        <v>65</v>
      </c>
      <c r="E385" s="40"/>
      <c r="F385" s="40"/>
      <c r="G385" s="40"/>
      <c r="H385" s="40"/>
      <c r="I385" s="40"/>
      <c r="J385" s="40"/>
      <c r="K385" s="54" t="str">
        <f>[1]Recap!B11</f>
        <v>Algoritmi și structuri de date I</v>
      </c>
      <c r="L385" s="54" t="str">
        <f>[1]Recap!C11</f>
        <v>I1</v>
      </c>
      <c r="M385" s="46" t="s">
        <v>141</v>
      </c>
      <c r="N385" s="39"/>
      <c r="O385" s="40"/>
      <c r="P385" s="40"/>
      <c r="Q385" s="27">
        <f t="shared" si="242"/>
        <v>4</v>
      </c>
      <c r="R385" s="28">
        <f t="shared" si="243"/>
        <v>0</v>
      </c>
      <c r="S385" s="29">
        <f t="shared" si="244"/>
        <v>0</v>
      </c>
      <c r="T385" s="30">
        <v>0</v>
      </c>
      <c r="U385" s="31">
        <v>0</v>
      </c>
      <c r="V385" s="29">
        <f t="shared" si="245"/>
        <v>4</v>
      </c>
      <c r="W385" s="30">
        <v>8</v>
      </c>
      <c r="X385" s="32">
        <v>0</v>
      </c>
      <c r="Y385" s="53"/>
      <c r="Z385" s="25"/>
      <c r="AA385" s="35"/>
      <c r="AB385" s="35"/>
      <c r="AC385" s="35"/>
      <c r="AD385" s="28"/>
      <c r="AE385" s="1">
        <f t="shared" si="220"/>
        <v>2</v>
      </c>
      <c r="AF385" s="2">
        <f t="shared" si="221"/>
        <v>1</v>
      </c>
      <c r="AG385">
        <f t="shared" si="207"/>
        <v>0</v>
      </c>
      <c r="AH385">
        <f t="shared" si="204"/>
        <v>0</v>
      </c>
      <c r="AI385">
        <f t="shared" si="208"/>
        <v>0</v>
      </c>
      <c r="AJ385" s="3">
        <f t="shared" si="205"/>
        <v>0</v>
      </c>
      <c r="AK385">
        <f t="shared" si="209"/>
        <v>0</v>
      </c>
      <c r="AL385">
        <f t="shared" si="210"/>
        <v>0</v>
      </c>
      <c r="AM385">
        <f t="shared" si="211"/>
        <v>0</v>
      </c>
      <c r="AN385">
        <f t="shared" si="212"/>
        <v>1</v>
      </c>
      <c r="AO385">
        <f t="shared" si="213"/>
        <v>0</v>
      </c>
      <c r="AP385">
        <f t="shared" si="214"/>
        <v>0</v>
      </c>
      <c r="AQ385">
        <f t="shared" si="215"/>
        <v>0</v>
      </c>
      <c r="AR385">
        <f t="shared" si="239"/>
        <v>1</v>
      </c>
    </row>
    <row r="386" spans="2:44" ht="10.5" customHeight="1" x14ac:dyDescent="0.25">
      <c r="B386" s="40"/>
      <c r="C386" s="22"/>
      <c r="D386" s="40"/>
      <c r="E386" s="40"/>
      <c r="F386" s="40"/>
      <c r="G386" s="40"/>
      <c r="H386" s="40"/>
      <c r="I386" s="40"/>
      <c r="J386" s="40"/>
      <c r="K386" s="54" t="str">
        <f>[1]Recap!B13</f>
        <v xml:space="preserve">Programare I </v>
      </c>
      <c r="L386" s="54" t="str">
        <f>[1]Recap!C13</f>
        <v>I1</v>
      </c>
      <c r="M386" s="46" t="s">
        <v>186</v>
      </c>
      <c r="N386" s="35"/>
      <c r="O386" s="35"/>
      <c r="P386" s="35"/>
      <c r="Q386" s="27">
        <f t="shared" si="242"/>
        <v>2</v>
      </c>
      <c r="R386" s="28">
        <f t="shared" si="243"/>
        <v>0</v>
      </c>
      <c r="S386" s="29">
        <f t="shared" si="244"/>
        <v>0</v>
      </c>
      <c r="T386" s="30">
        <v>0</v>
      </c>
      <c r="U386" s="31">
        <v>0</v>
      </c>
      <c r="V386" s="29">
        <f t="shared" si="245"/>
        <v>2</v>
      </c>
      <c r="W386" s="30">
        <v>4</v>
      </c>
      <c r="X386" s="32">
        <v>0</v>
      </c>
      <c r="Y386" s="53"/>
      <c r="Z386" s="25"/>
      <c r="AA386" s="35"/>
      <c r="AB386" s="35"/>
      <c r="AC386" s="35"/>
      <c r="AD386" s="28"/>
      <c r="AE386" s="1">
        <f t="shared" si="220"/>
        <v>2</v>
      </c>
      <c r="AF386" s="2">
        <f t="shared" si="221"/>
        <v>1</v>
      </c>
      <c r="AG386">
        <f t="shared" si="207"/>
        <v>0</v>
      </c>
      <c r="AH386">
        <f t="shared" si="204"/>
        <v>0</v>
      </c>
      <c r="AI386">
        <f t="shared" si="208"/>
        <v>0</v>
      </c>
      <c r="AJ386" s="3">
        <f t="shared" si="205"/>
        <v>0</v>
      </c>
      <c r="AK386">
        <f t="shared" si="209"/>
        <v>0</v>
      </c>
      <c r="AL386">
        <f t="shared" si="210"/>
        <v>0</v>
      </c>
      <c r="AM386">
        <f t="shared" si="211"/>
        <v>0</v>
      </c>
      <c r="AN386">
        <f t="shared" si="212"/>
        <v>1</v>
      </c>
      <c r="AO386">
        <f t="shared" si="213"/>
        <v>0</v>
      </c>
      <c r="AP386">
        <f t="shared" si="214"/>
        <v>0</v>
      </c>
      <c r="AQ386">
        <f t="shared" si="215"/>
        <v>0</v>
      </c>
      <c r="AR386">
        <f t="shared" si="239"/>
        <v>1</v>
      </c>
    </row>
    <row r="387" spans="2:44" ht="10.5" customHeight="1" x14ac:dyDescent="0.25">
      <c r="B387" s="40"/>
      <c r="C387" s="40"/>
      <c r="D387" s="40"/>
      <c r="E387" s="40"/>
      <c r="F387" s="40"/>
      <c r="G387" s="40"/>
      <c r="H387" s="40"/>
      <c r="I387" s="40"/>
      <c r="J387" s="40"/>
      <c r="K387" s="54" t="str">
        <f>[1]Recap!B17</f>
        <v>Fundamente de matematică</v>
      </c>
      <c r="L387" s="54" t="str">
        <f>[1]Recap!C17</f>
        <v>I1</v>
      </c>
      <c r="M387" s="46" t="s">
        <v>127</v>
      </c>
      <c r="N387" s="39"/>
      <c r="O387" s="40"/>
      <c r="P387" s="40"/>
      <c r="Q387" s="27">
        <f t="shared" si="242"/>
        <v>4</v>
      </c>
      <c r="R387" s="28">
        <f t="shared" si="243"/>
        <v>0</v>
      </c>
      <c r="S387" s="29">
        <f t="shared" si="244"/>
        <v>0</v>
      </c>
      <c r="T387" s="30">
        <v>0</v>
      </c>
      <c r="U387" s="31">
        <v>0</v>
      </c>
      <c r="V387" s="29">
        <f t="shared" si="245"/>
        <v>4</v>
      </c>
      <c r="W387" s="30">
        <v>8</v>
      </c>
      <c r="X387" s="32">
        <v>0</v>
      </c>
      <c r="Y387" s="53"/>
      <c r="Z387" s="25"/>
      <c r="AA387" s="35"/>
      <c r="AB387" s="35"/>
      <c r="AC387" s="35"/>
      <c r="AD387" s="28"/>
      <c r="AE387" s="1">
        <f t="shared" si="220"/>
        <v>2</v>
      </c>
      <c r="AF387" s="2">
        <f t="shared" si="221"/>
        <v>1</v>
      </c>
      <c r="AG387">
        <f t="shared" si="207"/>
        <v>0</v>
      </c>
      <c r="AH387">
        <f t="shared" si="204"/>
        <v>0</v>
      </c>
      <c r="AI387">
        <f t="shared" si="208"/>
        <v>0</v>
      </c>
      <c r="AJ387" s="3">
        <f t="shared" si="205"/>
        <v>0</v>
      </c>
      <c r="AK387">
        <f t="shared" si="209"/>
        <v>0</v>
      </c>
      <c r="AL387">
        <f t="shared" si="210"/>
        <v>0</v>
      </c>
      <c r="AM387">
        <f t="shared" si="211"/>
        <v>0</v>
      </c>
      <c r="AN387">
        <f t="shared" si="212"/>
        <v>1</v>
      </c>
      <c r="AO387">
        <f t="shared" si="213"/>
        <v>0</v>
      </c>
      <c r="AP387">
        <f t="shared" si="214"/>
        <v>0</v>
      </c>
      <c r="AQ387">
        <f t="shared" si="215"/>
        <v>0</v>
      </c>
      <c r="AR387">
        <f t="shared" si="239"/>
        <v>1</v>
      </c>
    </row>
    <row r="388" spans="2:44" ht="10.5" customHeight="1" x14ac:dyDescent="0.25">
      <c r="B388" s="40"/>
      <c r="C388" s="40"/>
      <c r="D388" s="40"/>
      <c r="E388" s="40"/>
      <c r="F388" s="40"/>
      <c r="G388" s="40"/>
      <c r="H388" s="40"/>
      <c r="I388" s="40"/>
      <c r="J388" s="40"/>
      <c r="K388" s="54" t="str">
        <f>[1]Recap!B23</f>
        <v>Arhitectura calculatoarelor</v>
      </c>
      <c r="L388" s="54" t="str">
        <f>[1]Recap!C23</f>
        <v>I1</v>
      </c>
      <c r="M388" s="46" t="s">
        <v>141</v>
      </c>
      <c r="N388" s="39"/>
      <c r="O388" s="40"/>
      <c r="P388" s="40"/>
      <c r="Q388" s="27">
        <f t="shared" si="242"/>
        <v>0.5</v>
      </c>
      <c r="R388" s="28">
        <f t="shared" si="243"/>
        <v>0</v>
      </c>
      <c r="S388" s="29">
        <f t="shared" si="244"/>
        <v>0</v>
      </c>
      <c r="T388" s="30">
        <v>0</v>
      </c>
      <c r="U388" s="31">
        <v>0</v>
      </c>
      <c r="V388" s="29">
        <f t="shared" si="245"/>
        <v>0.5</v>
      </c>
      <c r="W388" s="30">
        <v>1</v>
      </c>
      <c r="X388" s="32">
        <v>0</v>
      </c>
      <c r="Y388" s="53"/>
      <c r="Z388" s="25"/>
      <c r="AA388" s="35"/>
      <c r="AB388" s="35"/>
      <c r="AC388" s="35"/>
      <c r="AD388" s="28"/>
      <c r="AE388" s="1">
        <f t="shared" si="220"/>
        <v>2</v>
      </c>
      <c r="AF388" s="2">
        <f t="shared" si="221"/>
        <v>1</v>
      </c>
      <c r="AG388">
        <f t="shared" si="207"/>
        <v>0</v>
      </c>
      <c r="AH388">
        <f t="shared" ref="AH388:AH451" si="246">IF(ISNUMBER(SEARCH($AH$4,L388)),1,0)</f>
        <v>0</v>
      </c>
      <c r="AI388">
        <f t="shared" si="208"/>
        <v>0</v>
      </c>
      <c r="AJ388" s="3">
        <f t="shared" ref="AJ388:AJ457" si="247">IF(ISNUMBER(SEARCH($AJ$4,L388)),1,0)</f>
        <v>0</v>
      </c>
      <c r="AK388">
        <f t="shared" si="209"/>
        <v>0</v>
      </c>
      <c r="AL388">
        <f t="shared" si="210"/>
        <v>0</v>
      </c>
      <c r="AM388">
        <f t="shared" si="211"/>
        <v>0</v>
      </c>
      <c r="AN388">
        <f t="shared" si="212"/>
        <v>1</v>
      </c>
      <c r="AO388">
        <f t="shared" si="213"/>
        <v>0</v>
      </c>
      <c r="AP388">
        <f t="shared" si="214"/>
        <v>0</v>
      </c>
      <c r="AQ388">
        <f t="shared" si="215"/>
        <v>0</v>
      </c>
      <c r="AR388">
        <f t="shared" si="239"/>
        <v>1</v>
      </c>
    </row>
    <row r="389" spans="2:44" ht="10.5" customHeight="1" x14ac:dyDescent="0.25">
      <c r="B389" s="40"/>
      <c r="C389" s="40"/>
      <c r="D389" s="40"/>
      <c r="E389" s="40"/>
      <c r="F389" s="40"/>
      <c r="G389" s="40"/>
      <c r="H389" s="40"/>
      <c r="I389" s="40"/>
      <c r="J389" s="40"/>
      <c r="K389" s="54" t="str">
        <f>[1]Recap!B322</f>
        <v>Consiliere profesională și orientare în carieră</v>
      </c>
      <c r="L389" s="54" t="str">
        <f>[1]Recap!C322</f>
        <v>I1</v>
      </c>
      <c r="M389" s="46">
        <v>1</v>
      </c>
      <c r="N389" s="39"/>
      <c r="O389" s="40"/>
      <c r="P389" s="40"/>
      <c r="Q389" s="27">
        <f t="shared" si="242"/>
        <v>0.5</v>
      </c>
      <c r="R389" s="28">
        <f t="shared" si="243"/>
        <v>0</v>
      </c>
      <c r="S389" s="29">
        <f t="shared" si="244"/>
        <v>0</v>
      </c>
      <c r="T389" s="30">
        <v>0</v>
      </c>
      <c r="U389" s="31">
        <v>0</v>
      </c>
      <c r="V389" s="29">
        <f t="shared" si="245"/>
        <v>0.5</v>
      </c>
      <c r="W389" s="30">
        <v>1</v>
      </c>
      <c r="X389" s="32">
        <v>0</v>
      </c>
      <c r="Y389" s="53"/>
      <c r="Z389" s="25"/>
      <c r="AA389" s="35"/>
      <c r="AB389" s="35"/>
      <c r="AC389" s="35"/>
      <c r="AD389" s="28"/>
      <c r="AE389" s="1">
        <f t="shared" si="220"/>
        <v>2</v>
      </c>
      <c r="AF389" s="2">
        <f t="shared" si="221"/>
        <v>1</v>
      </c>
      <c r="AG389">
        <f t="shared" si="207"/>
        <v>0</v>
      </c>
      <c r="AH389">
        <f t="shared" si="246"/>
        <v>0</v>
      </c>
      <c r="AI389">
        <f t="shared" si="208"/>
        <v>0</v>
      </c>
      <c r="AJ389" s="3">
        <f t="shared" si="247"/>
        <v>0</v>
      </c>
      <c r="AK389">
        <f t="shared" si="209"/>
        <v>0</v>
      </c>
      <c r="AL389">
        <f t="shared" si="210"/>
        <v>0</v>
      </c>
      <c r="AM389">
        <f t="shared" si="211"/>
        <v>0</v>
      </c>
      <c r="AN389">
        <f t="shared" si="212"/>
        <v>1</v>
      </c>
      <c r="AO389">
        <f t="shared" si="213"/>
        <v>0</v>
      </c>
      <c r="AP389">
        <f t="shared" si="214"/>
        <v>0</v>
      </c>
      <c r="AQ389">
        <f t="shared" si="215"/>
        <v>0</v>
      </c>
      <c r="AR389">
        <f t="shared" si="239"/>
        <v>1</v>
      </c>
    </row>
    <row r="390" spans="2:44" ht="10.5" customHeight="1" x14ac:dyDescent="0.25">
      <c r="B390" s="40"/>
      <c r="C390" s="40"/>
      <c r="D390" s="40"/>
      <c r="E390" s="40"/>
      <c r="F390" s="40"/>
      <c r="G390" s="40"/>
      <c r="H390" s="40"/>
      <c r="I390" s="40"/>
      <c r="J390" s="40"/>
      <c r="K390" s="54" t="str">
        <f>[1]Recap!B323</f>
        <v>Consiliere profesională și orientare în carieră</v>
      </c>
      <c r="L390" s="54" t="str">
        <f>[1]Recap!C323</f>
        <v>IA1</v>
      </c>
      <c r="M390" s="46">
        <v>1</v>
      </c>
      <c r="N390" s="39"/>
      <c r="O390" s="40"/>
      <c r="P390" s="40"/>
      <c r="Q390" s="27">
        <f t="shared" si="242"/>
        <v>1</v>
      </c>
      <c r="R390" s="28">
        <f t="shared" si="243"/>
        <v>0</v>
      </c>
      <c r="S390" s="29">
        <f t="shared" si="244"/>
        <v>0</v>
      </c>
      <c r="T390" s="30">
        <v>0</v>
      </c>
      <c r="U390" s="31">
        <v>0</v>
      </c>
      <c r="V390" s="29">
        <f t="shared" si="245"/>
        <v>1</v>
      </c>
      <c r="W390" s="30">
        <v>2</v>
      </c>
      <c r="X390" s="32">
        <v>0</v>
      </c>
      <c r="Y390" s="53"/>
      <c r="Z390" s="25"/>
      <c r="AA390" s="35"/>
      <c r="AB390" s="35"/>
      <c r="AC390" s="35"/>
      <c r="AD390" s="28"/>
      <c r="AE390" s="1">
        <f t="shared" si="220"/>
        <v>2</v>
      </c>
      <c r="AF390" s="2">
        <f t="shared" si="221"/>
        <v>1</v>
      </c>
      <c r="AG390">
        <f t="shared" si="207"/>
        <v>0</v>
      </c>
      <c r="AH390">
        <f t="shared" si="246"/>
        <v>0</v>
      </c>
      <c r="AI390">
        <f t="shared" si="208"/>
        <v>0</v>
      </c>
      <c r="AJ390" s="3">
        <f t="shared" si="247"/>
        <v>0</v>
      </c>
      <c r="AK390">
        <f t="shared" si="209"/>
        <v>0</v>
      </c>
      <c r="AL390">
        <f t="shared" si="210"/>
        <v>0</v>
      </c>
      <c r="AM390">
        <f t="shared" si="211"/>
        <v>0</v>
      </c>
      <c r="AN390">
        <f t="shared" si="212"/>
        <v>0</v>
      </c>
      <c r="AO390">
        <f t="shared" si="213"/>
        <v>1</v>
      </c>
      <c r="AP390">
        <f t="shared" si="214"/>
        <v>0</v>
      </c>
      <c r="AQ390">
        <f t="shared" si="215"/>
        <v>0</v>
      </c>
      <c r="AR390">
        <f t="shared" si="239"/>
        <v>1</v>
      </c>
    </row>
    <row r="391" spans="2:44" ht="10.95" customHeight="1" x14ac:dyDescent="0.25">
      <c r="B391" s="40"/>
      <c r="C391" s="40"/>
      <c r="D391" s="40"/>
      <c r="E391" s="40"/>
      <c r="F391" s="40"/>
      <c r="G391" s="40"/>
      <c r="H391" s="40"/>
      <c r="I391" s="40"/>
      <c r="J391" s="40"/>
      <c r="K391" s="54" t="str">
        <f>[1]Recap!B53</f>
        <v>Tehnici de compilare (CO)</v>
      </c>
      <c r="L391" s="54" t="str">
        <f>[1]Recap!C53</f>
        <v>IA2</v>
      </c>
      <c r="M391" s="46" t="s">
        <v>153</v>
      </c>
      <c r="N391" s="39"/>
      <c r="O391" s="40"/>
      <c r="P391" s="40"/>
      <c r="Q391" s="41">
        <f t="shared" ref="Q391:AC392" si="248">SUM(Q384:Q390)</f>
        <v>16</v>
      </c>
      <c r="R391" s="41">
        <f t="shared" ref="R391:X391" si="249">SUM(R384:R390)</f>
        <v>0</v>
      </c>
      <c r="S391" s="41">
        <f t="shared" si="249"/>
        <v>0</v>
      </c>
      <c r="T391" s="41">
        <f t="shared" si="249"/>
        <v>0</v>
      </c>
      <c r="U391" s="41">
        <f t="shared" si="249"/>
        <v>0</v>
      </c>
      <c r="V391" s="41">
        <f t="shared" si="249"/>
        <v>16</v>
      </c>
      <c r="W391" s="41">
        <f t="shared" si="249"/>
        <v>32</v>
      </c>
      <c r="X391" s="41">
        <f t="shared" si="249"/>
        <v>0</v>
      </c>
      <c r="Y391" s="53"/>
      <c r="Z391" s="25"/>
      <c r="AA391" s="35"/>
      <c r="AB391" s="35"/>
      <c r="AC391" s="35"/>
      <c r="AD391" s="28" t="str">
        <f>_xlfn.CONCAT(ROUND(AD392,2), " Examene")</f>
        <v>0 Examene</v>
      </c>
      <c r="AE391" s="1">
        <f t="shared" si="220"/>
        <v>2</v>
      </c>
      <c r="AF391" s="2">
        <f t="shared" si="221"/>
        <v>1</v>
      </c>
      <c r="AG391">
        <f t="shared" ref="AG391:AG454" si="250">IF(ISNUMBER(SEARCH($AG$4,L391)),1,0)</f>
        <v>0</v>
      </c>
      <c r="AH391">
        <f t="shared" si="246"/>
        <v>0</v>
      </c>
      <c r="AI391">
        <f t="shared" ref="AI391:AI454" si="251">IF(ISNUMBER(SEARCH($AI$4,L391)),1,0)</f>
        <v>0</v>
      </c>
      <c r="AJ391" s="3">
        <f t="shared" si="247"/>
        <v>0</v>
      </c>
      <c r="AK391">
        <f t="shared" ref="AK391:AK454" si="252">IF(ISNUMBER(SEARCH($AK$4,L391)),1,0)</f>
        <v>0</v>
      </c>
      <c r="AL391">
        <f t="shared" ref="AL391:AL454" si="253">IF(ISNUMBER(SEARCH($AL$4,L391)),1,0)</f>
        <v>0</v>
      </c>
      <c r="AM391">
        <f t="shared" ref="AM391:AM454" si="254">IF(ISNUMBER(SEARCH($AM$4,L391)),1,0)</f>
        <v>0</v>
      </c>
      <c r="AN391">
        <f t="shared" ref="AN391:AN454" si="255">IF(OR(IF(ISNUMBER(SEARCH("i1",L391)),1,0),IF(ISNUMBER(SEARCH("i2",L391)),1,0),IF(ISNUMBER(SEARCH("i3",L391)),1,0)),1,0)</f>
        <v>0</v>
      </c>
      <c r="AO391">
        <f t="shared" ref="AO391:AO454" si="256">IF(OR(IF(ISNUMBER(SEARCH("ia1",L391)),1,0),IF(ISNUMBER(SEARCH("ia2",L391)),1,0),IF(ISNUMBER(SEARCH("ia3",L391)),1,0)),1,0)</f>
        <v>1</v>
      </c>
      <c r="AP391">
        <f t="shared" ref="AP391:AP454" si="257">IF(SUM(AG391:AJ391)&lt;=0,0,1)</f>
        <v>0</v>
      </c>
      <c r="AQ391">
        <f t="shared" ref="AQ391:AQ454" si="258">IF(SUM(AK391:AL391)&lt;=0,0,1)</f>
        <v>0</v>
      </c>
      <c r="AR391">
        <f t="shared" si="235"/>
        <v>1</v>
      </c>
    </row>
    <row r="392" spans="2:44" ht="10.5" customHeight="1" x14ac:dyDescent="0.25">
      <c r="B392" s="242" t="s">
        <v>52</v>
      </c>
      <c r="C392" s="233"/>
      <c r="D392" s="233"/>
      <c r="E392" s="233"/>
      <c r="F392" s="233"/>
      <c r="G392" s="233"/>
      <c r="H392" s="233"/>
      <c r="I392" s="233"/>
      <c r="J392" s="233"/>
      <c r="K392" s="233"/>
      <c r="L392" s="233"/>
      <c r="M392" s="234"/>
      <c r="N392" s="40"/>
      <c r="O392" s="40"/>
      <c r="P392" s="40"/>
      <c r="Q392" s="27">
        <f t="shared" ref="Q392:Q397" si="259">S392+V392</f>
        <v>5</v>
      </c>
      <c r="R392" s="28">
        <f t="shared" ref="R392:R397" si="260">(T392+U392)/2</f>
        <v>0</v>
      </c>
      <c r="S392" s="29">
        <f t="shared" ref="S392:S397" si="261">TRUNC(R392*AE393,2)</f>
        <v>0</v>
      </c>
      <c r="T392" s="30">
        <v>0</v>
      </c>
      <c r="U392" s="31">
        <v>0</v>
      </c>
      <c r="V392" s="29">
        <f t="shared" ref="V392:V397" si="262">TRUNC((W392+X392)/2*AF393,2)</f>
        <v>5</v>
      </c>
      <c r="W392" s="30">
        <v>10</v>
      </c>
      <c r="X392" s="32">
        <v>0</v>
      </c>
      <c r="Y392" s="41">
        <f t="shared" si="248"/>
        <v>0</v>
      </c>
      <c r="Z392" s="41">
        <f t="shared" si="248"/>
        <v>0</v>
      </c>
      <c r="AA392" s="41">
        <f t="shared" si="248"/>
        <v>0</v>
      </c>
      <c r="AB392" s="41">
        <f t="shared" si="248"/>
        <v>0</v>
      </c>
      <c r="AC392" s="41">
        <f t="shared" si="248"/>
        <v>0</v>
      </c>
      <c r="AD392" s="28">
        <f>16-ROUND(Q391,2)</f>
        <v>0</v>
      </c>
      <c r="AE392" s="1">
        <f t="shared" ref="AE392:AE455" si="263">IF(AR392=1,2,IF(AM392=1,2*1.25,IF(AP392=1,2.5,IF(AQ392=1,3.12,0))))</f>
        <v>0</v>
      </c>
      <c r="AF392" s="2">
        <f t="shared" ref="AF392:AF455" si="264">IF(AR392=1,1,IF(AM392=1,1.25,IF(AP392=1,1.5,IF(AQ392=1,1.86,0))))</f>
        <v>0</v>
      </c>
      <c r="AG392">
        <f t="shared" si="250"/>
        <v>0</v>
      </c>
      <c r="AH392">
        <f t="shared" si="246"/>
        <v>0</v>
      </c>
      <c r="AI392">
        <f t="shared" si="251"/>
        <v>0</v>
      </c>
      <c r="AJ392" s="3">
        <f t="shared" si="247"/>
        <v>0</v>
      </c>
      <c r="AK392">
        <f t="shared" si="252"/>
        <v>0</v>
      </c>
      <c r="AL392">
        <f t="shared" si="253"/>
        <v>0</v>
      </c>
      <c r="AM392">
        <f t="shared" si="254"/>
        <v>0</v>
      </c>
      <c r="AN392">
        <f t="shared" si="255"/>
        <v>0</v>
      </c>
      <c r="AO392">
        <f t="shared" si="256"/>
        <v>0</v>
      </c>
      <c r="AP392">
        <f t="shared" si="257"/>
        <v>0</v>
      </c>
      <c r="AQ392">
        <f t="shared" si="258"/>
        <v>0</v>
      </c>
      <c r="AR392">
        <f t="shared" si="235"/>
        <v>0</v>
      </c>
    </row>
    <row r="393" spans="2:44" ht="10.5" customHeight="1" x14ac:dyDescent="0.25">
      <c r="B393" s="40">
        <f>B385+1</f>
        <v>60</v>
      </c>
      <c r="C393" s="22" t="s">
        <v>193</v>
      </c>
      <c r="D393" s="22" t="s">
        <v>65</v>
      </c>
      <c r="E393" s="22"/>
      <c r="F393" s="25"/>
      <c r="G393" s="42"/>
      <c r="H393" s="25"/>
      <c r="I393" s="25"/>
      <c r="J393" s="25"/>
      <c r="K393" s="25" t="str">
        <f>[1]Recap!B12</f>
        <v>Algoritmi și structuri de date I</v>
      </c>
      <c r="L393" s="25" t="str">
        <f>[1]Recap!C12</f>
        <v>IA1</v>
      </c>
      <c r="M393" s="46" t="s">
        <v>214</v>
      </c>
      <c r="N393" s="35"/>
      <c r="O393" s="35"/>
      <c r="P393" s="35"/>
      <c r="Q393" s="27">
        <f t="shared" si="259"/>
        <v>4</v>
      </c>
      <c r="R393" s="28">
        <f t="shared" si="260"/>
        <v>0</v>
      </c>
      <c r="S393" s="29">
        <f t="shared" si="261"/>
        <v>0</v>
      </c>
      <c r="T393" s="30">
        <v>0</v>
      </c>
      <c r="U393" s="31">
        <v>0</v>
      </c>
      <c r="V393" s="29">
        <f t="shared" si="262"/>
        <v>4</v>
      </c>
      <c r="W393" s="30">
        <v>8</v>
      </c>
      <c r="X393" s="32">
        <v>0</v>
      </c>
      <c r="Y393" s="33"/>
      <c r="Z393" s="34"/>
      <c r="AA393" s="35"/>
      <c r="AB393" s="35"/>
      <c r="AC393" s="35"/>
      <c r="AD393" s="28"/>
      <c r="AE393" s="1">
        <f t="shared" si="263"/>
        <v>2</v>
      </c>
      <c r="AF393" s="2">
        <f t="shared" si="264"/>
        <v>1</v>
      </c>
      <c r="AG393">
        <f t="shared" si="250"/>
        <v>0</v>
      </c>
      <c r="AH393">
        <f t="shared" si="246"/>
        <v>0</v>
      </c>
      <c r="AI393">
        <f t="shared" si="251"/>
        <v>0</v>
      </c>
      <c r="AJ393" s="3">
        <f t="shared" si="247"/>
        <v>0</v>
      </c>
      <c r="AK393">
        <f t="shared" si="252"/>
        <v>0</v>
      </c>
      <c r="AL393">
        <f t="shared" si="253"/>
        <v>0</v>
      </c>
      <c r="AM393">
        <f t="shared" si="254"/>
        <v>0</v>
      </c>
      <c r="AN393">
        <f t="shared" si="255"/>
        <v>0</v>
      </c>
      <c r="AO393">
        <f t="shared" si="256"/>
        <v>1</v>
      </c>
      <c r="AP393">
        <f t="shared" si="257"/>
        <v>0</v>
      </c>
      <c r="AQ393">
        <f t="shared" si="258"/>
        <v>0</v>
      </c>
      <c r="AR393">
        <f t="shared" si="235"/>
        <v>1</v>
      </c>
    </row>
    <row r="394" spans="2:44" ht="10.5" customHeight="1" x14ac:dyDescent="0.25">
      <c r="B394" s="40"/>
      <c r="C394" s="22"/>
      <c r="D394" s="22"/>
      <c r="E394" s="22"/>
      <c r="F394" s="25"/>
      <c r="G394" s="42"/>
      <c r="H394" s="25"/>
      <c r="I394" s="25"/>
      <c r="J394" s="25"/>
      <c r="K394" s="25" t="str">
        <f>[1]Recap!B14</f>
        <v xml:space="preserve">Programare I </v>
      </c>
      <c r="L394" s="25" t="str">
        <f>[1]Recap!C14</f>
        <v>IA1</v>
      </c>
      <c r="M394" s="46" t="s">
        <v>186</v>
      </c>
      <c r="N394" s="39"/>
      <c r="O394" s="40"/>
      <c r="P394" s="40"/>
      <c r="Q394" s="27">
        <f t="shared" si="259"/>
        <v>3</v>
      </c>
      <c r="R394" s="28">
        <f t="shared" si="260"/>
        <v>0</v>
      </c>
      <c r="S394" s="29">
        <f t="shared" si="261"/>
        <v>0</v>
      </c>
      <c r="T394" s="30">
        <v>0</v>
      </c>
      <c r="U394" s="31">
        <v>0</v>
      </c>
      <c r="V394" s="29">
        <f t="shared" si="262"/>
        <v>3</v>
      </c>
      <c r="W394" s="30">
        <v>6</v>
      </c>
      <c r="X394" s="32">
        <v>0</v>
      </c>
      <c r="Y394" s="33"/>
      <c r="Z394" s="34"/>
      <c r="AA394" s="35"/>
      <c r="AB394" s="35"/>
      <c r="AC394" s="35"/>
      <c r="AD394" s="28"/>
      <c r="AE394" s="1">
        <f t="shared" si="263"/>
        <v>2</v>
      </c>
      <c r="AF394" s="2">
        <f t="shared" si="264"/>
        <v>1</v>
      </c>
      <c r="AG394">
        <f t="shared" si="250"/>
        <v>0</v>
      </c>
      <c r="AH394">
        <f t="shared" si="246"/>
        <v>0</v>
      </c>
      <c r="AI394">
        <f t="shared" si="251"/>
        <v>0</v>
      </c>
      <c r="AJ394" s="3">
        <f t="shared" si="247"/>
        <v>0</v>
      </c>
      <c r="AK394">
        <f t="shared" si="252"/>
        <v>0</v>
      </c>
      <c r="AL394">
        <f t="shared" si="253"/>
        <v>0</v>
      </c>
      <c r="AM394">
        <f t="shared" si="254"/>
        <v>0</v>
      </c>
      <c r="AN394">
        <f t="shared" si="255"/>
        <v>0</v>
      </c>
      <c r="AO394">
        <f t="shared" si="256"/>
        <v>1</v>
      </c>
      <c r="AP394">
        <f t="shared" si="257"/>
        <v>0</v>
      </c>
      <c r="AQ394">
        <f t="shared" si="258"/>
        <v>0</v>
      </c>
      <c r="AR394">
        <f t="shared" si="235"/>
        <v>1</v>
      </c>
    </row>
    <row r="395" spans="2:44" ht="10.5" customHeight="1" x14ac:dyDescent="0.25">
      <c r="B395" s="40"/>
      <c r="C395" s="22"/>
      <c r="D395" s="22"/>
      <c r="E395" s="22"/>
      <c r="F395" s="25"/>
      <c r="G395" s="42"/>
      <c r="H395" s="25"/>
      <c r="I395" s="25"/>
      <c r="J395" s="25"/>
      <c r="K395" s="25" t="str">
        <f>[1]Recap!B18</f>
        <v>Fundamente de matematică</v>
      </c>
      <c r="L395" s="25" t="str">
        <f>[1]Recap!C18</f>
        <v>IA1</v>
      </c>
      <c r="M395" s="46" t="s">
        <v>73</v>
      </c>
      <c r="N395" s="25"/>
      <c r="O395" s="38"/>
      <c r="P395" s="38"/>
      <c r="Q395" s="27">
        <f t="shared" si="259"/>
        <v>2</v>
      </c>
      <c r="R395" s="28">
        <f t="shared" si="260"/>
        <v>0</v>
      </c>
      <c r="S395" s="29">
        <f t="shared" si="261"/>
        <v>0</v>
      </c>
      <c r="T395" s="30">
        <v>0</v>
      </c>
      <c r="U395" s="31">
        <v>0</v>
      </c>
      <c r="V395" s="29">
        <f t="shared" si="262"/>
        <v>2</v>
      </c>
      <c r="W395" s="30">
        <v>4</v>
      </c>
      <c r="X395" s="32">
        <v>0</v>
      </c>
      <c r="Y395" s="33"/>
      <c r="Z395" s="34"/>
      <c r="AA395" s="35"/>
      <c r="AB395" s="35"/>
      <c r="AC395" s="35"/>
      <c r="AD395" s="28"/>
      <c r="AE395" s="1">
        <f t="shared" si="263"/>
        <v>2</v>
      </c>
      <c r="AF395" s="2">
        <f t="shared" si="264"/>
        <v>1</v>
      </c>
      <c r="AG395">
        <f t="shared" si="250"/>
        <v>0</v>
      </c>
      <c r="AH395">
        <f t="shared" si="246"/>
        <v>0</v>
      </c>
      <c r="AI395">
        <f t="shared" si="251"/>
        <v>0</v>
      </c>
      <c r="AJ395" s="3">
        <f t="shared" si="247"/>
        <v>0</v>
      </c>
      <c r="AK395">
        <f t="shared" si="252"/>
        <v>0</v>
      </c>
      <c r="AL395">
        <f t="shared" si="253"/>
        <v>0</v>
      </c>
      <c r="AM395">
        <f t="shared" si="254"/>
        <v>0</v>
      </c>
      <c r="AN395">
        <f t="shared" si="255"/>
        <v>0</v>
      </c>
      <c r="AO395">
        <f t="shared" si="256"/>
        <v>1</v>
      </c>
      <c r="AP395">
        <f t="shared" si="257"/>
        <v>0</v>
      </c>
      <c r="AQ395">
        <f t="shared" si="258"/>
        <v>0</v>
      </c>
      <c r="AR395">
        <f t="shared" si="235"/>
        <v>1</v>
      </c>
    </row>
    <row r="396" spans="2:44" ht="10.5" customHeight="1" x14ac:dyDescent="0.25">
      <c r="B396" s="40"/>
      <c r="C396" s="22"/>
      <c r="D396" s="22"/>
      <c r="E396" s="22"/>
      <c r="F396" s="25"/>
      <c r="G396" s="42"/>
      <c r="H396" s="25"/>
      <c r="I396" s="25"/>
      <c r="J396" s="25"/>
      <c r="K396" s="25" t="str">
        <f>[1]Recap!B24</f>
        <v>Arhitectura calculatoarelor</v>
      </c>
      <c r="L396" s="25" t="str">
        <f>[1]Recap!C24</f>
        <v>IA1</v>
      </c>
      <c r="M396" s="46" t="s">
        <v>127</v>
      </c>
      <c r="N396" s="25"/>
      <c r="O396" s="38"/>
      <c r="P396" s="38"/>
      <c r="Q396" s="27">
        <f t="shared" si="259"/>
        <v>1</v>
      </c>
      <c r="R396" s="28">
        <f t="shared" si="260"/>
        <v>0</v>
      </c>
      <c r="S396" s="29">
        <f t="shared" si="261"/>
        <v>0</v>
      </c>
      <c r="T396" s="30">
        <v>0</v>
      </c>
      <c r="U396" s="31">
        <v>0</v>
      </c>
      <c r="V396" s="29">
        <f t="shared" si="262"/>
        <v>1</v>
      </c>
      <c r="W396" s="30">
        <v>2</v>
      </c>
      <c r="X396" s="32">
        <v>0</v>
      </c>
      <c r="Y396" s="33"/>
      <c r="Z396" s="34"/>
      <c r="AA396" s="35"/>
      <c r="AB396" s="35"/>
      <c r="AC396" s="35"/>
      <c r="AD396" s="28"/>
      <c r="AE396" s="1">
        <f t="shared" si="263"/>
        <v>2</v>
      </c>
      <c r="AF396" s="2">
        <f t="shared" si="264"/>
        <v>1</v>
      </c>
      <c r="AG396">
        <f t="shared" si="250"/>
        <v>0</v>
      </c>
      <c r="AH396">
        <f t="shared" si="246"/>
        <v>0</v>
      </c>
      <c r="AI396">
        <f t="shared" si="251"/>
        <v>0</v>
      </c>
      <c r="AJ396" s="3">
        <f t="shared" si="247"/>
        <v>0</v>
      </c>
      <c r="AK396">
        <f t="shared" si="252"/>
        <v>0</v>
      </c>
      <c r="AL396">
        <f t="shared" si="253"/>
        <v>0</v>
      </c>
      <c r="AM396">
        <f t="shared" si="254"/>
        <v>0</v>
      </c>
      <c r="AN396">
        <f t="shared" si="255"/>
        <v>0</v>
      </c>
      <c r="AO396">
        <f t="shared" si="256"/>
        <v>1</v>
      </c>
      <c r="AP396">
        <f t="shared" si="257"/>
        <v>0</v>
      </c>
      <c r="AQ396">
        <f t="shared" si="258"/>
        <v>0</v>
      </c>
      <c r="AR396">
        <f t="shared" si="235"/>
        <v>1</v>
      </c>
    </row>
    <row r="397" spans="2:44" ht="10.5" customHeight="1" x14ac:dyDescent="0.25">
      <c r="B397" s="40"/>
      <c r="C397" s="22"/>
      <c r="D397" s="22"/>
      <c r="E397" s="22"/>
      <c r="F397" s="25"/>
      <c r="G397" s="42"/>
      <c r="H397" s="25"/>
      <c r="I397" s="25"/>
      <c r="J397" s="25"/>
      <c r="K397" s="25" t="str">
        <f>[1]Recap!B51</f>
        <v>Metode formale in dezvoltarea apl.inf.(CO)</v>
      </c>
      <c r="L397" s="25" t="str">
        <f>[1]Recap!C51</f>
        <v>I2</v>
      </c>
      <c r="M397" s="46" t="s">
        <v>153</v>
      </c>
      <c r="N397" s="25"/>
      <c r="O397" s="38"/>
      <c r="P397" s="38"/>
      <c r="Q397" s="27">
        <f t="shared" si="259"/>
        <v>1</v>
      </c>
      <c r="R397" s="28">
        <f t="shared" si="260"/>
        <v>0</v>
      </c>
      <c r="S397" s="29">
        <f t="shared" si="261"/>
        <v>0</v>
      </c>
      <c r="T397" s="30">
        <v>0</v>
      </c>
      <c r="U397" s="31">
        <v>0</v>
      </c>
      <c r="V397" s="29">
        <f t="shared" si="262"/>
        <v>1</v>
      </c>
      <c r="W397" s="30">
        <v>0</v>
      </c>
      <c r="X397" s="32">
        <v>2</v>
      </c>
      <c r="Y397" s="33"/>
      <c r="Z397" s="34"/>
      <c r="AA397" s="35"/>
      <c r="AB397" s="35"/>
      <c r="AC397" s="35"/>
      <c r="AD397" s="28"/>
      <c r="AE397" s="1">
        <f t="shared" si="263"/>
        <v>2</v>
      </c>
      <c r="AF397" s="2">
        <f t="shared" si="264"/>
        <v>1</v>
      </c>
      <c r="AG397">
        <f t="shared" si="250"/>
        <v>0</v>
      </c>
      <c r="AH397">
        <f t="shared" si="246"/>
        <v>0</v>
      </c>
      <c r="AI397">
        <f t="shared" si="251"/>
        <v>0</v>
      </c>
      <c r="AJ397" s="3">
        <f t="shared" si="247"/>
        <v>0</v>
      </c>
      <c r="AK397">
        <f t="shared" si="252"/>
        <v>0</v>
      </c>
      <c r="AL397">
        <f t="shared" si="253"/>
        <v>0</v>
      </c>
      <c r="AM397">
        <f t="shared" si="254"/>
        <v>0</v>
      </c>
      <c r="AN397">
        <f t="shared" si="255"/>
        <v>1</v>
      </c>
      <c r="AO397">
        <f t="shared" si="256"/>
        <v>0</v>
      </c>
      <c r="AP397">
        <f t="shared" si="257"/>
        <v>0</v>
      </c>
      <c r="AQ397">
        <f t="shared" si="258"/>
        <v>0</v>
      </c>
      <c r="AR397">
        <f t="shared" ref="AR397:AR460" si="265">IF(SUM(AN397:AO397)&lt;=0,0,1)</f>
        <v>1</v>
      </c>
    </row>
    <row r="398" spans="2:44" ht="10.5" customHeight="1" x14ac:dyDescent="0.25">
      <c r="B398" s="40"/>
      <c r="C398" s="22"/>
      <c r="D398" s="22"/>
      <c r="E398" s="22"/>
      <c r="F398" s="25"/>
      <c r="G398" s="42"/>
      <c r="H398" s="25"/>
      <c r="I398" s="25"/>
      <c r="J398" s="25"/>
      <c r="K398" s="25" t="str">
        <f>[1]Recap!B103</f>
        <v>Prelucrarea imaginilor (CO)</v>
      </c>
      <c r="L398" s="25" t="str">
        <f>[1]Recap!C103</f>
        <v>I3</v>
      </c>
      <c r="M398" s="46" t="s">
        <v>68</v>
      </c>
      <c r="N398" s="25"/>
      <c r="O398" s="38"/>
      <c r="P398" s="38"/>
      <c r="Q398" s="41">
        <f t="shared" ref="Q398" si="266">SUM(Q392:Q397)</f>
        <v>16</v>
      </c>
      <c r="R398" s="41">
        <f t="shared" ref="R398:X398" si="267">SUM(R392:R397)</f>
        <v>0</v>
      </c>
      <c r="S398" s="41">
        <f t="shared" si="267"/>
        <v>0</v>
      </c>
      <c r="T398" s="41">
        <f t="shared" si="267"/>
        <v>0</v>
      </c>
      <c r="U398" s="41">
        <f t="shared" si="267"/>
        <v>0</v>
      </c>
      <c r="V398" s="41">
        <f t="shared" si="267"/>
        <v>16</v>
      </c>
      <c r="W398" s="41">
        <f t="shared" si="267"/>
        <v>30</v>
      </c>
      <c r="X398" s="41">
        <f t="shared" si="267"/>
        <v>2</v>
      </c>
      <c r="Y398" s="33"/>
      <c r="Z398" s="34"/>
      <c r="AA398" s="35"/>
      <c r="AB398" s="35"/>
      <c r="AC398" s="35"/>
      <c r="AD398" s="28" t="str">
        <f>_xlfn.CONCAT(ROUND(AD399,2), " Examene")</f>
        <v>0 Examene</v>
      </c>
      <c r="AE398" s="1">
        <f t="shared" si="263"/>
        <v>2</v>
      </c>
      <c r="AF398" s="2">
        <f t="shared" si="264"/>
        <v>1</v>
      </c>
      <c r="AG398">
        <f t="shared" si="250"/>
        <v>0</v>
      </c>
      <c r="AH398">
        <f t="shared" si="246"/>
        <v>0</v>
      </c>
      <c r="AI398">
        <f t="shared" si="251"/>
        <v>0</v>
      </c>
      <c r="AJ398" s="3">
        <f t="shared" si="247"/>
        <v>0</v>
      </c>
      <c r="AK398">
        <f t="shared" si="252"/>
        <v>0</v>
      </c>
      <c r="AL398">
        <f t="shared" si="253"/>
        <v>0</v>
      </c>
      <c r="AM398">
        <f t="shared" si="254"/>
        <v>0</v>
      </c>
      <c r="AN398">
        <f t="shared" si="255"/>
        <v>1</v>
      </c>
      <c r="AO398">
        <f t="shared" si="256"/>
        <v>0</v>
      </c>
      <c r="AP398">
        <f t="shared" si="257"/>
        <v>0</v>
      </c>
      <c r="AQ398">
        <f t="shared" si="258"/>
        <v>0</v>
      </c>
      <c r="AR398">
        <f t="shared" si="265"/>
        <v>1</v>
      </c>
    </row>
    <row r="399" spans="2:44" ht="12.75" customHeight="1" x14ac:dyDescent="0.25">
      <c r="B399" s="242" t="s">
        <v>52</v>
      </c>
      <c r="C399" s="233"/>
      <c r="D399" s="233"/>
      <c r="E399" s="233"/>
      <c r="F399" s="233"/>
      <c r="G399" s="233"/>
      <c r="H399" s="233"/>
      <c r="I399" s="233"/>
      <c r="J399" s="233"/>
      <c r="K399" s="233"/>
      <c r="L399" s="233"/>
      <c r="M399" s="234"/>
      <c r="N399" s="40"/>
      <c r="O399" s="40"/>
      <c r="P399" s="40"/>
      <c r="Q399" s="27">
        <f t="shared" ref="Q399:Q405" si="268">S399+V399</f>
        <v>1.5</v>
      </c>
      <c r="R399" s="28">
        <f t="shared" ref="R399:R405" si="269">(T399+U399)/2</f>
        <v>0</v>
      </c>
      <c r="S399" s="29">
        <f t="shared" ref="S399:S407" si="270">TRUNC(R399*AE400,2)</f>
        <v>0</v>
      </c>
      <c r="T399" s="30">
        <v>0</v>
      </c>
      <c r="U399" s="31">
        <v>0</v>
      </c>
      <c r="V399" s="29">
        <f t="shared" ref="V399:V407" si="271">TRUNC((W399+X399)/2*AF400,2)</f>
        <v>1.5</v>
      </c>
      <c r="W399" s="30">
        <v>0</v>
      </c>
      <c r="X399" s="32">
        <v>2</v>
      </c>
      <c r="Y399" s="53"/>
      <c r="Z399" s="25"/>
      <c r="AA399" s="35"/>
      <c r="AB399" s="35"/>
      <c r="AC399" s="35"/>
      <c r="AD399" s="28">
        <f>16-ROUND(Q398,2)</f>
        <v>0</v>
      </c>
      <c r="AE399" s="1">
        <f t="shared" si="263"/>
        <v>0</v>
      </c>
      <c r="AF399" s="2">
        <f t="shared" si="264"/>
        <v>0</v>
      </c>
      <c r="AG399">
        <f t="shared" si="250"/>
        <v>0</v>
      </c>
      <c r="AH399">
        <f t="shared" si="246"/>
        <v>0</v>
      </c>
      <c r="AI399">
        <f t="shared" si="251"/>
        <v>0</v>
      </c>
      <c r="AJ399" s="3">
        <f t="shared" si="247"/>
        <v>0</v>
      </c>
      <c r="AK399">
        <f t="shared" si="252"/>
        <v>0</v>
      </c>
      <c r="AL399">
        <f t="shared" si="253"/>
        <v>0</v>
      </c>
      <c r="AM399">
        <f t="shared" si="254"/>
        <v>0</v>
      </c>
      <c r="AN399">
        <f t="shared" si="255"/>
        <v>0</v>
      </c>
      <c r="AO399">
        <f t="shared" si="256"/>
        <v>0</v>
      </c>
      <c r="AP399">
        <f t="shared" si="257"/>
        <v>0</v>
      </c>
      <c r="AQ399">
        <f t="shared" si="258"/>
        <v>0</v>
      </c>
      <c r="AR399">
        <f t="shared" si="265"/>
        <v>0</v>
      </c>
    </row>
    <row r="400" spans="2:44" ht="10.5" customHeight="1" x14ac:dyDescent="0.25">
      <c r="B400" s="40">
        <f>B393+1</f>
        <v>61</v>
      </c>
      <c r="C400" s="22" t="s">
        <v>193</v>
      </c>
      <c r="D400" s="22" t="s">
        <v>65</v>
      </c>
      <c r="E400" s="22"/>
      <c r="F400" s="25"/>
      <c r="G400" s="42"/>
      <c r="H400" s="25"/>
      <c r="I400" s="25"/>
      <c r="J400" s="25"/>
      <c r="K400" s="25" t="str">
        <f>[1]Recap!B293</f>
        <v>Prelucrarea volumelor mari de date</v>
      </c>
      <c r="L400" s="25" t="str">
        <f>[1]Recap!C293</f>
        <v>BIOINF1+SC1+IS1</v>
      </c>
      <c r="M400" s="46" t="s">
        <v>127</v>
      </c>
      <c r="N400" s="39"/>
      <c r="O400" s="40"/>
      <c r="P400" s="40"/>
      <c r="Q400" s="27">
        <f t="shared" si="268"/>
        <v>0.75</v>
      </c>
      <c r="R400" s="28">
        <f t="shared" si="269"/>
        <v>0</v>
      </c>
      <c r="S400" s="29">
        <f t="shared" si="270"/>
        <v>0</v>
      </c>
      <c r="T400" s="30">
        <v>0</v>
      </c>
      <c r="U400" s="31">
        <v>0</v>
      </c>
      <c r="V400" s="29">
        <f t="shared" si="271"/>
        <v>0.75</v>
      </c>
      <c r="W400" s="30">
        <v>1</v>
      </c>
      <c r="X400" s="32">
        <v>0</v>
      </c>
      <c r="Y400" s="33"/>
      <c r="Z400" s="34"/>
      <c r="AA400" s="35"/>
      <c r="AB400" s="35"/>
      <c r="AC400" s="35"/>
      <c r="AD400" s="28"/>
      <c r="AE400" s="1">
        <f t="shared" si="263"/>
        <v>2.5</v>
      </c>
      <c r="AF400" s="2">
        <f t="shared" si="264"/>
        <v>1.5</v>
      </c>
      <c r="AG400">
        <f t="shared" si="250"/>
        <v>0</v>
      </c>
      <c r="AH400">
        <f t="shared" si="246"/>
        <v>1</v>
      </c>
      <c r="AI400">
        <f t="shared" si="251"/>
        <v>1</v>
      </c>
      <c r="AJ400" s="3">
        <f t="shared" si="247"/>
        <v>1</v>
      </c>
      <c r="AK400">
        <f t="shared" si="252"/>
        <v>0</v>
      </c>
      <c r="AL400">
        <f t="shared" si="253"/>
        <v>0</v>
      </c>
      <c r="AM400">
        <f t="shared" si="254"/>
        <v>0</v>
      </c>
      <c r="AN400">
        <f t="shared" si="255"/>
        <v>0</v>
      </c>
      <c r="AO400">
        <f t="shared" si="256"/>
        <v>0</v>
      </c>
      <c r="AP400">
        <f t="shared" si="257"/>
        <v>1</v>
      </c>
      <c r="AQ400">
        <f t="shared" si="258"/>
        <v>0</v>
      </c>
      <c r="AR400">
        <f t="shared" si="265"/>
        <v>0</v>
      </c>
    </row>
    <row r="401" spans="2:44" ht="10.5" customHeight="1" x14ac:dyDescent="0.25">
      <c r="B401" s="40"/>
      <c r="C401" s="22"/>
      <c r="D401" s="22"/>
      <c r="E401" s="22"/>
      <c r="F401" s="25"/>
      <c r="G401" s="42"/>
      <c r="H401" s="25"/>
      <c r="I401" s="25"/>
      <c r="J401" s="25"/>
      <c r="K401" s="25" t="str">
        <f>[1]Recap!B313</f>
        <v>Verificare formală</v>
      </c>
      <c r="L401" s="25" t="str">
        <f>[1]Recap!C313</f>
        <v>SC2</v>
      </c>
      <c r="M401" s="46" t="s">
        <v>104</v>
      </c>
      <c r="N401" s="39"/>
      <c r="O401" s="40"/>
      <c r="P401" s="40"/>
      <c r="Q401" s="27">
        <f t="shared" si="268"/>
        <v>3</v>
      </c>
      <c r="R401" s="28">
        <f t="shared" si="269"/>
        <v>0</v>
      </c>
      <c r="S401" s="29">
        <f t="shared" si="270"/>
        <v>0</v>
      </c>
      <c r="T401" s="30">
        <v>0</v>
      </c>
      <c r="U401" s="31">
        <v>0</v>
      </c>
      <c r="V401" s="29">
        <f t="shared" si="271"/>
        <v>3</v>
      </c>
      <c r="W401" s="30">
        <v>6</v>
      </c>
      <c r="X401" s="32">
        <v>0</v>
      </c>
      <c r="Y401" s="33"/>
      <c r="Z401" s="34"/>
      <c r="AA401" s="35"/>
      <c r="AB401" s="35"/>
      <c r="AC401" s="35"/>
      <c r="AD401" s="28"/>
      <c r="AE401" s="1">
        <f t="shared" si="263"/>
        <v>2.5</v>
      </c>
      <c r="AF401" s="2">
        <f t="shared" si="264"/>
        <v>1.5</v>
      </c>
      <c r="AG401">
        <f t="shared" si="250"/>
        <v>0</v>
      </c>
      <c r="AH401">
        <f t="shared" si="246"/>
        <v>0</v>
      </c>
      <c r="AI401">
        <f t="shared" si="251"/>
        <v>1</v>
      </c>
      <c r="AJ401" s="3">
        <f t="shared" si="247"/>
        <v>0</v>
      </c>
      <c r="AK401">
        <f t="shared" si="252"/>
        <v>0</v>
      </c>
      <c r="AL401">
        <f t="shared" si="253"/>
        <v>0</v>
      </c>
      <c r="AM401">
        <f t="shared" si="254"/>
        <v>0</v>
      </c>
      <c r="AN401">
        <f t="shared" si="255"/>
        <v>0</v>
      </c>
      <c r="AO401">
        <f t="shared" si="256"/>
        <v>0</v>
      </c>
      <c r="AP401">
        <f t="shared" si="257"/>
        <v>1</v>
      </c>
      <c r="AQ401">
        <f t="shared" si="258"/>
        <v>0</v>
      </c>
      <c r="AR401">
        <f t="shared" si="265"/>
        <v>0</v>
      </c>
    </row>
    <row r="402" spans="2:44" ht="10.5" customHeight="1" x14ac:dyDescent="0.25">
      <c r="B402" s="40"/>
      <c r="C402" s="22"/>
      <c r="D402" s="22"/>
      <c r="E402" s="22"/>
      <c r="F402" s="25"/>
      <c r="G402" s="42"/>
      <c r="H402" s="25"/>
      <c r="I402" s="25"/>
      <c r="J402" s="25"/>
      <c r="K402" s="25" t="str">
        <f>[1]Recap!B328</f>
        <v>Etică integritate și scriere academică</v>
      </c>
      <c r="L402" s="25" t="str">
        <f>[1]Recap!C328</f>
        <v>I1</v>
      </c>
      <c r="M402" s="46" t="s">
        <v>206</v>
      </c>
      <c r="N402" s="39"/>
      <c r="O402" s="40"/>
      <c r="P402" s="40"/>
      <c r="Q402" s="27">
        <f t="shared" si="268"/>
        <v>2.5</v>
      </c>
      <c r="R402" s="28">
        <f t="shared" si="269"/>
        <v>0</v>
      </c>
      <c r="S402" s="29">
        <f t="shared" si="270"/>
        <v>0</v>
      </c>
      <c r="T402" s="30">
        <v>0</v>
      </c>
      <c r="U402" s="31">
        <v>0</v>
      </c>
      <c r="V402" s="29">
        <f t="shared" si="271"/>
        <v>2.5</v>
      </c>
      <c r="W402" s="30">
        <v>5</v>
      </c>
      <c r="X402" s="32">
        <v>0</v>
      </c>
      <c r="Y402" s="33"/>
      <c r="Z402" s="34"/>
      <c r="AA402" s="35"/>
      <c r="AB402" s="35"/>
      <c r="AC402" s="35"/>
      <c r="AD402" s="28"/>
      <c r="AE402" s="1">
        <f t="shared" si="263"/>
        <v>2</v>
      </c>
      <c r="AF402" s="2">
        <f t="shared" si="264"/>
        <v>1</v>
      </c>
      <c r="AG402">
        <f t="shared" si="250"/>
        <v>0</v>
      </c>
      <c r="AH402">
        <f t="shared" si="246"/>
        <v>0</v>
      </c>
      <c r="AI402">
        <f t="shared" si="251"/>
        <v>0</v>
      </c>
      <c r="AJ402" s="3">
        <f t="shared" si="247"/>
        <v>0</v>
      </c>
      <c r="AK402">
        <f t="shared" si="252"/>
        <v>0</v>
      </c>
      <c r="AL402">
        <f t="shared" si="253"/>
        <v>0</v>
      </c>
      <c r="AM402">
        <f t="shared" si="254"/>
        <v>0</v>
      </c>
      <c r="AN402">
        <f t="shared" si="255"/>
        <v>1</v>
      </c>
      <c r="AO402">
        <f t="shared" si="256"/>
        <v>0</v>
      </c>
      <c r="AP402">
        <f t="shared" si="257"/>
        <v>0</v>
      </c>
      <c r="AQ402">
        <f t="shared" si="258"/>
        <v>0</v>
      </c>
      <c r="AR402">
        <f t="shared" si="265"/>
        <v>1</v>
      </c>
    </row>
    <row r="403" spans="2:44" ht="10.5" customHeight="1" x14ac:dyDescent="0.25">
      <c r="B403" s="40"/>
      <c r="C403" s="22"/>
      <c r="D403" s="22"/>
      <c r="E403" s="22"/>
      <c r="F403" s="25"/>
      <c r="G403" s="42"/>
      <c r="H403" s="25"/>
      <c r="I403" s="25"/>
      <c r="J403" s="25"/>
      <c r="K403" s="25" t="str">
        <f>[1]Recap!B329</f>
        <v>Etică integritate și scriere academică</v>
      </c>
      <c r="L403" s="25" t="str">
        <f>[1]Recap!C329</f>
        <v>IA1</v>
      </c>
      <c r="M403" s="46" t="s">
        <v>214</v>
      </c>
      <c r="N403" s="39"/>
      <c r="O403" s="40"/>
      <c r="P403" s="40"/>
      <c r="Q403" s="27">
        <f t="shared" si="268"/>
        <v>3</v>
      </c>
      <c r="R403" s="28">
        <f t="shared" si="269"/>
        <v>0</v>
      </c>
      <c r="S403" s="29">
        <f t="shared" si="270"/>
        <v>0</v>
      </c>
      <c r="T403" s="30">
        <v>0</v>
      </c>
      <c r="U403" s="31">
        <v>0</v>
      </c>
      <c r="V403" s="29">
        <f t="shared" si="271"/>
        <v>3</v>
      </c>
      <c r="W403" s="30">
        <v>6</v>
      </c>
      <c r="X403" s="32">
        <v>0</v>
      </c>
      <c r="Y403" s="33"/>
      <c r="Z403" s="34"/>
      <c r="AA403" s="35"/>
      <c r="AB403" s="35"/>
      <c r="AC403" s="35"/>
      <c r="AD403" s="28"/>
      <c r="AE403" s="1">
        <f t="shared" si="263"/>
        <v>2</v>
      </c>
      <c r="AF403" s="2">
        <f t="shared" si="264"/>
        <v>1</v>
      </c>
      <c r="AG403">
        <f t="shared" si="250"/>
        <v>0</v>
      </c>
      <c r="AH403">
        <f t="shared" si="246"/>
        <v>0</v>
      </c>
      <c r="AI403">
        <f t="shared" si="251"/>
        <v>0</v>
      </c>
      <c r="AJ403" s="3">
        <f t="shared" si="247"/>
        <v>0</v>
      </c>
      <c r="AK403">
        <f t="shared" si="252"/>
        <v>0</v>
      </c>
      <c r="AL403">
        <f t="shared" si="253"/>
        <v>0</v>
      </c>
      <c r="AM403">
        <f t="shared" si="254"/>
        <v>0</v>
      </c>
      <c r="AN403">
        <f t="shared" si="255"/>
        <v>0</v>
      </c>
      <c r="AO403">
        <f t="shared" si="256"/>
        <v>1</v>
      </c>
      <c r="AP403">
        <f t="shared" si="257"/>
        <v>0</v>
      </c>
      <c r="AQ403">
        <f t="shared" si="258"/>
        <v>0</v>
      </c>
      <c r="AR403">
        <f t="shared" si="265"/>
        <v>1</v>
      </c>
    </row>
    <row r="404" spans="2:44" ht="10.5" customHeight="1" x14ac:dyDescent="0.25">
      <c r="B404" s="40"/>
      <c r="C404" s="22"/>
      <c r="D404" s="22"/>
      <c r="E404" s="22"/>
      <c r="F404" s="25"/>
      <c r="G404" s="42"/>
      <c r="H404" s="25"/>
      <c r="I404" s="25"/>
      <c r="J404" s="25"/>
      <c r="K404" s="25" t="str">
        <f>[1]Recap!B40</f>
        <v>Teoria grafurilor si combinatorica</v>
      </c>
      <c r="L404" s="25" t="str">
        <f>[1]Recap!C40</f>
        <v>I2</v>
      </c>
      <c r="M404" s="46" t="s">
        <v>208</v>
      </c>
      <c r="N404" s="39"/>
      <c r="O404" s="40"/>
      <c r="P404" s="40"/>
      <c r="Q404" s="27">
        <f t="shared" si="268"/>
        <v>0.75</v>
      </c>
      <c r="R404" s="28">
        <f t="shared" si="269"/>
        <v>0</v>
      </c>
      <c r="S404" s="29">
        <f t="shared" si="270"/>
        <v>0</v>
      </c>
      <c r="T404" s="30">
        <v>0</v>
      </c>
      <c r="U404" s="31">
        <v>0</v>
      </c>
      <c r="V404" s="29">
        <f t="shared" si="271"/>
        <v>0.75</v>
      </c>
      <c r="W404" s="30">
        <v>1</v>
      </c>
      <c r="X404" s="32">
        <v>0</v>
      </c>
      <c r="Y404" s="33"/>
      <c r="Z404" s="34"/>
      <c r="AA404" s="35"/>
      <c r="AB404" s="35"/>
      <c r="AC404" s="35"/>
      <c r="AD404" s="28"/>
      <c r="AE404" s="1">
        <f t="shared" si="263"/>
        <v>2</v>
      </c>
      <c r="AF404" s="2">
        <f t="shared" si="264"/>
        <v>1</v>
      </c>
      <c r="AG404">
        <f t="shared" si="250"/>
        <v>0</v>
      </c>
      <c r="AH404">
        <f t="shared" si="246"/>
        <v>0</v>
      </c>
      <c r="AI404">
        <f t="shared" si="251"/>
        <v>0</v>
      </c>
      <c r="AJ404" s="3">
        <f t="shared" si="247"/>
        <v>0</v>
      </c>
      <c r="AK404">
        <f t="shared" si="252"/>
        <v>0</v>
      </c>
      <c r="AL404">
        <f t="shared" si="253"/>
        <v>0</v>
      </c>
      <c r="AM404">
        <f t="shared" si="254"/>
        <v>0</v>
      </c>
      <c r="AN404">
        <f t="shared" si="255"/>
        <v>1</v>
      </c>
      <c r="AO404">
        <f t="shared" si="256"/>
        <v>0</v>
      </c>
      <c r="AP404">
        <f t="shared" si="257"/>
        <v>0</v>
      </c>
      <c r="AQ404">
        <f t="shared" si="258"/>
        <v>0</v>
      </c>
      <c r="AR404">
        <f t="shared" si="265"/>
        <v>1</v>
      </c>
    </row>
    <row r="405" spans="2:44" ht="10.5" customHeight="1" x14ac:dyDescent="0.25">
      <c r="B405" s="40"/>
      <c r="C405" s="22"/>
      <c r="D405" s="22"/>
      <c r="E405" s="22"/>
      <c r="F405" s="25"/>
      <c r="G405" s="42"/>
      <c r="H405" s="25"/>
      <c r="I405" s="25"/>
      <c r="J405" s="25"/>
      <c r="K405" s="25" t="str">
        <f>[1]Recap!B249</f>
        <v>Analiza și proiectarea sistemelor software</v>
      </c>
      <c r="L405" s="25" t="str">
        <f>[1]Recap!C249</f>
        <v>IS1</v>
      </c>
      <c r="M405" s="46" t="s">
        <v>119</v>
      </c>
      <c r="N405" s="39"/>
      <c r="O405" s="40"/>
      <c r="P405" s="40"/>
      <c r="Q405" s="27">
        <f t="shared" si="268"/>
        <v>0.75</v>
      </c>
      <c r="R405" s="28">
        <f t="shared" si="269"/>
        <v>0</v>
      </c>
      <c r="S405" s="29">
        <f t="shared" si="270"/>
        <v>0</v>
      </c>
      <c r="T405" s="30">
        <v>0</v>
      </c>
      <c r="U405" s="31">
        <v>0</v>
      </c>
      <c r="V405" s="29">
        <f t="shared" si="271"/>
        <v>0.75</v>
      </c>
      <c r="W405" s="30">
        <v>0</v>
      </c>
      <c r="X405" s="32">
        <v>1</v>
      </c>
      <c r="Y405" s="33"/>
      <c r="Z405" s="34"/>
      <c r="AA405" s="35"/>
      <c r="AB405" s="35"/>
      <c r="AC405" s="35"/>
      <c r="AD405" s="28"/>
      <c r="AE405" s="1">
        <f t="shared" si="263"/>
        <v>2.5</v>
      </c>
      <c r="AF405" s="2">
        <f t="shared" si="264"/>
        <v>1.5</v>
      </c>
      <c r="AG405">
        <f t="shared" si="250"/>
        <v>0</v>
      </c>
      <c r="AH405">
        <f t="shared" si="246"/>
        <v>1</v>
      </c>
      <c r="AI405">
        <f t="shared" si="251"/>
        <v>0</v>
      </c>
      <c r="AJ405" s="3">
        <f t="shared" si="247"/>
        <v>0</v>
      </c>
      <c r="AK405">
        <f t="shared" si="252"/>
        <v>0</v>
      </c>
      <c r="AL405">
        <f t="shared" si="253"/>
        <v>0</v>
      </c>
      <c r="AM405">
        <f t="shared" si="254"/>
        <v>0</v>
      </c>
      <c r="AN405">
        <f t="shared" si="255"/>
        <v>0</v>
      </c>
      <c r="AO405">
        <f t="shared" si="256"/>
        <v>0</v>
      </c>
      <c r="AP405">
        <f t="shared" si="257"/>
        <v>1</v>
      </c>
      <c r="AQ405">
        <f t="shared" si="258"/>
        <v>0</v>
      </c>
      <c r="AR405">
        <f t="shared" si="265"/>
        <v>0</v>
      </c>
    </row>
    <row r="406" spans="2:44" ht="10.5" customHeight="1" x14ac:dyDescent="0.25">
      <c r="B406" s="40"/>
      <c r="C406" s="22"/>
      <c r="D406" s="22"/>
      <c r="E406" s="22"/>
      <c r="F406" s="25"/>
      <c r="G406" s="42"/>
      <c r="H406" s="25"/>
      <c r="I406" s="25"/>
      <c r="J406" s="25"/>
      <c r="K406" s="25" t="str">
        <f>[1]Recap!B252</f>
        <v>Calitatea și fiabilitatea sistemelor software</v>
      </c>
      <c r="L406" s="25" t="str">
        <f>[1]Recap!C252</f>
        <v>IS1+SC1</v>
      </c>
      <c r="M406" s="46" t="s">
        <v>119</v>
      </c>
      <c r="N406" s="39"/>
      <c r="O406" s="40"/>
      <c r="P406" s="40"/>
      <c r="Q406" s="27">
        <f>S406+V406</f>
        <v>3</v>
      </c>
      <c r="R406" s="28">
        <f>(T406+U406)/2</f>
        <v>0</v>
      </c>
      <c r="S406" s="29">
        <f t="shared" si="270"/>
        <v>0</v>
      </c>
      <c r="T406" s="30">
        <v>0</v>
      </c>
      <c r="U406" s="31">
        <v>0</v>
      </c>
      <c r="V406" s="29">
        <f t="shared" si="271"/>
        <v>3</v>
      </c>
      <c r="W406" s="30">
        <v>6</v>
      </c>
      <c r="X406" s="32">
        <v>0</v>
      </c>
      <c r="Y406" s="33"/>
      <c r="Z406" s="34"/>
      <c r="AA406" s="35"/>
      <c r="AB406" s="35"/>
      <c r="AC406" s="35"/>
      <c r="AD406" s="28"/>
      <c r="AE406" s="1">
        <f t="shared" si="263"/>
        <v>2.5</v>
      </c>
      <c r="AF406" s="2">
        <f t="shared" si="264"/>
        <v>1.5</v>
      </c>
      <c r="AG406">
        <f t="shared" si="250"/>
        <v>0</v>
      </c>
      <c r="AH406">
        <f t="shared" si="246"/>
        <v>1</v>
      </c>
      <c r="AI406">
        <f t="shared" si="251"/>
        <v>1</v>
      </c>
      <c r="AJ406" s="3">
        <f t="shared" si="247"/>
        <v>0</v>
      </c>
      <c r="AK406">
        <f t="shared" si="252"/>
        <v>0</v>
      </c>
      <c r="AL406">
        <f t="shared" si="253"/>
        <v>0</v>
      </c>
      <c r="AM406">
        <f t="shared" si="254"/>
        <v>0</v>
      </c>
      <c r="AN406">
        <f t="shared" si="255"/>
        <v>0</v>
      </c>
      <c r="AO406">
        <f t="shared" si="256"/>
        <v>0</v>
      </c>
      <c r="AP406">
        <f t="shared" si="257"/>
        <v>1</v>
      </c>
      <c r="AQ406">
        <f t="shared" si="258"/>
        <v>0</v>
      </c>
      <c r="AR406">
        <f t="shared" si="265"/>
        <v>0</v>
      </c>
    </row>
    <row r="407" spans="2:44" ht="10.5" customHeight="1" x14ac:dyDescent="0.25">
      <c r="B407" s="40"/>
      <c r="C407" s="22"/>
      <c r="D407" s="22"/>
      <c r="E407" s="22"/>
      <c r="F407" s="25"/>
      <c r="G407" s="42"/>
      <c r="H407" s="25"/>
      <c r="I407" s="25"/>
      <c r="J407" s="25"/>
      <c r="K407" s="25" t="str">
        <f>[1]Recap!B42</f>
        <v>Sisteme de operare I</v>
      </c>
      <c r="L407" s="25" t="str">
        <f>[1]Recap!C42</f>
        <v>I2</v>
      </c>
      <c r="M407" s="46" t="s">
        <v>190</v>
      </c>
      <c r="N407" s="39"/>
      <c r="O407" s="40"/>
      <c r="P407" s="40"/>
      <c r="Q407" s="27">
        <f>S407+V407</f>
        <v>0.75</v>
      </c>
      <c r="R407" s="28">
        <f>(T407+U407)/2</f>
        <v>0</v>
      </c>
      <c r="S407" s="29">
        <f t="shared" si="270"/>
        <v>0</v>
      </c>
      <c r="T407" s="30">
        <v>0</v>
      </c>
      <c r="U407" s="31">
        <v>0</v>
      </c>
      <c r="V407" s="29">
        <f t="shared" si="271"/>
        <v>0.75</v>
      </c>
      <c r="W407" s="30">
        <v>0</v>
      </c>
      <c r="X407" s="32">
        <v>1</v>
      </c>
      <c r="Y407" s="33"/>
      <c r="Z407" s="34"/>
      <c r="AA407" s="35"/>
      <c r="AB407" s="35"/>
      <c r="AC407" s="35"/>
      <c r="AD407" s="28"/>
      <c r="AE407" s="1">
        <f t="shared" si="263"/>
        <v>2</v>
      </c>
      <c r="AF407" s="2">
        <f t="shared" si="264"/>
        <v>1</v>
      </c>
      <c r="AG407">
        <f t="shared" si="250"/>
        <v>0</v>
      </c>
      <c r="AH407">
        <f t="shared" si="246"/>
        <v>0</v>
      </c>
      <c r="AI407">
        <f t="shared" si="251"/>
        <v>0</v>
      </c>
      <c r="AJ407" s="3">
        <f t="shared" si="247"/>
        <v>0</v>
      </c>
      <c r="AK407">
        <f t="shared" si="252"/>
        <v>0</v>
      </c>
      <c r="AL407">
        <f t="shared" si="253"/>
        <v>0</v>
      </c>
      <c r="AM407">
        <f t="shared" si="254"/>
        <v>0</v>
      </c>
      <c r="AN407">
        <f t="shared" si="255"/>
        <v>1</v>
      </c>
      <c r="AO407">
        <f t="shared" si="256"/>
        <v>0</v>
      </c>
      <c r="AP407">
        <f t="shared" si="257"/>
        <v>0</v>
      </c>
      <c r="AQ407">
        <f t="shared" si="258"/>
        <v>0</v>
      </c>
      <c r="AR407">
        <f t="shared" si="265"/>
        <v>1</v>
      </c>
    </row>
    <row r="408" spans="2:44" ht="10.5" customHeight="1" x14ac:dyDescent="0.25">
      <c r="B408" s="40"/>
      <c r="C408" s="22"/>
      <c r="D408" s="22"/>
      <c r="E408" s="22"/>
      <c r="F408" s="25"/>
      <c r="G408" s="42"/>
      <c r="H408" s="25"/>
      <c r="I408" s="25"/>
      <c r="J408" s="25"/>
      <c r="K408" s="25" t="str">
        <f>[1]Recap!B234</f>
        <v>Arhitecturi si modele de sec. in retele(CO)</v>
      </c>
      <c r="L408" s="25" t="str">
        <f>[1]Recap!C234</f>
        <v>IS1+SC1</v>
      </c>
      <c r="M408" s="46" t="s">
        <v>119</v>
      </c>
      <c r="N408" s="23"/>
      <c r="O408" s="25"/>
      <c r="P408" s="25"/>
      <c r="Q408" s="41">
        <f t="shared" ref="Q408:X408" si="272">SUM(Q399:Q407)</f>
        <v>16</v>
      </c>
      <c r="R408" s="41">
        <f t="shared" si="272"/>
        <v>0</v>
      </c>
      <c r="S408" s="41">
        <f t="shared" si="272"/>
        <v>0</v>
      </c>
      <c r="T408" s="41">
        <f t="shared" si="272"/>
        <v>0</v>
      </c>
      <c r="U408" s="41">
        <f t="shared" si="272"/>
        <v>0</v>
      </c>
      <c r="V408" s="41">
        <f t="shared" si="272"/>
        <v>16</v>
      </c>
      <c r="W408" s="41">
        <f t="shared" si="272"/>
        <v>25</v>
      </c>
      <c r="X408" s="41">
        <f t="shared" si="272"/>
        <v>4</v>
      </c>
      <c r="Y408" s="33"/>
      <c r="Z408" s="34"/>
      <c r="AA408" s="35"/>
      <c r="AB408" s="35"/>
      <c r="AC408" s="35"/>
      <c r="AD408" s="28" t="str">
        <f>_xlfn.CONCAT(ROUND(AD409,2), " Examene")</f>
        <v>0 Examene</v>
      </c>
      <c r="AE408" s="1">
        <f t="shared" si="263"/>
        <v>2.5</v>
      </c>
      <c r="AF408" s="2">
        <f t="shared" si="264"/>
        <v>1.5</v>
      </c>
      <c r="AG408">
        <f t="shared" si="250"/>
        <v>0</v>
      </c>
      <c r="AH408">
        <f t="shared" si="246"/>
        <v>1</v>
      </c>
      <c r="AI408">
        <f t="shared" si="251"/>
        <v>1</v>
      </c>
      <c r="AJ408" s="3">
        <f t="shared" si="247"/>
        <v>0</v>
      </c>
      <c r="AK408">
        <f t="shared" si="252"/>
        <v>0</v>
      </c>
      <c r="AL408">
        <f t="shared" si="253"/>
        <v>0</v>
      </c>
      <c r="AM408">
        <f t="shared" si="254"/>
        <v>0</v>
      </c>
      <c r="AN408">
        <f t="shared" si="255"/>
        <v>0</v>
      </c>
      <c r="AO408">
        <f t="shared" si="256"/>
        <v>0</v>
      </c>
      <c r="AP408">
        <f t="shared" si="257"/>
        <v>1</v>
      </c>
      <c r="AQ408">
        <f t="shared" si="258"/>
        <v>0</v>
      </c>
      <c r="AR408">
        <f t="shared" si="265"/>
        <v>0</v>
      </c>
    </row>
    <row r="409" spans="2:44" ht="10.5" customHeight="1" x14ac:dyDescent="0.25">
      <c r="B409" s="242" t="s">
        <v>52</v>
      </c>
      <c r="C409" s="233"/>
      <c r="D409" s="233"/>
      <c r="E409" s="233"/>
      <c r="F409" s="233"/>
      <c r="G409" s="233"/>
      <c r="H409" s="233"/>
      <c r="I409" s="233"/>
      <c r="J409" s="233"/>
      <c r="K409" s="233"/>
      <c r="L409" s="233"/>
      <c r="M409" s="234"/>
      <c r="N409" s="40"/>
      <c r="O409" s="40"/>
      <c r="P409" s="40"/>
      <c r="Q409" s="27">
        <f>S409+V409</f>
        <v>4</v>
      </c>
      <c r="R409" s="28">
        <f>(T409+U409)/2</f>
        <v>0</v>
      </c>
      <c r="S409" s="29">
        <f>TRUNC(R409*AE410,2)</f>
        <v>0</v>
      </c>
      <c r="T409" s="30">
        <v>0</v>
      </c>
      <c r="U409" s="31">
        <v>0</v>
      </c>
      <c r="V409" s="29">
        <f>TRUNC((W409+X409)/2*AF410,2)</f>
        <v>4</v>
      </c>
      <c r="W409" s="30">
        <v>8</v>
      </c>
      <c r="X409" s="32">
        <v>0</v>
      </c>
      <c r="Y409" s="53"/>
      <c r="Z409" s="25"/>
      <c r="AA409" s="35"/>
      <c r="AB409" s="35"/>
      <c r="AC409" s="35"/>
      <c r="AD409" s="28">
        <f>16-ROUND(Q408,2)</f>
        <v>0</v>
      </c>
      <c r="AE409" s="1">
        <f t="shared" si="263"/>
        <v>0</v>
      </c>
      <c r="AF409" s="2">
        <f t="shared" si="264"/>
        <v>0</v>
      </c>
      <c r="AG409">
        <f t="shared" si="250"/>
        <v>0</v>
      </c>
      <c r="AH409">
        <f t="shared" si="246"/>
        <v>0</v>
      </c>
      <c r="AI409">
        <f t="shared" si="251"/>
        <v>0</v>
      </c>
      <c r="AJ409" s="3">
        <f t="shared" si="247"/>
        <v>0</v>
      </c>
      <c r="AK409">
        <f t="shared" si="252"/>
        <v>0</v>
      </c>
      <c r="AL409">
        <f t="shared" si="253"/>
        <v>0</v>
      </c>
      <c r="AM409">
        <f t="shared" si="254"/>
        <v>0</v>
      </c>
      <c r="AN409">
        <f t="shared" si="255"/>
        <v>0</v>
      </c>
      <c r="AO409">
        <f t="shared" si="256"/>
        <v>0</v>
      </c>
      <c r="AP409">
        <f t="shared" si="257"/>
        <v>0</v>
      </c>
      <c r="AQ409">
        <f t="shared" si="258"/>
        <v>0</v>
      </c>
      <c r="AR409">
        <f t="shared" si="265"/>
        <v>0</v>
      </c>
    </row>
    <row r="410" spans="2:44" ht="10.5" customHeight="1" x14ac:dyDescent="0.25">
      <c r="B410" s="51">
        <f>B400+1</f>
        <v>62</v>
      </c>
      <c r="C410" s="22" t="s">
        <v>193</v>
      </c>
      <c r="D410" s="22" t="s">
        <v>65</v>
      </c>
      <c r="E410" s="22"/>
      <c r="F410" s="25"/>
      <c r="G410" s="54"/>
      <c r="H410" s="54"/>
      <c r="I410" s="54"/>
      <c r="J410" s="54"/>
      <c r="K410" s="25" t="str">
        <f>[1]Recap!B45</f>
        <v>Baze de date</v>
      </c>
      <c r="L410" s="25" t="str">
        <f>[1]Recap!C44</f>
        <v>I2</v>
      </c>
      <c r="M410" s="46" t="s">
        <v>163</v>
      </c>
      <c r="N410" s="39"/>
      <c r="O410" s="40"/>
      <c r="P410" s="40"/>
      <c r="Q410" s="27">
        <f>S410+V410</f>
        <v>4</v>
      </c>
      <c r="R410" s="28">
        <f>(T410+U410)/2</f>
        <v>0</v>
      </c>
      <c r="S410" s="29">
        <f>TRUNC(R410*AE411,2)</f>
        <v>0</v>
      </c>
      <c r="T410" s="30">
        <v>0</v>
      </c>
      <c r="U410" s="31">
        <v>0</v>
      </c>
      <c r="V410" s="29">
        <f>TRUNC((W410+X410)/2*AF411,2)</f>
        <v>4</v>
      </c>
      <c r="W410" s="30">
        <v>8</v>
      </c>
      <c r="X410" s="32">
        <v>0</v>
      </c>
      <c r="Y410" s="53"/>
      <c r="Z410" s="25"/>
      <c r="AA410" s="35"/>
      <c r="AB410" s="35"/>
      <c r="AC410" s="35"/>
      <c r="AD410" s="28"/>
      <c r="AE410" s="1">
        <f t="shared" si="263"/>
        <v>2</v>
      </c>
      <c r="AF410" s="2">
        <f t="shared" si="264"/>
        <v>1</v>
      </c>
      <c r="AG410">
        <f t="shared" si="250"/>
        <v>0</v>
      </c>
      <c r="AH410">
        <f t="shared" si="246"/>
        <v>0</v>
      </c>
      <c r="AI410">
        <f t="shared" si="251"/>
        <v>0</v>
      </c>
      <c r="AJ410" s="3">
        <f t="shared" si="247"/>
        <v>0</v>
      </c>
      <c r="AK410">
        <f t="shared" si="252"/>
        <v>0</v>
      </c>
      <c r="AL410">
        <f t="shared" si="253"/>
        <v>0</v>
      </c>
      <c r="AM410">
        <f t="shared" si="254"/>
        <v>0</v>
      </c>
      <c r="AN410">
        <f t="shared" si="255"/>
        <v>1</v>
      </c>
      <c r="AO410">
        <f t="shared" si="256"/>
        <v>0</v>
      </c>
      <c r="AP410">
        <f t="shared" si="257"/>
        <v>0</v>
      </c>
      <c r="AQ410">
        <f t="shared" si="258"/>
        <v>0</v>
      </c>
      <c r="AR410">
        <f t="shared" si="265"/>
        <v>1</v>
      </c>
    </row>
    <row r="411" spans="2:44" ht="10.5" customHeight="1" x14ac:dyDescent="0.25">
      <c r="B411" s="22"/>
      <c r="C411" s="54"/>
      <c r="D411" s="22"/>
      <c r="E411" s="54"/>
      <c r="F411" s="54"/>
      <c r="G411" s="54"/>
      <c r="H411" s="54"/>
      <c r="I411" s="54"/>
      <c r="J411" s="54"/>
      <c r="K411" s="25" t="str">
        <f>[1]Recap!B46</f>
        <v xml:space="preserve">Programare III </v>
      </c>
      <c r="L411" s="25" t="str">
        <f>[1]Recap!C46</f>
        <v>I2</v>
      </c>
      <c r="M411" s="46" t="s">
        <v>163</v>
      </c>
      <c r="N411" s="39"/>
      <c r="O411" s="40"/>
      <c r="P411" s="40"/>
      <c r="Q411" s="27">
        <f>S411+V411</f>
        <v>5</v>
      </c>
      <c r="R411" s="28">
        <f>(T411+U411)/2</f>
        <v>0</v>
      </c>
      <c r="S411" s="29">
        <f>TRUNC(R411*AE412,2)</f>
        <v>0</v>
      </c>
      <c r="T411" s="30">
        <v>0</v>
      </c>
      <c r="U411" s="31">
        <v>0</v>
      </c>
      <c r="V411" s="29">
        <f>TRUNC((W411+X411)/2*AF412,2)</f>
        <v>5</v>
      </c>
      <c r="W411" s="30">
        <v>10</v>
      </c>
      <c r="X411" s="32">
        <v>0</v>
      </c>
      <c r="Y411" s="53"/>
      <c r="Z411" s="25"/>
      <c r="AA411" s="35"/>
      <c r="AB411" s="35"/>
      <c r="AC411" s="35"/>
      <c r="AD411" s="28"/>
      <c r="AE411" s="1">
        <f t="shared" si="263"/>
        <v>2</v>
      </c>
      <c r="AF411" s="2">
        <f t="shared" si="264"/>
        <v>1</v>
      </c>
      <c r="AG411">
        <f t="shared" si="250"/>
        <v>0</v>
      </c>
      <c r="AH411">
        <f t="shared" si="246"/>
        <v>0</v>
      </c>
      <c r="AI411">
        <f t="shared" si="251"/>
        <v>0</v>
      </c>
      <c r="AJ411" s="3">
        <f t="shared" si="247"/>
        <v>0</v>
      </c>
      <c r="AK411">
        <f t="shared" si="252"/>
        <v>0</v>
      </c>
      <c r="AL411">
        <f t="shared" si="253"/>
        <v>0</v>
      </c>
      <c r="AM411">
        <f t="shared" si="254"/>
        <v>0</v>
      </c>
      <c r="AN411">
        <f t="shared" si="255"/>
        <v>1</v>
      </c>
      <c r="AO411">
        <f t="shared" si="256"/>
        <v>0</v>
      </c>
      <c r="AP411">
        <f t="shared" si="257"/>
        <v>0</v>
      </c>
      <c r="AQ411">
        <f t="shared" si="258"/>
        <v>0</v>
      </c>
      <c r="AR411">
        <f t="shared" si="265"/>
        <v>1</v>
      </c>
    </row>
    <row r="412" spans="2:44" ht="10.5" customHeight="1" x14ac:dyDescent="0.25">
      <c r="B412" s="22"/>
      <c r="C412" s="54"/>
      <c r="D412" s="22"/>
      <c r="E412" s="54"/>
      <c r="F412" s="54"/>
      <c r="G412" s="54"/>
      <c r="H412" s="54"/>
      <c r="I412" s="54"/>
      <c r="J412" s="54"/>
      <c r="K412" s="25" t="str">
        <f>[1]Recap!B54</f>
        <v>Proiect individual</v>
      </c>
      <c r="L412" s="25" t="str">
        <f>[1]Recap!C54</f>
        <v>I2</v>
      </c>
      <c r="M412" s="46" t="s">
        <v>215</v>
      </c>
      <c r="N412" s="39"/>
      <c r="O412" s="40"/>
      <c r="P412" s="40"/>
      <c r="Q412" s="27">
        <f>S412+V412</f>
        <v>0.93</v>
      </c>
      <c r="R412" s="28">
        <f>(T412+U412)/2</f>
        <v>0</v>
      </c>
      <c r="S412" s="29">
        <f>TRUNC(R412*AE413,2)</f>
        <v>0</v>
      </c>
      <c r="T412" s="30">
        <v>0</v>
      </c>
      <c r="U412" s="31">
        <v>0</v>
      </c>
      <c r="V412" s="29">
        <f>TRUNC((W412+X412)/2*AF413,2)</f>
        <v>0.93</v>
      </c>
      <c r="W412" s="30">
        <v>0</v>
      </c>
      <c r="X412" s="32">
        <v>1</v>
      </c>
      <c r="Y412" s="53"/>
      <c r="Z412" s="25"/>
      <c r="AA412" s="35"/>
      <c r="AB412" s="35"/>
      <c r="AC412" s="35"/>
      <c r="AD412" s="28"/>
      <c r="AE412" s="1">
        <f t="shared" si="263"/>
        <v>2</v>
      </c>
      <c r="AF412" s="2">
        <f t="shared" si="264"/>
        <v>1</v>
      </c>
      <c r="AG412">
        <f t="shared" si="250"/>
        <v>0</v>
      </c>
      <c r="AH412">
        <f t="shared" si="246"/>
        <v>0</v>
      </c>
      <c r="AI412">
        <f t="shared" si="251"/>
        <v>0</v>
      </c>
      <c r="AJ412" s="3">
        <f t="shared" si="247"/>
        <v>0</v>
      </c>
      <c r="AK412">
        <f t="shared" si="252"/>
        <v>0</v>
      </c>
      <c r="AL412">
        <f t="shared" si="253"/>
        <v>0</v>
      </c>
      <c r="AM412">
        <f t="shared" si="254"/>
        <v>0</v>
      </c>
      <c r="AN412">
        <f t="shared" si="255"/>
        <v>1</v>
      </c>
      <c r="AO412">
        <f t="shared" si="256"/>
        <v>0</v>
      </c>
      <c r="AP412">
        <f t="shared" si="257"/>
        <v>0</v>
      </c>
      <c r="AQ412">
        <f t="shared" si="258"/>
        <v>0</v>
      </c>
      <c r="AR412">
        <f t="shared" si="265"/>
        <v>1</v>
      </c>
    </row>
    <row r="413" spans="2:44" ht="10.5" customHeight="1" x14ac:dyDescent="0.25">
      <c r="B413" s="22"/>
      <c r="C413" s="54"/>
      <c r="D413" s="22"/>
      <c r="E413" s="54"/>
      <c r="F413" s="54"/>
      <c r="G413" s="54"/>
      <c r="H413" s="54"/>
      <c r="I413" s="54"/>
      <c r="J413" s="54"/>
      <c r="K413" s="25" t="str">
        <f>[1]Recap!B209</f>
        <v>Parallel computing</v>
      </c>
      <c r="L413" s="25" t="str">
        <f>[1]Recap!C209</f>
        <v>AIDC1+BDATA1</v>
      </c>
      <c r="M413" s="46" t="s">
        <v>63</v>
      </c>
      <c r="N413" s="39"/>
      <c r="O413" s="40"/>
      <c r="P413" s="40"/>
      <c r="Q413" s="27">
        <f>S413+V413</f>
        <v>1.87</v>
      </c>
      <c r="R413" s="28">
        <f>(T413+U413)/2</f>
        <v>0</v>
      </c>
      <c r="S413" s="29">
        <f>TRUNC(R413*AE414,2)</f>
        <v>0</v>
      </c>
      <c r="T413" s="30">
        <v>0</v>
      </c>
      <c r="U413" s="31">
        <v>0</v>
      </c>
      <c r="V413" s="29">
        <f>TRUNC((W413+X413)/2*AF414,2)</f>
        <v>1.87</v>
      </c>
      <c r="W413" s="30">
        <v>0</v>
      </c>
      <c r="X413" s="32">
        <v>3</v>
      </c>
      <c r="Y413" s="53"/>
      <c r="Z413" s="25"/>
      <c r="AA413" s="35"/>
      <c r="AB413" s="35"/>
      <c r="AC413" s="35"/>
      <c r="AD413" s="28"/>
      <c r="AE413" s="1">
        <f t="shared" si="263"/>
        <v>3.12</v>
      </c>
      <c r="AF413" s="2">
        <f t="shared" si="264"/>
        <v>1.86</v>
      </c>
      <c r="AG413">
        <f t="shared" si="250"/>
        <v>0</v>
      </c>
      <c r="AH413">
        <f t="shared" si="246"/>
        <v>0</v>
      </c>
      <c r="AI413">
        <f t="shared" si="251"/>
        <v>0</v>
      </c>
      <c r="AJ413" s="3">
        <f t="shared" si="247"/>
        <v>0</v>
      </c>
      <c r="AK413">
        <f t="shared" si="252"/>
        <v>1</v>
      </c>
      <c r="AL413">
        <f t="shared" si="253"/>
        <v>1</v>
      </c>
      <c r="AM413">
        <f t="shared" si="254"/>
        <v>0</v>
      </c>
      <c r="AN413">
        <f t="shared" si="255"/>
        <v>0</v>
      </c>
      <c r="AO413">
        <f t="shared" si="256"/>
        <v>0</v>
      </c>
      <c r="AP413">
        <f t="shared" si="257"/>
        <v>0</v>
      </c>
      <c r="AQ413">
        <f t="shared" si="258"/>
        <v>1</v>
      </c>
      <c r="AR413">
        <f t="shared" si="265"/>
        <v>0</v>
      </c>
    </row>
    <row r="414" spans="2:44" ht="10.5" customHeight="1" x14ac:dyDescent="0.25">
      <c r="B414" s="22"/>
      <c r="C414" s="54"/>
      <c r="D414" s="22"/>
      <c r="E414" s="54"/>
      <c r="F414" s="54"/>
      <c r="G414" s="54"/>
      <c r="H414" s="54"/>
      <c r="I414" s="54"/>
      <c r="J414" s="54"/>
      <c r="K414" s="25" t="str">
        <f>[1]Recap!B156</f>
        <v xml:space="preserve">Programming II </v>
      </c>
      <c r="L414" s="25" t="str">
        <f>[1]Recap!C156</f>
        <v>E1</v>
      </c>
      <c r="M414" s="46" t="s">
        <v>119</v>
      </c>
      <c r="N414" s="39"/>
      <c r="O414" s="40"/>
      <c r="P414" s="40"/>
      <c r="Q414" s="41">
        <f t="shared" ref="Q414:X414" si="273">SUM(Q409:Q413)</f>
        <v>15.8</v>
      </c>
      <c r="R414" s="41">
        <f t="shared" si="273"/>
        <v>0</v>
      </c>
      <c r="S414" s="41">
        <f t="shared" si="273"/>
        <v>0</v>
      </c>
      <c r="T414" s="41">
        <f t="shared" si="273"/>
        <v>0</v>
      </c>
      <c r="U414" s="41">
        <f t="shared" si="273"/>
        <v>0</v>
      </c>
      <c r="V414" s="41">
        <f t="shared" si="273"/>
        <v>15.8</v>
      </c>
      <c r="W414" s="41">
        <f t="shared" si="273"/>
        <v>26</v>
      </c>
      <c r="X414" s="41">
        <f t="shared" si="273"/>
        <v>4</v>
      </c>
      <c r="Y414" s="53"/>
      <c r="Z414" s="25"/>
      <c r="AA414" s="35"/>
      <c r="AB414" s="35"/>
      <c r="AC414" s="35"/>
      <c r="AD414" s="28" t="str">
        <f>_xlfn.CONCAT(ROUND(AD415,2), " Examene")</f>
        <v>0.2 Examene</v>
      </c>
      <c r="AE414" s="1">
        <f t="shared" si="263"/>
        <v>2.5</v>
      </c>
      <c r="AF414" s="2">
        <f t="shared" si="264"/>
        <v>1.25</v>
      </c>
      <c r="AG414">
        <f t="shared" si="250"/>
        <v>0</v>
      </c>
      <c r="AH414">
        <f t="shared" si="246"/>
        <v>0</v>
      </c>
      <c r="AI414">
        <f t="shared" si="251"/>
        <v>0</v>
      </c>
      <c r="AJ414" s="3">
        <f t="shared" si="247"/>
        <v>0</v>
      </c>
      <c r="AK414">
        <f t="shared" si="252"/>
        <v>0</v>
      </c>
      <c r="AL414">
        <f t="shared" si="253"/>
        <v>0</v>
      </c>
      <c r="AM414">
        <f t="shared" si="254"/>
        <v>1</v>
      </c>
      <c r="AN414">
        <f t="shared" si="255"/>
        <v>0</v>
      </c>
      <c r="AO414">
        <f t="shared" si="256"/>
        <v>0</v>
      </c>
      <c r="AP414">
        <f t="shared" si="257"/>
        <v>0</v>
      </c>
      <c r="AQ414">
        <f t="shared" si="258"/>
        <v>0</v>
      </c>
      <c r="AR414">
        <f t="shared" si="265"/>
        <v>0</v>
      </c>
    </row>
    <row r="415" spans="2:44" ht="12" customHeight="1" x14ac:dyDescent="0.25">
      <c r="B415" s="242" t="s">
        <v>52</v>
      </c>
      <c r="C415" s="233"/>
      <c r="D415" s="233"/>
      <c r="E415" s="233"/>
      <c r="F415" s="233"/>
      <c r="G415" s="233"/>
      <c r="H415" s="233"/>
      <c r="I415" s="233"/>
      <c r="J415" s="233"/>
      <c r="K415" s="233"/>
      <c r="L415" s="233"/>
      <c r="M415" s="234"/>
      <c r="N415" s="39"/>
      <c r="O415" s="40"/>
      <c r="P415" s="40"/>
      <c r="Q415" s="27">
        <f>S415+V415</f>
        <v>4</v>
      </c>
      <c r="R415" s="28">
        <f>(T415+U415)/2</f>
        <v>0</v>
      </c>
      <c r="S415" s="29">
        <f>TRUNC(R415*AE416,2)</f>
        <v>0</v>
      </c>
      <c r="T415" s="30">
        <v>0</v>
      </c>
      <c r="U415" s="31">
        <v>0</v>
      </c>
      <c r="V415" s="29">
        <f>TRUNC((W415+X415)/2*AF416,2)</f>
        <v>4</v>
      </c>
      <c r="W415" s="30">
        <v>8</v>
      </c>
      <c r="X415" s="32">
        <v>0</v>
      </c>
      <c r="Y415" s="53"/>
      <c r="Z415" s="25"/>
      <c r="AA415" s="35"/>
      <c r="AB415" s="35"/>
      <c r="AC415" s="35"/>
      <c r="AD415" s="28">
        <f>16-ROUND(Q414,2)</f>
        <v>0.19999999999999929</v>
      </c>
      <c r="AE415" s="1">
        <f t="shared" si="263"/>
        <v>0</v>
      </c>
      <c r="AF415" s="2">
        <f t="shared" si="264"/>
        <v>0</v>
      </c>
      <c r="AG415">
        <f t="shared" si="250"/>
        <v>0</v>
      </c>
      <c r="AH415">
        <f t="shared" si="246"/>
        <v>0</v>
      </c>
      <c r="AI415">
        <f t="shared" si="251"/>
        <v>0</v>
      </c>
      <c r="AJ415" s="3">
        <f t="shared" si="247"/>
        <v>0</v>
      </c>
      <c r="AK415">
        <f t="shared" si="252"/>
        <v>0</v>
      </c>
      <c r="AL415">
        <f t="shared" si="253"/>
        <v>0</v>
      </c>
      <c r="AM415">
        <f t="shared" si="254"/>
        <v>0</v>
      </c>
      <c r="AN415">
        <f t="shared" si="255"/>
        <v>0</v>
      </c>
      <c r="AO415">
        <f t="shared" si="256"/>
        <v>0</v>
      </c>
      <c r="AP415">
        <f t="shared" si="257"/>
        <v>0</v>
      </c>
      <c r="AQ415">
        <f t="shared" si="258"/>
        <v>0</v>
      </c>
      <c r="AR415">
        <f t="shared" si="265"/>
        <v>0</v>
      </c>
    </row>
    <row r="416" spans="2:44" ht="10.5" customHeight="1" x14ac:dyDescent="0.25">
      <c r="B416" s="40">
        <f>B410+1</f>
        <v>63</v>
      </c>
      <c r="C416" s="22" t="s">
        <v>193</v>
      </c>
      <c r="D416" s="22" t="s">
        <v>65</v>
      </c>
      <c r="E416" s="22"/>
      <c r="F416" s="25"/>
      <c r="G416" s="42">
        <v>25</v>
      </c>
      <c r="H416" s="25" t="s">
        <v>87</v>
      </c>
      <c r="I416" s="25"/>
      <c r="J416" s="25"/>
      <c r="K416" s="25" t="str">
        <f>[1]Recap!B41</f>
        <v>Teoria grafurilor si combinatorica</v>
      </c>
      <c r="L416" s="25" t="str">
        <f>[1]Recap!C41</f>
        <v>IA2</v>
      </c>
      <c r="M416" s="46" t="s">
        <v>216</v>
      </c>
      <c r="N416" s="23"/>
      <c r="O416" s="25"/>
      <c r="P416" s="25"/>
      <c r="Q416" s="27">
        <f>S416+V416</f>
        <v>8</v>
      </c>
      <c r="R416" s="28">
        <f>(T416+U416)/2</f>
        <v>0</v>
      </c>
      <c r="S416" s="29">
        <f>TRUNC(R416*AE417,2)</f>
        <v>0</v>
      </c>
      <c r="T416" s="30">
        <v>0</v>
      </c>
      <c r="U416" s="31">
        <v>0</v>
      </c>
      <c r="V416" s="29">
        <f>TRUNC((W416+X416)/2*AF417,2)</f>
        <v>8</v>
      </c>
      <c r="W416" s="30">
        <v>16</v>
      </c>
      <c r="X416" s="32">
        <v>0</v>
      </c>
      <c r="Y416" s="33">
        <v>10</v>
      </c>
      <c r="Z416" s="34" t="s">
        <v>75</v>
      </c>
      <c r="AA416" s="35"/>
      <c r="AB416" s="35"/>
      <c r="AC416" s="35"/>
      <c r="AD416" s="28"/>
      <c r="AE416" s="1">
        <f t="shared" si="263"/>
        <v>2</v>
      </c>
      <c r="AF416" s="2">
        <f t="shared" si="264"/>
        <v>1</v>
      </c>
      <c r="AG416">
        <f t="shared" si="250"/>
        <v>0</v>
      </c>
      <c r="AH416">
        <f t="shared" si="246"/>
        <v>0</v>
      </c>
      <c r="AI416">
        <f t="shared" si="251"/>
        <v>0</v>
      </c>
      <c r="AJ416" s="3">
        <f t="shared" si="247"/>
        <v>0</v>
      </c>
      <c r="AK416">
        <f t="shared" si="252"/>
        <v>0</v>
      </c>
      <c r="AL416">
        <f t="shared" si="253"/>
        <v>0</v>
      </c>
      <c r="AM416">
        <f t="shared" si="254"/>
        <v>0</v>
      </c>
      <c r="AN416">
        <f t="shared" si="255"/>
        <v>0</v>
      </c>
      <c r="AO416">
        <f t="shared" si="256"/>
        <v>1</v>
      </c>
      <c r="AP416">
        <f t="shared" si="257"/>
        <v>0</v>
      </c>
      <c r="AQ416">
        <f t="shared" si="258"/>
        <v>0</v>
      </c>
      <c r="AR416">
        <f t="shared" si="265"/>
        <v>1</v>
      </c>
    </row>
    <row r="417" spans="2:44" ht="10.5" customHeight="1" x14ac:dyDescent="0.25">
      <c r="B417" s="51"/>
      <c r="C417" s="22"/>
      <c r="D417" s="22"/>
      <c r="E417" s="54"/>
      <c r="F417" s="25"/>
      <c r="G417" s="42"/>
      <c r="H417" s="25"/>
      <c r="I417" s="25"/>
      <c r="J417" s="25"/>
      <c r="K417" s="25" t="str">
        <f>[1]Recap!B43</f>
        <v>Sisteme de operare I</v>
      </c>
      <c r="L417" s="25" t="str">
        <f>[1]Recap!C43</f>
        <v>IA2</v>
      </c>
      <c r="M417" s="46" t="s">
        <v>216</v>
      </c>
      <c r="N417" s="23"/>
      <c r="O417" s="25"/>
      <c r="P417" s="25"/>
      <c r="Q417" s="27">
        <f>S417+V417</f>
        <v>4</v>
      </c>
      <c r="R417" s="28">
        <f>(T417+U417)/2</f>
        <v>0</v>
      </c>
      <c r="S417" s="29">
        <f>TRUNC(R417*AE418,2)</f>
        <v>0</v>
      </c>
      <c r="T417" s="30">
        <v>0</v>
      </c>
      <c r="U417" s="31">
        <v>0</v>
      </c>
      <c r="V417" s="29">
        <f>TRUNC((W417+X417)/2*AF418,2)</f>
        <v>4</v>
      </c>
      <c r="W417" s="30">
        <v>8</v>
      </c>
      <c r="X417" s="32">
        <v>0</v>
      </c>
      <c r="Y417" s="33">
        <v>11.5</v>
      </c>
      <c r="Z417" s="34" t="s">
        <v>78</v>
      </c>
      <c r="AA417" s="35"/>
      <c r="AB417" s="35"/>
      <c r="AC417" s="35"/>
      <c r="AD417" s="28"/>
      <c r="AE417" s="1">
        <f t="shared" si="263"/>
        <v>2</v>
      </c>
      <c r="AF417" s="2">
        <f t="shared" si="264"/>
        <v>1</v>
      </c>
      <c r="AG417">
        <f t="shared" si="250"/>
        <v>0</v>
      </c>
      <c r="AH417">
        <f t="shared" si="246"/>
        <v>0</v>
      </c>
      <c r="AI417">
        <f t="shared" si="251"/>
        <v>0</v>
      </c>
      <c r="AJ417" s="3">
        <f t="shared" si="247"/>
        <v>0</v>
      </c>
      <c r="AK417">
        <f t="shared" si="252"/>
        <v>0</v>
      </c>
      <c r="AL417">
        <f t="shared" si="253"/>
        <v>0</v>
      </c>
      <c r="AM417">
        <f t="shared" si="254"/>
        <v>0</v>
      </c>
      <c r="AN417">
        <f t="shared" si="255"/>
        <v>0</v>
      </c>
      <c r="AO417">
        <f t="shared" si="256"/>
        <v>1</v>
      </c>
      <c r="AP417">
        <f t="shared" si="257"/>
        <v>0</v>
      </c>
      <c r="AQ417">
        <f t="shared" si="258"/>
        <v>0</v>
      </c>
      <c r="AR417">
        <f t="shared" si="265"/>
        <v>1</v>
      </c>
    </row>
    <row r="418" spans="2:44" ht="10.5" customHeight="1" x14ac:dyDescent="0.25">
      <c r="B418" s="51"/>
      <c r="C418" s="22"/>
      <c r="D418" s="22"/>
      <c r="E418" s="54"/>
      <c r="F418" s="25"/>
      <c r="G418" s="42"/>
      <c r="H418" s="25"/>
      <c r="I418" s="25"/>
      <c r="J418" s="25"/>
      <c r="K418" s="25" t="str">
        <f>[1]Recap!B45</f>
        <v>Baze de date</v>
      </c>
      <c r="L418" s="25" t="str">
        <f>[1]Recap!C45</f>
        <v>IA2</v>
      </c>
      <c r="M418" s="46" t="s">
        <v>163</v>
      </c>
      <c r="N418" s="23"/>
      <c r="O418" s="25"/>
      <c r="P418" s="25"/>
      <c r="Q418" s="41">
        <f t="shared" ref="Q418" si="274">SUM(Q415:Q417)</f>
        <v>16</v>
      </c>
      <c r="R418" s="41">
        <f t="shared" ref="R418:AC419" si="275">SUM(R415:R417)</f>
        <v>0</v>
      </c>
      <c r="S418" s="41">
        <f t="shared" si="275"/>
        <v>0</v>
      </c>
      <c r="T418" s="41">
        <f t="shared" si="275"/>
        <v>0</v>
      </c>
      <c r="U418" s="41">
        <f t="shared" si="275"/>
        <v>0</v>
      </c>
      <c r="V418" s="41">
        <f t="shared" si="275"/>
        <v>16</v>
      </c>
      <c r="W418" s="41">
        <f t="shared" si="275"/>
        <v>32</v>
      </c>
      <c r="X418" s="41">
        <f t="shared" si="275"/>
        <v>0</v>
      </c>
      <c r="Y418" s="33"/>
      <c r="Z418" s="34"/>
      <c r="AA418" s="35"/>
      <c r="AB418" s="35"/>
      <c r="AC418" s="35"/>
      <c r="AD418" s="28" t="str">
        <f>_xlfn.CONCAT(ROUND(AD419,2), " Examene")</f>
        <v>0 Examene</v>
      </c>
      <c r="AE418" s="1">
        <f t="shared" si="263"/>
        <v>2</v>
      </c>
      <c r="AF418" s="2">
        <f t="shared" si="264"/>
        <v>1</v>
      </c>
      <c r="AG418">
        <f t="shared" si="250"/>
        <v>0</v>
      </c>
      <c r="AH418">
        <f t="shared" si="246"/>
        <v>0</v>
      </c>
      <c r="AI418">
        <f t="shared" si="251"/>
        <v>0</v>
      </c>
      <c r="AJ418" s="3">
        <f t="shared" si="247"/>
        <v>0</v>
      </c>
      <c r="AK418">
        <f t="shared" si="252"/>
        <v>0</v>
      </c>
      <c r="AL418">
        <f t="shared" si="253"/>
        <v>0</v>
      </c>
      <c r="AM418">
        <f t="shared" si="254"/>
        <v>0</v>
      </c>
      <c r="AN418">
        <f t="shared" si="255"/>
        <v>0</v>
      </c>
      <c r="AO418">
        <f t="shared" si="256"/>
        <v>1</v>
      </c>
      <c r="AP418">
        <f t="shared" si="257"/>
        <v>0</v>
      </c>
      <c r="AQ418">
        <f t="shared" si="258"/>
        <v>0</v>
      </c>
      <c r="AR418">
        <f t="shared" si="265"/>
        <v>1</v>
      </c>
    </row>
    <row r="419" spans="2:44" ht="10.5" customHeight="1" x14ac:dyDescent="0.25">
      <c r="B419" s="242" t="s">
        <v>52</v>
      </c>
      <c r="C419" s="233"/>
      <c r="D419" s="233"/>
      <c r="E419" s="233"/>
      <c r="F419" s="233"/>
      <c r="G419" s="233"/>
      <c r="H419" s="233"/>
      <c r="I419" s="233"/>
      <c r="J419" s="233"/>
      <c r="K419" s="233"/>
      <c r="L419" s="233"/>
      <c r="M419" s="234"/>
      <c r="N419" s="39"/>
      <c r="O419" s="40"/>
      <c r="P419" s="40"/>
      <c r="Q419" s="27">
        <f t="shared" ref="Q419:Q424" si="276">S419+V419</f>
        <v>1</v>
      </c>
      <c r="R419" s="28">
        <f t="shared" ref="R419:R424" si="277">(T419+U419)/2</f>
        <v>0</v>
      </c>
      <c r="S419" s="29">
        <f t="shared" ref="S419:S424" si="278">TRUNC(R419*AE420,2)</f>
        <v>0</v>
      </c>
      <c r="T419" s="30">
        <v>0</v>
      </c>
      <c r="U419" s="31">
        <v>0</v>
      </c>
      <c r="V419" s="29">
        <f t="shared" ref="V419:V424" si="279">TRUNC((W419+X419)/2*AF420,2)</f>
        <v>1</v>
      </c>
      <c r="W419" s="30">
        <v>2</v>
      </c>
      <c r="X419" s="32">
        <v>0</v>
      </c>
      <c r="Y419" s="41">
        <f t="shared" si="275"/>
        <v>21.5</v>
      </c>
      <c r="Z419" s="41">
        <f t="shared" si="275"/>
        <v>0</v>
      </c>
      <c r="AA419" s="41">
        <f t="shared" si="275"/>
        <v>0</v>
      </c>
      <c r="AB419" s="41">
        <f t="shared" si="275"/>
        <v>0</v>
      </c>
      <c r="AC419" s="41">
        <f t="shared" si="275"/>
        <v>0</v>
      </c>
      <c r="AD419" s="28">
        <f>16-ROUND(Q418,2)</f>
        <v>0</v>
      </c>
      <c r="AE419" s="1">
        <f t="shared" si="263"/>
        <v>0</v>
      </c>
      <c r="AF419" s="2">
        <f t="shared" si="264"/>
        <v>0</v>
      </c>
      <c r="AG419">
        <f t="shared" si="250"/>
        <v>0</v>
      </c>
      <c r="AH419">
        <f t="shared" si="246"/>
        <v>0</v>
      </c>
      <c r="AI419">
        <f t="shared" si="251"/>
        <v>0</v>
      </c>
      <c r="AJ419" s="3">
        <f t="shared" si="247"/>
        <v>0</v>
      </c>
      <c r="AK419">
        <f t="shared" si="252"/>
        <v>0</v>
      </c>
      <c r="AL419">
        <f t="shared" si="253"/>
        <v>0</v>
      </c>
      <c r="AM419">
        <f t="shared" si="254"/>
        <v>0</v>
      </c>
      <c r="AN419">
        <f t="shared" si="255"/>
        <v>0</v>
      </c>
      <c r="AO419">
        <f t="shared" si="256"/>
        <v>0</v>
      </c>
      <c r="AP419">
        <f t="shared" si="257"/>
        <v>0</v>
      </c>
      <c r="AQ419">
        <f t="shared" si="258"/>
        <v>0</v>
      </c>
      <c r="AR419">
        <f t="shared" si="265"/>
        <v>0</v>
      </c>
    </row>
    <row r="420" spans="2:44" ht="10.5" customHeight="1" x14ac:dyDescent="0.25">
      <c r="B420" s="51">
        <f>B416+1</f>
        <v>64</v>
      </c>
      <c r="C420" s="22" t="s">
        <v>193</v>
      </c>
      <c r="D420" s="22" t="s">
        <v>65</v>
      </c>
      <c r="E420" s="22"/>
      <c r="F420" s="25"/>
      <c r="G420" s="42">
        <v>10</v>
      </c>
      <c r="H420" s="25" t="s">
        <v>55</v>
      </c>
      <c r="I420" s="25"/>
      <c r="J420" s="25"/>
      <c r="K420" s="25" t="str">
        <f>[1]Recap!B45</f>
        <v>Baze de date</v>
      </c>
      <c r="L420" s="25" t="str">
        <f>[1]Recap!C45</f>
        <v>IA2</v>
      </c>
      <c r="M420" s="46" t="s">
        <v>80</v>
      </c>
      <c r="N420" s="23"/>
      <c r="O420" s="25"/>
      <c r="P420" s="25"/>
      <c r="Q420" s="27">
        <f t="shared" si="276"/>
        <v>5</v>
      </c>
      <c r="R420" s="28">
        <f t="shared" si="277"/>
        <v>0</v>
      </c>
      <c r="S420" s="29">
        <f t="shared" si="278"/>
        <v>0</v>
      </c>
      <c r="T420" s="30">
        <v>0</v>
      </c>
      <c r="U420" s="31">
        <v>0</v>
      </c>
      <c r="V420" s="29">
        <f t="shared" si="279"/>
        <v>5</v>
      </c>
      <c r="W420" s="30">
        <v>10</v>
      </c>
      <c r="X420" s="32">
        <v>0</v>
      </c>
      <c r="Y420" s="33">
        <v>10</v>
      </c>
      <c r="Z420" s="34" t="s">
        <v>75</v>
      </c>
      <c r="AA420" s="35"/>
      <c r="AB420" s="35"/>
      <c r="AC420" s="35"/>
      <c r="AD420" s="28"/>
      <c r="AE420" s="1">
        <f t="shared" si="263"/>
        <v>2</v>
      </c>
      <c r="AF420" s="2">
        <f t="shared" si="264"/>
        <v>1</v>
      </c>
      <c r="AG420">
        <f t="shared" si="250"/>
        <v>0</v>
      </c>
      <c r="AH420">
        <f t="shared" si="246"/>
        <v>0</v>
      </c>
      <c r="AI420">
        <f t="shared" si="251"/>
        <v>0</v>
      </c>
      <c r="AJ420" s="3">
        <f t="shared" si="247"/>
        <v>0</v>
      </c>
      <c r="AK420">
        <f t="shared" si="252"/>
        <v>0</v>
      </c>
      <c r="AL420">
        <f t="shared" si="253"/>
        <v>0</v>
      </c>
      <c r="AM420">
        <f t="shared" si="254"/>
        <v>0</v>
      </c>
      <c r="AN420">
        <f t="shared" si="255"/>
        <v>0</v>
      </c>
      <c r="AO420">
        <f t="shared" si="256"/>
        <v>1</v>
      </c>
      <c r="AP420">
        <f t="shared" si="257"/>
        <v>0</v>
      </c>
      <c r="AQ420">
        <f t="shared" si="258"/>
        <v>0</v>
      </c>
      <c r="AR420">
        <f t="shared" si="265"/>
        <v>1</v>
      </c>
    </row>
    <row r="421" spans="2:44" ht="10.5" customHeight="1" x14ac:dyDescent="0.25">
      <c r="B421" s="51"/>
      <c r="C421" s="22"/>
      <c r="D421" s="22"/>
      <c r="E421" s="22"/>
      <c r="F421" s="25"/>
      <c r="G421" s="42"/>
      <c r="H421" s="25"/>
      <c r="I421" s="25"/>
      <c r="J421" s="25"/>
      <c r="K421" s="25" t="str">
        <f>[1]Recap!B47</f>
        <v>Programare  III</v>
      </c>
      <c r="L421" s="25" t="str">
        <f>[1]Recap!C47</f>
        <v>IA2</v>
      </c>
      <c r="M421" s="46" t="s">
        <v>211</v>
      </c>
      <c r="N421" s="39"/>
      <c r="O421" s="40"/>
      <c r="P421" s="40"/>
      <c r="Q421" s="27">
        <f t="shared" si="276"/>
        <v>4</v>
      </c>
      <c r="R421" s="28">
        <f t="shared" si="277"/>
        <v>0</v>
      </c>
      <c r="S421" s="29">
        <f t="shared" si="278"/>
        <v>0</v>
      </c>
      <c r="T421" s="30">
        <v>0</v>
      </c>
      <c r="U421" s="31">
        <v>0</v>
      </c>
      <c r="V421" s="29">
        <f t="shared" si="279"/>
        <v>4</v>
      </c>
      <c r="W421" s="30">
        <v>8</v>
      </c>
      <c r="X421" s="32">
        <v>0</v>
      </c>
      <c r="Y421" s="33"/>
      <c r="Z421" s="34"/>
      <c r="AA421" s="35"/>
      <c r="AB421" s="35"/>
      <c r="AC421" s="35"/>
      <c r="AD421" s="28"/>
      <c r="AE421" s="1">
        <f t="shared" si="263"/>
        <v>2</v>
      </c>
      <c r="AF421" s="2">
        <f t="shared" si="264"/>
        <v>1</v>
      </c>
      <c r="AG421">
        <f t="shared" si="250"/>
        <v>0</v>
      </c>
      <c r="AH421">
        <f t="shared" si="246"/>
        <v>0</v>
      </c>
      <c r="AI421">
        <f t="shared" si="251"/>
        <v>0</v>
      </c>
      <c r="AJ421" s="3">
        <f t="shared" si="247"/>
        <v>0</v>
      </c>
      <c r="AK421">
        <f t="shared" si="252"/>
        <v>0</v>
      </c>
      <c r="AL421">
        <f t="shared" si="253"/>
        <v>0</v>
      </c>
      <c r="AM421">
        <f t="shared" si="254"/>
        <v>0</v>
      </c>
      <c r="AN421">
        <f t="shared" si="255"/>
        <v>0</v>
      </c>
      <c r="AO421">
        <f t="shared" si="256"/>
        <v>1</v>
      </c>
      <c r="AP421">
        <f t="shared" si="257"/>
        <v>0</v>
      </c>
      <c r="AQ421">
        <f t="shared" si="258"/>
        <v>0</v>
      </c>
      <c r="AR421">
        <f t="shared" si="265"/>
        <v>1</v>
      </c>
    </row>
    <row r="422" spans="2:44" ht="10.5" customHeight="1" x14ac:dyDescent="0.25">
      <c r="B422" s="140"/>
      <c r="C422" s="94"/>
      <c r="D422" s="94"/>
      <c r="E422" s="94"/>
      <c r="F422" s="56"/>
      <c r="G422" s="42"/>
      <c r="H422" s="25"/>
      <c r="I422" s="25"/>
      <c r="J422" s="25"/>
      <c r="K422" s="25" t="str">
        <f>[1]Recap!B55</f>
        <v>Proiect individual</v>
      </c>
      <c r="L422" s="25" t="str">
        <f>[1]Recap!C55</f>
        <v>IA2</v>
      </c>
      <c r="M422" s="46" t="s">
        <v>216</v>
      </c>
      <c r="N422" s="39"/>
      <c r="O422" s="40"/>
      <c r="P422" s="40"/>
      <c r="Q422" s="27">
        <f t="shared" si="276"/>
        <v>3</v>
      </c>
      <c r="R422" s="28">
        <f t="shared" si="277"/>
        <v>0</v>
      </c>
      <c r="S422" s="29">
        <f t="shared" si="278"/>
        <v>0</v>
      </c>
      <c r="T422" s="30">
        <v>0</v>
      </c>
      <c r="U422" s="31">
        <v>0</v>
      </c>
      <c r="V422" s="29">
        <f t="shared" si="279"/>
        <v>3</v>
      </c>
      <c r="W422" s="30">
        <v>6</v>
      </c>
      <c r="X422" s="32">
        <v>0</v>
      </c>
      <c r="Y422" s="33"/>
      <c r="Z422" s="34"/>
      <c r="AA422" s="35"/>
      <c r="AB422" s="35"/>
      <c r="AC422" s="35"/>
      <c r="AD422" s="28"/>
      <c r="AE422" s="1">
        <f t="shared" si="263"/>
        <v>2</v>
      </c>
      <c r="AF422" s="2">
        <f t="shared" si="264"/>
        <v>1</v>
      </c>
      <c r="AG422">
        <f t="shared" si="250"/>
        <v>0</v>
      </c>
      <c r="AH422">
        <f t="shared" si="246"/>
        <v>0</v>
      </c>
      <c r="AI422">
        <f t="shared" si="251"/>
        <v>0</v>
      </c>
      <c r="AJ422" s="3">
        <f t="shared" si="247"/>
        <v>0</v>
      </c>
      <c r="AK422">
        <f t="shared" si="252"/>
        <v>0</v>
      </c>
      <c r="AL422">
        <f t="shared" si="253"/>
        <v>0</v>
      </c>
      <c r="AM422">
        <f t="shared" si="254"/>
        <v>0</v>
      </c>
      <c r="AN422">
        <f t="shared" si="255"/>
        <v>0</v>
      </c>
      <c r="AO422">
        <f t="shared" si="256"/>
        <v>1</v>
      </c>
      <c r="AP422">
        <f t="shared" si="257"/>
        <v>0</v>
      </c>
      <c r="AQ422">
        <f t="shared" si="258"/>
        <v>0</v>
      </c>
      <c r="AR422">
        <f t="shared" si="265"/>
        <v>1</v>
      </c>
    </row>
    <row r="423" spans="2:44" ht="10.5" customHeight="1" x14ac:dyDescent="0.25">
      <c r="B423" s="141"/>
      <c r="C423" s="96"/>
      <c r="D423" s="96"/>
      <c r="E423" s="96"/>
      <c r="F423" s="92"/>
      <c r="G423" s="142"/>
      <c r="H423" s="25"/>
      <c r="I423" s="25"/>
      <c r="J423" s="25"/>
      <c r="K423" s="25" t="str">
        <f>[1]Recap!B49</f>
        <v>Structuri de date avansate (CO)</v>
      </c>
      <c r="L423" s="25" t="str">
        <f>[1]Recap!C49</f>
        <v>I2</v>
      </c>
      <c r="M423" s="46" t="s">
        <v>208</v>
      </c>
      <c r="N423" s="39"/>
      <c r="O423" s="40"/>
      <c r="P423" s="40"/>
      <c r="Q423" s="27">
        <f t="shared" si="276"/>
        <v>0.5</v>
      </c>
      <c r="R423" s="28">
        <f t="shared" si="277"/>
        <v>0</v>
      </c>
      <c r="S423" s="29">
        <f t="shared" si="278"/>
        <v>0</v>
      </c>
      <c r="T423" s="30">
        <v>0</v>
      </c>
      <c r="U423" s="31">
        <v>0</v>
      </c>
      <c r="V423" s="29">
        <f t="shared" si="279"/>
        <v>0.5</v>
      </c>
      <c r="W423" s="30">
        <v>1</v>
      </c>
      <c r="X423" s="32">
        <v>0</v>
      </c>
      <c r="Y423" s="33"/>
      <c r="Z423" s="34"/>
      <c r="AA423" s="35"/>
      <c r="AB423" s="35"/>
      <c r="AC423" s="35"/>
      <c r="AD423" s="28"/>
      <c r="AE423" s="1">
        <f t="shared" si="263"/>
        <v>2</v>
      </c>
      <c r="AF423" s="2">
        <f t="shared" si="264"/>
        <v>1</v>
      </c>
      <c r="AG423">
        <f t="shared" si="250"/>
        <v>0</v>
      </c>
      <c r="AH423">
        <f t="shared" si="246"/>
        <v>0</v>
      </c>
      <c r="AI423">
        <f t="shared" si="251"/>
        <v>0</v>
      </c>
      <c r="AJ423" s="3">
        <f t="shared" si="247"/>
        <v>0</v>
      </c>
      <c r="AK423">
        <f t="shared" si="252"/>
        <v>0</v>
      </c>
      <c r="AL423">
        <f t="shared" si="253"/>
        <v>0</v>
      </c>
      <c r="AM423">
        <f t="shared" si="254"/>
        <v>0</v>
      </c>
      <c r="AN423">
        <f t="shared" si="255"/>
        <v>1</v>
      </c>
      <c r="AO423">
        <f t="shared" si="256"/>
        <v>0</v>
      </c>
      <c r="AP423">
        <f t="shared" si="257"/>
        <v>0</v>
      </c>
      <c r="AQ423">
        <f t="shared" si="258"/>
        <v>0</v>
      </c>
      <c r="AR423">
        <f t="shared" si="265"/>
        <v>1</v>
      </c>
    </row>
    <row r="424" spans="2:44" ht="10.5" customHeight="1" x14ac:dyDescent="0.25">
      <c r="B424" s="141"/>
      <c r="C424" s="96"/>
      <c r="D424" s="96"/>
      <c r="E424" s="96"/>
      <c r="F424" s="92"/>
      <c r="G424" s="143"/>
      <c r="H424" s="56"/>
      <c r="I424" s="56"/>
      <c r="J424" s="56"/>
      <c r="K424" s="25" t="str">
        <f>[1]Recap!B52</f>
        <v>Aplicații ale teoriei automatelor (CO)</v>
      </c>
      <c r="L424" s="25" t="str">
        <f>[1]Recap!C52</f>
        <v>I2</v>
      </c>
      <c r="M424" s="80" t="s">
        <v>119</v>
      </c>
      <c r="N424" s="39"/>
      <c r="O424" s="40"/>
      <c r="P424" s="40"/>
      <c r="Q424" s="27">
        <f t="shared" si="276"/>
        <v>2.5</v>
      </c>
      <c r="R424" s="28">
        <f t="shared" si="277"/>
        <v>0</v>
      </c>
      <c r="S424" s="29">
        <f t="shared" si="278"/>
        <v>0</v>
      </c>
      <c r="T424" s="30">
        <v>0</v>
      </c>
      <c r="U424" s="31">
        <v>0</v>
      </c>
      <c r="V424" s="29">
        <f t="shared" si="279"/>
        <v>2.5</v>
      </c>
      <c r="W424" s="30">
        <v>5</v>
      </c>
      <c r="X424" s="32">
        <v>0</v>
      </c>
      <c r="Y424" s="33"/>
      <c r="Z424" s="34"/>
      <c r="AA424" s="35"/>
      <c r="AB424" s="35"/>
      <c r="AC424" s="35"/>
      <c r="AD424" s="28"/>
      <c r="AE424" s="1">
        <f t="shared" si="263"/>
        <v>2</v>
      </c>
      <c r="AF424" s="2">
        <f t="shared" si="264"/>
        <v>1</v>
      </c>
      <c r="AG424">
        <f t="shared" si="250"/>
        <v>0</v>
      </c>
      <c r="AH424">
        <f t="shared" si="246"/>
        <v>0</v>
      </c>
      <c r="AI424">
        <f t="shared" si="251"/>
        <v>0</v>
      </c>
      <c r="AJ424" s="3">
        <f t="shared" si="247"/>
        <v>0</v>
      </c>
      <c r="AK424">
        <f t="shared" si="252"/>
        <v>0</v>
      </c>
      <c r="AL424">
        <f t="shared" si="253"/>
        <v>0</v>
      </c>
      <c r="AM424">
        <f t="shared" si="254"/>
        <v>0</v>
      </c>
      <c r="AN424">
        <f t="shared" si="255"/>
        <v>1</v>
      </c>
      <c r="AO424">
        <f t="shared" si="256"/>
        <v>0</v>
      </c>
      <c r="AP424">
        <f t="shared" si="257"/>
        <v>0</v>
      </c>
      <c r="AQ424">
        <f t="shared" si="258"/>
        <v>0</v>
      </c>
      <c r="AR424">
        <f t="shared" si="265"/>
        <v>1</v>
      </c>
    </row>
    <row r="425" spans="2:44" ht="10.5" customHeight="1" x14ac:dyDescent="0.25">
      <c r="B425" s="144"/>
      <c r="C425" s="145"/>
      <c r="D425" s="145"/>
      <c r="E425" s="145"/>
      <c r="F425" s="146"/>
      <c r="G425" s="143"/>
      <c r="H425" s="56"/>
      <c r="I425" s="56"/>
      <c r="J425" s="56"/>
      <c r="K425" s="56" t="str">
        <f>[1]Recap!B50</f>
        <v>Structuri de date avansate (CO)</v>
      </c>
      <c r="L425" s="56" t="str">
        <f>[1]Recap!C50</f>
        <v>IA2</v>
      </c>
      <c r="M425" s="80" t="s">
        <v>211</v>
      </c>
      <c r="N425" s="39"/>
      <c r="O425" s="40"/>
      <c r="P425" s="40"/>
      <c r="Q425" s="41">
        <f t="shared" ref="Q425:X425" si="280">SUM(Q419:Q424)</f>
        <v>16</v>
      </c>
      <c r="R425" s="41">
        <f t="shared" si="280"/>
        <v>0</v>
      </c>
      <c r="S425" s="41">
        <f t="shared" si="280"/>
        <v>0</v>
      </c>
      <c r="T425" s="41">
        <f t="shared" si="280"/>
        <v>0</v>
      </c>
      <c r="U425" s="41">
        <f t="shared" si="280"/>
        <v>0</v>
      </c>
      <c r="V425" s="41">
        <f t="shared" si="280"/>
        <v>16</v>
      </c>
      <c r="W425" s="41">
        <f t="shared" si="280"/>
        <v>32</v>
      </c>
      <c r="X425" s="41">
        <f t="shared" si="280"/>
        <v>0</v>
      </c>
      <c r="Y425" s="33"/>
      <c r="Z425" s="34"/>
      <c r="AA425" s="35"/>
      <c r="AB425" s="35"/>
      <c r="AC425" s="35"/>
      <c r="AD425" s="28" t="str">
        <f>_xlfn.CONCAT(ROUND(AD426,2), " Examene")</f>
        <v>0 Examene</v>
      </c>
      <c r="AE425" s="1">
        <f t="shared" si="263"/>
        <v>2</v>
      </c>
      <c r="AF425" s="2">
        <f t="shared" si="264"/>
        <v>1</v>
      </c>
      <c r="AG425">
        <f t="shared" si="250"/>
        <v>0</v>
      </c>
      <c r="AH425">
        <f t="shared" si="246"/>
        <v>0</v>
      </c>
      <c r="AI425">
        <f t="shared" si="251"/>
        <v>0</v>
      </c>
      <c r="AJ425" s="3">
        <f t="shared" si="247"/>
        <v>0</v>
      </c>
      <c r="AK425">
        <f t="shared" si="252"/>
        <v>0</v>
      </c>
      <c r="AL425">
        <f t="shared" si="253"/>
        <v>0</v>
      </c>
      <c r="AM425">
        <f t="shared" si="254"/>
        <v>0</v>
      </c>
      <c r="AN425">
        <f t="shared" si="255"/>
        <v>0</v>
      </c>
      <c r="AO425">
        <f t="shared" si="256"/>
        <v>1</v>
      </c>
      <c r="AP425">
        <f t="shared" si="257"/>
        <v>0</v>
      </c>
      <c r="AQ425">
        <f t="shared" si="258"/>
        <v>0</v>
      </c>
      <c r="AR425">
        <f t="shared" si="265"/>
        <v>1</v>
      </c>
    </row>
    <row r="426" spans="2:44" ht="11.25" customHeight="1" x14ac:dyDescent="0.25">
      <c r="B426" s="245" t="s">
        <v>52</v>
      </c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98"/>
      <c r="O426" s="40"/>
      <c r="P426" s="40"/>
      <c r="Q426" s="27">
        <f>S426+V426</f>
        <v>8</v>
      </c>
      <c r="R426" s="28">
        <f>(T426+U426)/2</f>
        <v>0</v>
      </c>
      <c r="S426" s="29">
        <f>TRUNC(R426*AE427,2)</f>
        <v>0</v>
      </c>
      <c r="T426" s="30">
        <v>0</v>
      </c>
      <c r="U426" s="31">
        <v>0</v>
      </c>
      <c r="V426" s="29">
        <f>TRUNC((W426+X426)/2*AF427,2)</f>
        <v>8</v>
      </c>
      <c r="W426" s="30">
        <v>16</v>
      </c>
      <c r="X426" s="32">
        <v>0</v>
      </c>
      <c r="Y426" s="53">
        <f>SUM(Y420:Y422)</f>
        <v>10</v>
      </c>
      <c r="Z426" s="25"/>
      <c r="AA426" s="35"/>
      <c r="AB426" s="35"/>
      <c r="AC426" s="35"/>
      <c r="AD426" s="28">
        <f>16-ROUND(Q425,2)</f>
        <v>0</v>
      </c>
      <c r="AE426" s="1">
        <f t="shared" si="263"/>
        <v>0</v>
      </c>
      <c r="AF426" s="2">
        <f t="shared" si="264"/>
        <v>0</v>
      </c>
      <c r="AG426">
        <f t="shared" si="250"/>
        <v>0</v>
      </c>
      <c r="AH426">
        <f t="shared" si="246"/>
        <v>0</v>
      </c>
      <c r="AI426">
        <f t="shared" si="251"/>
        <v>0</v>
      </c>
      <c r="AJ426" s="3">
        <f t="shared" si="247"/>
        <v>0</v>
      </c>
      <c r="AK426">
        <f t="shared" si="252"/>
        <v>0</v>
      </c>
      <c r="AL426">
        <f t="shared" si="253"/>
        <v>0</v>
      </c>
      <c r="AM426">
        <f t="shared" si="254"/>
        <v>0</v>
      </c>
      <c r="AN426">
        <f t="shared" si="255"/>
        <v>0</v>
      </c>
      <c r="AO426">
        <f t="shared" si="256"/>
        <v>0</v>
      </c>
      <c r="AP426">
        <f t="shared" si="257"/>
        <v>0</v>
      </c>
      <c r="AQ426">
        <f t="shared" si="258"/>
        <v>0</v>
      </c>
      <c r="AR426">
        <f t="shared" si="265"/>
        <v>0</v>
      </c>
    </row>
    <row r="427" spans="2:44" ht="10.5" customHeight="1" x14ac:dyDescent="0.25">
      <c r="B427" s="148">
        <f>B420+1</f>
        <v>65</v>
      </c>
      <c r="C427" s="149" t="s">
        <v>193</v>
      </c>
      <c r="D427" s="150" t="s">
        <v>65</v>
      </c>
      <c r="E427" s="149"/>
      <c r="F427" s="124"/>
      <c r="G427" s="151">
        <v>10</v>
      </c>
      <c r="H427" s="124" t="s">
        <v>55</v>
      </c>
      <c r="I427" s="124"/>
      <c r="J427" s="124"/>
      <c r="K427" s="68" t="str">
        <f>[1]Recap!B81</f>
        <v>Inteligenţă artificială</v>
      </c>
      <c r="L427" s="68" t="str">
        <f>[1]Recap!C81</f>
        <v>I3</v>
      </c>
      <c r="M427" s="117" t="s">
        <v>217</v>
      </c>
      <c r="N427" s="23"/>
      <c r="O427" s="25"/>
      <c r="P427" s="25"/>
      <c r="Q427" s="27">
        <f>S427+V427</f>
        <v>7</v>
      </c>
      <c r="R427" s="28">
        <f>(T427+U427)/2</f>
        <v>0</v>
      </c>
      <c r="S427" s="29">
        <f>TRUNC(R427*AE428,2)</f>
        <v>0</v>
      </c>
      <c r="T427" s="30">
        <v>0</v>
      </c>
      <c r="U427" s="31">
        <v>0</v>
      </c>
      <c r="V427" s="29">
        <f>TRUNC((W427+X427)/2*AF428,2)</f>
        <v>7</v>
      </c>
      <c r="W427" s="30">
        <v>14</v>
      </c>
      <c r="X427" s="32">
        <v>0</v>
      </c>
      <c r="Y427" s="33">
        <v>10</v>
      </c>
      <c r="Z427" s="34" t="s">
        <v>75</v>
      </c>
      <c r="AA427" s="35"/>
      <c r="AB427" s="35"/>
      <c r="AC427" s="35"/>
      <c r="AD427" s="28"/>
      <c r="AE427" s="1">
        <f t="shared" si="263"/>
        <v>2</v>
      </c>
      <c r="AF427" s="2">
        <f t="shared" si="264"/>
        <v>1</v>
      </c>
      <c r="AG427">
        <f t="shared" si="250"/>
        <v>0</v>
      </c>
      <c r="AH427">
        <f t="shared" si="246"/>
        <v>0</v>
      </c>
      <c r="AI427">
        <f t="shared" si="251"/>
        <v>0</v>
      </c>
      <c r="AJ427" s="3">
        <f t="shared" si="247"/>
        <v>0</v>
      </c>
      <c r="AK427">
        <f t="shared" si="252"/>
        <v>0</v>
      </c>
      <c r="AL427">
        <f t="shared" si="253"/>
        <v>0</v>
      </c>
      <c r="AM427">
        <f t="shared" si="254"/>
        <v>0</v>
      </c>
      <c r="AN427">
        <f t="shared" si="255"/>
        <v>1</v>
      </c>
      <c r="AO427">
        <f t="shared" si="256"/>
        <v>0</v>
      </c>
      <c r="AP427">
        <f t="shared" si="257"/>
        <v>0</v>
      </c>
      <c r="AQ427">
        <f t="shared" si="258"/>
        <v>0</v>
      </c>
      <c r="AR427">
        <f t="shared" si="265"/>
        <v>1</v>
      </c>
    </row>
    <row r="428" spans="2:44" ht="10.5" customHeight="1" x14ac:dyDescent="0.25">
      <c r="B428" s="51"/>
      <c r="C428" s="22"/>
      <c r="D428" s="22"/>
      <c r="E428" s="54"/>
      <c r="F428" s="25"/>
      <c r="G428" s="42"/>
      <c r="H428" s="25"/>
      <c r="I428" s="25"/>
      <c r="J428" s="25"/>
      <c r="K428" s="25" t="str">
        <f>[1]Recap!B91</f>
        <v xml:space="preserve">Ecuații diferențiale </v>
      </c>
      <c r="L428" s="25" t="str">
        <f>[1]Recap!C91</f>
        <v>I3</v>
      </c>
      <c r="M428" s="46" t="s">
        <v>218</v>
      </c>
      <c r="N428" s="39"/>
      <c r="O428" s="40"/>
      <c r="P428" s="40"/>
      <c r="Q428" s="27">
        <f>S428+V428</f>
        <v>1</v>
      </c>
      <c r="R428" s="28">
        <f>(T428+U428)/2</f>
        <v>0</v>
      </c>
      <c r="S428" s="29">
        <f>TRUNC(R428*AE429,2)</f>
        <v>0</v>
      </c>
      <c r="T428" s="30">
        <v>0</v>
      </c>
      <c r="U428" s="31">
        <v>0</v>
      </c>
      <c r="V428" s="29">
        <f>TRUNC((W428+X428)/2*AF429,2)</f>
        <v>1</v>
      </c>
      <c r="W428" s="30">
        <v>2</v>
      </c>
      <c r="X428" s="32">
        <v>0</v>
      </c>
      <c r="Y428" s="33">
        <v>12</v>
      </c>
      <c r="Z428" s="34" t="s">
        <v>78</v>
      </c>
      <c r="AA428" s="35"/>
      <c r="AB428" s="35"/>
      <c r="AC428" s="35"/>
      <c r="AD428" s="28"/>
      <c r="AE428" s="1">
        <f t="shared" si="263"/>
        <v>2</v>
      </c>
      <c r="AF428" s="2">
        <f t="shared" si="264"/>
        <v>1</v>
      </c>
      <c r="AG428">
        <f t="shared" si="250"/>
        <v>0</v>
      </c>
      <c r="AH428">
        <f t="shared" si="246"/>
        <v>0</v>
      </c>
      <c r="AI428">
        <f t="shared" si="251"/>
        <v>0</v>
      </c>
      <c r="AJ428" s="3">
        <f t="shared" si="247"/>
        <v>0</v>
      </c>
      <c r="AK428">
        <f t="shared" si="252"/>
        <v>0</v>
      </c>
      <c r="AL428">
        <f t="shared" si="253"/>
        <v>0</v>
      </c>
      <c r="AM428">
        <f t="shared" si="254"/>
        <v>0</v>
      </c>
      <c r="AN428">
        <f t="shared" si="255"/>
        <v>1</v>
      </c>
      <c r="AO428">
        <f t="shared" si="256"/>
        <v>0</v>
      </c>
      <c r="AP428">
        <f t="shared" si="257"/>
        <v>0</v>
      </c>
      <c r="AQ428">
        <f t="shared" si="258"/>
        <v>0</v>
      </c>
      <c r="AR428">
        <f t="shared" si="265"/>
        <v>1</v>
      </c>
    </row>
    <row r="429" spans="2:44" ht="10.5" customHeight="1" x14ac:dyDescent="0.25">
      <c r="B429" s="51"/>
      <c r="C429" s="22"/>
      <c r="D429" s="22"/>
      <c r="E429" s="54"/>
      <c r="F429" s="25"/>
      <c r="G429" s="42"/>
      <c r="H429" s="25"/>
      <c r="I429" s="25"/>
      <c r="J429" s="25"/>
      <c r="K429" s="25" t="str">
        <f>[1]Recap!B87</f>
        <v>Tehnologii Web</v>
      </c>
      <c r="L429" s="25" t="str">
        <f>[1]Recap!C87</f>
        <v>I3</v>
      </c>
      <c r="M429" s="46" t="s">
        <v>117</v>
      </c>
      <c r="N429" s="36"/>
      <c r="O429" s="54"/>
      <c r="P429" s="54"/>
      <c r="Q429" s="41">
        <f t="shared" ref="Q429:Y430" si="281">SUM(Q426:Q428)</f>
        <v>16</v>
      </c>
      <c r="R429" s="41">
        <f t="shared" ref="R429:X429" si="282">SUM(R426:R428)</f>
        <v>0</v>
      </c>
      <c r="S429" s="41">
        <f t="shared" si="282"/>
        <v>0</v>
      </c>
      <c r="T429" s="41">
        <f t="shared" si="282"/>
        <v>0</v>
      </c>
      <c r="U429" s="41">
        <f t="shared" si="282"/>
        <v>0</v>
      </c>
      <c r="V429" s="41">
        <f t="shared" si="282"/>
        <v>16</v>
      </c>
      <c r="W429" s="41">
        <f t="shared" si="282"/>
        <v>32</v>
      </c>
      <c r="X429" s="41">
        <f t="shared" si="282"/>
        <v>0</v>
      </c>
      <c r="Y429" s="33"/>
      <c r="Z429" s="34"/>
      <c r="AA429" s="35"/>
      <c r="AB429" s="35"/>
      <c r="AC429" s="35"/>
      <c r="AD429" s="28" t="s">
        <v>219</v>
      </c>
      <c r="AE429" s="1">
        <f t="shared" si="263"/>
        <v>2</v>
      </c>
      <c r="AF429" s="2">
        <f t="shared" si="264"/>
        <v>1</v>
      </c>
      <c r="AG429">
        <f t="shared" si="250"/>
        <v>0</v>
      </c>
      <c r="AH429">
        <f t="shared" si="246"/>
        <v>0</v>
      </c>
      <c r="AI429">
        <f t="shared" si="251"/>
        <v>0</v>
      </c>
      <c r="AJ429" s="3">
        <f t="shared" si="247"/>
        <v>0</v>
      </c>
      <c r="AK429">
        <f t="shared" si="252"/>
        <v>0</v>
      </c>
      <c r="AL429">
        <f t="shared" si="253"/>
        <v>0</v>
      </c>
      <c r="AM429">
        <f t="shared" si="254"/>
        <v>0</v>
      </c>
      <c r="AN429">
        <f t="shared" si="255"/>
        <v>1</v>
      </c>
      <c r="AO429">
        <f t="shared" si="256"/>
        <v>0</v>
      </c>
      <c r="AP429">
        <f t="shared" si="257"/>
        <v>0</v>
      </c>
      <c r="AQ429">
        <f t="shared" si="258"/>
        <v>0</v>
      </c>
      <c r="AR429">
        <f t="shared" si="265"/>
        <v>1</v>
      </c>
    </row>
    <row r="430" spans="2:44" ht="10.5" customHeight="1" x14ac:dyDescent="0.25">
      <c r="B430" s="242" t="s">
        <v>52</v>
      </c>
      <c r="C430" s="233"/>
      <c r="D430" s="233"/>
      <c r="E430" s="233"/>
      <c r="F430" s="233"/>
      <c r="G430" s="233"/>
      <c r="H430" s="233"/>
      <c r="I430" s="233"/>
      <c r="J430" s="233"/>
      <c r="K430" s="233"/>
      <c r="L430" s="233"/>
      <c r="M430" s="234"/>
      <c r="N430" s="39"/>
      <c r="O430" s="40"/>
      <c r="P430" s="40"/>
      <c r="Q430" s="27">
        <f>S430+V430</f>
        <v>7</v>
      </c>
      <c r="R430" s="28">
        <f>(T430+U430)/2</f>
        <v>0</v>
      </c>
      <c r="S430" s="29">
        <f t="shared" ref="S430:S435" si="283">TRUNC(R430*AE431,2)</f>
        <v>0</v>
      </c>
      <c r="T430" s="30">
        <v>0</v>
      </c>
      <c r="U430" s="31">
        <v>0</v>
      </c>
      <c r="V430" s="29">
        <f t="shared" ref="V430:V435" si="284">TRUNC((W430+X430)/2*AF431,2)</f>
        <v>7</v>
      </c>
      <c r="W430" s="30">
        <v>14</v>
      </c>
      <c r="X430" s="32">
        <v>0</v>
      </c>
      <c r="Y430" s="53">
        <f t="shared" si="281"/>
        <v>22</v>
      </c>
      <c r="Z430" s="25"/>
      <c r="AA430" s="35"/>
      <c r="AB430" s="35"/>
      <c r="AC430" s="35"/>
      <c r="AD430" s="73">
        <v>0</v>
      </c>
      <c r="AE430" s="1">
        <f t="shared" si="263"/>
        <v>0</v>
      </c>
      <c r="AF430" s="2">
        <f t="shared" si="264"/>
        <v>0</v>
      </c>
      <c r="AG430">
        <f t="shared" si="250"/>
        <v>0</v>
      </c>
      <c r="AH430">
        <f t="shared" si="246"/>
        <v>0</v>
      </c>
      <c r="AI430">
        <f t="shared" si="251"/>
        <v>0</v>
      </c>
      <c r="AJ430" s="3">
        <f t="shared" si="247"/>
        <v>0</v>
      </c>
      <c r="AK430">
        <f t="shared" si="252"/>
        <v>0</v>
      </c>
      <c r="AL430">
        <f t="shared" si="253"/>
        <v>0</v>
      </c>
      <c r="AM430">
        <f t="shared" si="254"/>
        <v>0</v>
      </c>
      <c r="AN430">
        <f t="shared" si="255"/>
        <v>0</v>
      </c>
      <c r="AO430">
        <f t="shared" si="256"/>
        <v>0</v>
      </c>
      <c r="AP430">
        <f t="shared" si="257"/>
        <v>0</v>
      </c>
      <c r="AQ430">
        <f t="shared" si="258"/>
        <v>0</v>
      </c>
      <c r="AR430">
        <f t="shared" si="265"/>
        <v>0</v>
      </c>
    </row>
    <row r="431" spans="2:44" ht="10.5" customHeight="1" x14ac:dyDescent="0.25">
      <c r="B431" s="40">
        <f>B427+1</f>
        <v>66</v>
      </c>
      <c r="C431" s="22" t="s">
        <v>193</v>
      </c>
      <c r="D431" s="22" t="s">
        <v>65</v>
      </c>
      <c r="E431" s="54"/>
      <c r="F431" s="54"/>
      <c r="G431" s="54"/>
      <c r="H431" s="54"/>
      <c r="I431" s="54"/>
      <c r="J431" s="54"/>
      <c r="K431" s="54" t="str">
        <f>[1]Recap!B87</f>
        <v>Tehnologii Web</v>
      </c>
      <c r="L431" s="54" t="str">
        <f>[1]Recap!C87</f>
        <v>I3</v>
      </c>
      <c r="M431" s="46" t="s">
        <v>218</v>
      </c>
      <c r="N431" s="25"/>
      <c r="O431" s="25"/>
      <c r="P431" s="25"/>
      <c r="Q431" s="27">
        <f>S431+V431</f>
        <v>5</v>
      </c>
      <c r="R431" s="28">
        <f>(T431+U431)/2</f>
        <v>0</v>
      </c>
      <c r="S431" s="29">
        <f t="shared" si="283"/>
        <v>0</v>
      </c>
      <c r="T431" s="30">
        <v>0</v>
      </c>
      <c r="U431" s="31">
        <v>0</v>
      </c>
      <c r="V431" s="29">
        <f t="shared" si="284"/>
        <v>5</v>
      </c>
      <c r="W431" s="30">
        <v>10</v>
      </c>
      <c r="X431" s="32">
        <v>0</v>
      </c>
      <c r="Y431" s="53"/>
      <c r="Z431" s="25"/>
      <c r="AA431" s="35"/>
      <c r="AB431" s="35"/>
      <c r="AC431" s="35"/>
      <c r="AD431" s="28"/>
      <c r="AE431" s="1">
        <f t="shared" si="263"/>
        <v>2</v>
      </c>
      <c r="AF431" s="2">
        <f t="shared" si="264"/>
        <v>1</v>
      </c>
      <c r="AG431">
        <f t="shared" si="250"/>
        <v>0</v>
      </c>
      <c r="AH431">
        <f t="shared" si="246"/>
        <v>0</v>
      </c>
      <c r="AI431">
        <f t="shared" si="251"/>
        <v>0</v>
      </c>
      <c r="AJ431" s="3">
        <f t="shared" si="247"/>
        <v>0</v>
      </c>
      <c r="AK431">
        <f t="shared" si="252"/>
        <v>0</v>
      </c>
      <c r="AL431">
        <f t="shared" si="253"/>
        <v>0</v>
      </c>
      <c r="AM431">
        <f t="shared" si="254"/>
        <v>0</v>
      </c>
      <c r="AN431">
        <f t="shared" si="255"/>
        <v>1</v>
      </c>
      <c r="AO431">
        <f t="shared" si="256"/>
        <v>0</v>
      </c>
      <c r="AP431">
        <f t="shared" si="257"/>
        <v>0</v>
      </c>
      <c r="AQ431">
        <f t="shared" si="258"/>
        <v>0</v>
      </c>
      <c r="AR431">
        <f t="shared" si="265"/>
        <v>1</v>
      </c>
    </row>
    <row r="432" spans="2:44" ht="10.5" customHeight="1" x14ac:dyDescent="0.25">
      <c r="B432" s="40"/>
      <c r="C432" s="22"/>
      <c r="D432" s="22"/>
      <c r="E432" s="54"/>
      <c r="F432" s="54"/>
      <c r="G432" s="54"/>
      <c r="H432" s="54"/>
      <c r="I432" s="54"/>
      <c r="J432" s="54"/>
      <c r="K432" s="54" t="str">
        <f>[1]Recap!B102</f>
        <v>Metodologia realizării lucrării de licenţă</v>
      </c>
      <c r="L432" s="54" t="str">
        <f>[1]Recap!C102</f>
        <v>I3</v>
      </c>
      <c r="M432" s="46" t="s">
        <v>220</v>
      </c>
      <c r="N432" s="25"/>
      <c r="O432" s="25"/>
      <c r="P432" s="25"/>
      <c r="Q432" s="27">
        <f t="shared" ref="Q432:Q433" si="285">S432+V432</f>
        <v>1</v>
      </c>
      <c r="R432" s="28">
        <f t="shared" ref="R432:R433" si="286">(T432+U432)/2</f>
        <v>0</v>
      </c>
      <c r="S432" s="29">
        <f t="shared" si="283"/>
        <v>0</v>
      </c>
      <c r="T432" s="30">
        <v>0</v>
      </c>
      <c r="U432" s="31">
        <v>0</v>
      </c>
      <c r="V432" s="29">
        <f t="shared" si="284"/>
        <v>1</v>
      </c>
      <c r="W432" s="30">
        <v>2</v>
      </c>
      <c r="X432" s="32">
        <v>0</v>
      </c>
      <c r="Y432" s="53"/>
      <c r="Z432" s="25"/>
      <c r="AA432" s="35"/>
      <c r="AB432" s="35"/>
      <c r="AC432" s="35"/>
      <c r="AD432" s="28"/>
      <c r="AE432" s="1">
        <f t="shared" si="263"/>
        <v>2</v>
      </c>
      <c r="AF432" s="2">
        <f t="shared" si="264"/>
        <v>1</v>
      </c>
      <c r="AG432">
        <f t="shared" si="250"/>
        <v>0</v>
      </c>
      <c r="AH432">
        <f t="shared" si="246"/>
        <v>0</v>
      </c>
      <c r="AI432">
        <f t="shared" si="251"/>
        <v>0</v>
      </c>
      <c r="AJ432" s="3">
        <f t="shared" si="247"/>
        <v>0</v>
      </c>
      <c r="AK432">
        <f t="shared" si="252"/>
        <v>0</v>
      </c>
      <c r="AL432">
        <f t="shared" si="253"/>
        <v>0</v>
      </c>
      <c r="AM432">
        <f t="shared" si="254"/>
        <v>0</v>
      </c>
      <c r="AN432">
        <f t="shared" si="255"/>
        <v>1</v>
      </c>
      <c r="AO432">
        <f t="shared" si="256"/>
        <v>0</v>
      </c>
      <c r="AP432">
        <f t="shared" si="257"/>
        <v>0</v>
      </c>
      <c r="AQ432">
        <f t="shared" si="258"/>
        <v>0</v>
      </c>
      <c r="AR432">
        <f t="shared" si="265"/>
        <v>1</v>
      </c>
    </row>
    <row r="433" spans="2:44" ht="10.5" customHeight="1" x14ac:dyDescent="0.25">
      <c r="B433" s="40"/>
      <c r="C433" s="22"/>
      <c r="D433" s="22"/>
      <c r="E433" s="54"/>
      <c r="F433" s="54"/>
      <c r="G433" s="54"/>
      <c r="H433" s="54"/>
      <c r="I433" s="54"/>
      <c r="J433" s="54"/>
      <c r="K433" s="54" t="str">
        <f>[1]Recap!B95</f>
        <v>Medii de proiectare și programare (CO)</v>
      </c>
      <c r="L433" s="54" t="str">
        <f>[1]Recap!C95</f>
        <v>I3</v>
      </c>
      <c r="M433" s="46" t="s">
        <v>137</v>
      </c>
      <c r="N433" s="25"/>
      <c r="O433" s="25"/>
      <c r="P433" s="25"/>
      <c r="Q433" s="27">
        <f t="shared" si="285"/>
        <v>1</v>
      </c>
      <c r="R433" s="28">
        <f t="shared" si="286"/>
        <v>0</v>
      </c>
      <c r="S433" s="29">
        <f t="shared" si="283"/>
        <v>0</v>
      </c>
      <c r="T433" s="30">
        <v>0</v>
      </c>
      <c r="U433" s="31">
        <v>0</v>
      </c>
      <c r="V433" s="29">
        <f t="shared" si="284"/>
        <v>1</v>
      </c>
      <c r="W433" s="30">
        <v>2</v>
      </c>
      <c r="X433" s="32">
        <v>0</v>
      </c>
      <c r="Y433" s="53"/>
      <c r="Z433" s="25"/>
      <c r="AA433" s="35"/>
      <c r="AB433" s="35"/>
      <c r="AC433" s="35"/>
      <c r="AD433" s="28"/>
      <c r="AE433" s="1">
        <f t="shared" si="263"/>
        <v>2</v>
      </c>
      <c r="AF433" s="2">
        <f t="shared" si="264"/>
        <v>1</v>
      </c>
      <c r="AG433">
        <f t="shared" si="250"/>
        <v>0</v>
      </c>
      <c r="AH433">
        <f t="shared" si="246"/>
        <v>0</v>
      </c>
      <c r="AI433">
        <f t="shared" si="251"/>
        <v>0</v>
      </c>
      <c r="AJ433" s="3">
        <f t="shared" si="247"/>
        <v>0</v>
      </c>
      <c r="AK433">
        <f t="shared" si="252"/>
        <v>0</v>
      </c>
      <c r="AL433">
        <f t="shared" si="253"/>
        <v>0</v>
      </c>
      <c r="AM433">
        <f t="shared" si="254"/>
        <v>0</v>
      </c>
      <c r="AN433">
        <f t="shared" si="255"/>
        <v>1</v>
      </c>
      <c r="AO433">
        <f t="shared" si="256"/>
        <v>0</v>
      </c>
      <c r="AP433">
        <f t="shared" si="257"/>
        <v>0</v>
      </c>
      <c r="AQ433">
        <f t="shared" si="258"/>
        <v>0</v>
      </c>
      <c r="AR433">
        <f t="shared" si="265"/>
        <v>1</v>
      </c>
    </row>
    <row r="434" spans="2:44" ht="10.5" customHeight="1" x14ac:dyDescent="0.25">
      <c r="B434" s="40"/>
      <c r="C434" s="22"/>
      <c r="D434" s="22"/>
      <c r="E434" s="54"/>
      <c r="F434" s="54"/>
      <c r="G434" s="54"/>
      <c r="H434" s="54"/>
      <c r="I434" s="54"/>
      <c r="J434" s="54"/>
      <c r="K434" s="54" t="str">
        <f>[1]Recap!B126</f>
        <v>Sabloane de proiectare (CO)</v>
      </c>
      <c r="L434" s="54" t="str">
        <f>[1]Recap!C126</f>
        <v>I3</v>
      </c>
      <c r="M434" s="46" t="s">
        <v>145</v>
      </c>
      <c r="N434" s="25"/>
      <c r="O434" s="25"/>
      <c r="P434" s="25"/>
      <c r="Q434" s="27">
        <f>S434+V434</f>
        <v>1.5</v>
      </c>
      <c r="R434" s="28">
        <f>(T434+U434)/2</f>
        <v>0</v>
      </c>
      <c r="S434" s="29">
        <f t="shared" si="283"/>
        <v>0</v>
      </c>
      <c r="T434" s="30">
        <v>0</v>
      </c>
      <c r="U434" s="31">
        <v>0</v>
      </c>
      <c r="V434" s="29">
        <f t="shared" si="284"/>
        <v>1.5</v>
      </c>
      <c r="W434" s="30">
        <v>3</v>
      </c>
      <c r="X434" s="32">
        <v>0</v>
      </c>
      <c r="Y434" s="53"/>
      <c r="Z434" s="25"/>
      <c r="AA434" s="35"/>
      <c r="AB434" s="35"/>
      <c r="AC434" s="35"/>
      <c r="AD434" s="28"/>
      <c r="AE434" s="1">
        <f t="shared" si="263"/>
        <v>2</v>
      </c>
      <c r="AF434" s="2">
        <f t="shared" si="264"/>
        <v>1</v>
      </c>
      <c r="AG434">
        <f t="shared" si="250"/>
        <v>0</v>
      </c>
      <c r="AH434">
        <f t="shared" si="246"/>
        <v>0</v>
      </c>
      <c r="AI434">
        <f t="shared" si="251"/>
        <v>0</v>
      </c>
      <c r="AJ434" s="3">
        <f t="shared" si="247"/>
        <v>0</v>
      </c>
      <c r="AK434">
        <f t="shared" si="252"/>
        <v>0</v>
      </c>
      <c r="AL434">
        <f t="shared" si="253"/>
        <v>0</v>
      </c>
      <c r="AM434">
        <f t="shared" si="254"/>
        <v>0</v>
      </c>
      <c r="AN434">
        <f t="shared" si="255"/>
        <v>1</v>
      </c>
      <c r="AO434">
        <f t="shared" si="256"/>
        <v>0</v>
      </c>
      <c r="AP434">
        <f t="shared" si="257"/>
        <v>0</v>
      </c>
      <c r="AQ434">
        <f t="shared" si="258"/>
        <v>0</v>
      </c>
      <c r="AR434">
        <f t="shared" si="265"/>
        <v>1</v>
      </c>
    </row>
    <row r="435" spans="2:44" ht="10.5" customHeight="1" x14ac:dyDescent="0.25">
      <c r="B435" s="22"/>
      <c r="C435" s="54"/>
      <c r="D435" s="54"/>
      <c r="E435" s="54"/>
      <c r="F435" s="54"/>
      <c r="G435" s="54"/>
      <c r="H435" s="54"/>
      <c r="I435" s="54"/>
      <c r="J435" s="54"/>
      <c r="K435" s="54" t="str">
        <f>[1]Recap!B331</f>
        <v>Introducere în blockchain (CO)</v>
      </c>
      <c r="L435" s="54" t="str">
        <f>[1]Recap!C331</f>
        <v>I3</v>
      </c>
      <c r="M435" s="152" t="s">
        <v>221</v>
      </c>
      <c r="N435" s="36"/>
      <c r="O435" s="54"/>
      <c r="P435" s="54"/>
      <c r="Q435" s="27">
        <f>S435+V435</f>
        <v>0.5</v>
      </c>
      <c r="R435" s="28">
        <f>(T435+U435)/2</f>
        <v>0</v>
      </c>
      <c r="S435" s="29">
        <f t="shared" si="283"/>
        <v>0</v>
      </c>
      <c r="T435" s="30">
        <v>0</v>
      </c>
      <c r="U435" s="31">
        <v>0</v>
      </c>
      <c r="V435" s="29">
        <f t="shared" si="284"/>
        <v>0.5</v>
      </c>
      <c r="W435" s="30">
        <v>1</v>
      </c>
      <c r="X435" s="32">
        <v>0</v>
      </c>
      <c r="Y435" s="53"/>
      <c r="Z435" s="25"/>
      <c r="AA435" s="35"/>
      <c r="AB435" s="35"/>
      <c r="AC435" s="35"/>
      <c r="AD435" s="28"/>
      <c r="AE435" s="1">
        <f t="shared" si="263"/>
        <v>2</v>
      </c>
      <c r="AF435" s="2">
        <f t="shared" si="264"/>
        <v>1</v>
      </c>
      <c r="AG435">
        <f t="shared" si="250"/>
        <v>0</v>
      </c>
      <c r="AH435">
        <f t="shared" si="246"/>
        <v>0</v>
      </c>
      <c r="AI435">
        <f t="shared" si="251"/>
        <v>0</v>
      </c>
      <c r="AJ435" s="3">
        <f t="shared" si="247"/>
        <v>0</v>
      </c>
      <c r="AK435">
        <f t="shared" si="252"/>
        <v>0</v>
      </c>
      <c r="AL435">
        <f t="shared" si="253"/>
        <v>0</v>
      </c>
      <c r="AM435">
        <f t="shared" si="254"/>
        <v>0</v>
      </c>
      <c r="AN435">
        <f t="shared" si="255"/>
        <v>1</v>
      </c>
      <c r="AO435">
        <f t="shared" si="256"/>
        <v>0</v>
      </c>
      <c r="AP435">
        <f t="shared" si="257"/>
        <v>0</v>
      </c>
      <c r="AQ435">
        <f t="shared" si="258"/>
        <v>0</v>
      </c>
      <c r="AR435">
        <f t="shared" si="265"/>
        <v>1</v>
      </c>
    </row>
    <row r="436" spans="2:44" ht="10.5" customHeight="1" x14ac:dyDescent="0.25">
      <c r="B436" s="22"/>
      <c r="C436" s="54"/>
      <c r="D436" s="54"/>
      <c r="E436" s="54"/>
      <c r="F436" s="54"/>
      <c r="G436" s="54"/>
      <c r="H436" s="54"/>
      <c r="I436" s="54"/>
      <c r="J436" s="54"/>
      <c r="K436" s="54" t="str">
        <f>[1]Recap!B96</f>
        <v>Medii de proiectare și programare (CO)</v>
      </c>
      <c r="L436" s="54" t="str">
        <f>[1]Recap!C96</f>
        <v>IA3</v>
      </c>
      <c r="M436" s="46" t="s">
        <v>117</v>
      </c>
      <c r="N436" s="23"/>
      <c r="O436" s="25"/>
      <c r="P436" s="25"/>
      <c r="Q436" s="41">
        <f t="shared" ref="Q436:X436" si="287">SUM(Q430:Q435)</f>
        <v>16</v>
      </c>
      <c r="R436" s="41">
        <f t="shared" si="287"/>
        <v>0</v>
      </c>
      <c r="S436" s="41">
        <f t="shared" si="287"/>
        <v>0</v>
      </c>
      <c r="T436" s="41">
        <f t="shared" si="287"/>
        <v>0</v>
      </c>
      <c r="U436" s="41">
        <f t="shared" si="287"/>
        <v>0</v>
      </c>
      <c r="V436" s="41">
        <f t="shared" si="287"/>
        <v>16</v>
      </c>
      <c r="W436" s="41">
        <f t="shared" si="287"/>
        <v>32</v>
      </c>
      <c r="X436" s="41">
        <f t="shared" si="287"/>
        <v>0</v>
      </c>
      <c r="Y436" s="53"/>
      <c r="Z436" s="25"/>
      <c r="AA436" s="35"/>
      <c r="AB436" s="35"/>
      <c r="AC436" s="35"/>
      <c r="AD436" s="28" t="str">
        <f>_xlfn.CONCAT(ROUND(AD437,2), " Examene")</f>
        <v>0 Examene</v>
      </c>
      <c r="AE436" s="1">
        <f t="shared" si="263"/>
        <v>2</v>
      </c>
      <c r="AF436" s="2">
        <f t="shared" si="264"/>
        <v>1</v>
      </c>
      <c r="AG436">
        <f t="shared" si="250"/>
        <v>0</v>
      </c>
      <c r="AH436">
        <f t="shared" si="246"/>
        <v>0</v>
      </c>
      <c r="AI436">
        <f t="shared" si="251"/>
        <v>0</v>
      </c>
      <c r="AJ436" s="3">
        <f t="shared" si="247"/>
        <v>0</v>
      </c>
      <c r="AK436">
        <f t="shared" si="252"/>
        <v>0</v>
      </c>
      <c r="AL436">
        <f t="shared" si="253"/>
        <v>0</v>
      </c>
      <c r="AM436">
        <f t="shared" si="254"/>
        <v>0</v>
      </c>
      <c r="AN436">
        <f t="shared" si="255"/>
        <v>0</v>
      </c>
      <c r="AO436">
        <f t="shared" si="256"/>
        <v>1</v>
      </c>
      <c r="AP436">
        <f t="shared" si="257"/>
        <v>0</v>
      </c>
      <c r="AQ436">
        <f t="shared" si="258"/>
        <v>0</v>
      </c>
      <c r="AR436">
        <f t="shared" si="265"/>
        <v>1</v>
      </c>
    </row>
    <row r="437" spans="2:44" ht="12" customHeight="1" x14ac:dyDescent="0.25">
      <c r="B437" s="242" t="s">
        <v>52</v>
      </c>
      <c r="C437" s="233"/>
      <c r="D437" s="233"/>
      <c r="E437" s="233"/>
      <c r="F437" s="233"/>
      <c r="G437" s="233"/>
      <c r="H437" s="233"/>
      <c r="I437" s="233"/>
      <c r="J437" s="233"/>
      <c r="K437" s="233"/>
      <c r="L437" s="233"/>
      <c r="M437" s="234"/>
      <c r="N437" s="36"/>
      <c r="O437" s="54"/>
      <c r="P437" s="54"/>
      <c r="Q437" s="27">
        <f t="shared" ref="Q437:Q444" si="288">S437+V437</f>
        <v>1</v>
      </c>
      <c r="R437" s="28">
        <f t="shared" ref="R437:R444" si="289">(T437+U437)/2</f>
        <v>0</v>
      </c>
      <c r="S437" s="29">
        <f t="shared" ref="S437:S444" si="290">TRUNC(R437*AE438,2)</f>
        <v>0</v>
      </c>
      <c r="T437" s="30">
        <v>0</v>
      </c>
      <c r="U437" s="31">
        <v>0</v>
      </c>
      <c r="V437" s="29">
        <f t="shared" ref="V437:V444" si="291">TRUNC((W437+X437)/2*AF438,2)</f>
        <v>1</v>
      </c>
      <c r="W437" s="30">
        <v>2</v>
      </c>
      <c r="X437" s="32">
        <v>0</v>
      </c>
      <c r="Y437" s="53"/>
      <c r="Z437" s="25"/>
      <c r="AA437" s="35"/>
      <c r="AB437" s="35"/>
      <c r="AC437" s="35"/>
      <c r="AD437" s="28">
        <f>16-ROUND(Q436,2)</f>
        <v>0</v>
      </c>
      <c r="AE437" s="1">
        <f t="shared" si="263"/>
        <v>0</v>
      </c>
      <c r="AF437" s="2">
        <f t="shared" si="264"/>
        <v>0</v>
      </c>
      <c r="AG437">
        <f t="shared" si="250"/>
        <v>0</v>
      </c>
      <c r="AH437">
        <f t="shared" si="246"/>
        <v>0</v>
      </c>
      <c r="AI437">
        <f t="shared" si="251"/>
        <v>0</v>
      </c>
      <c r="AJ437" s="3">
        <f t="shared" si="247"/>
        <v>0</v>
      </c>
      <c r="AK437">
        <f t="shared" si="252"/>
        <v>0</v>
      </c>
      <c r="AL437">
        <f t="shared" si="253"/>
        <v>0</v>
      </c>
      <c r="AM437">
        <f t="shared" si="254"/>
        <v>0</v>
      </c>
      <c r="AN437">
        <f t="shared" si="255"/>
        <v>0</v>
      </c>
      <c r="AO437">
        <f t="shared" si="256"/>
        <v>0</v>
      </c>
      <c r="AP437">
        <f t="shared" si="257"/>
        <v>0</v>
      </c>
      <c r="AQ437">
        <f t="shared" si="258"/>
        <v>0</v>
      </c>
      <c r="AR437">
        <f t="shared" si="265"/>
        <v>0</v>
      </c>
    </row>
    <row r="438" spans="2:44" ht="10.5" customHeight="1" x14ac:dyDescent="0.25">
      <c r="B438" s="40">
        <f>B431+1</f>
        <v>67</v>
      </c>
      <c r="C438" s="22" t="s">
        <v>193</v>
      </c>
      <c r="D438" s="22" t="s">
        <v>65</v>
      </c>
      <c r="E438" s="25"/>
      <c r="F438" s="25"/>
      <c r="G438" s="25"/>
      <c r="H438" s="25"/>
      <c r="I438" s="25"/>
      <c r="J438" s="25"/>
      <c r="K438" s="54" t="str">
        <f>[1]Recap!B131</f>
        <v>Testarea sistemelor software  (CO)</v>
      </c>
      <c r="L438" s="54" t="str">
        <f>[1]Recap!C131</f>
        <v>I3</v>
      </c>
      <c r="M438" s="46" t="s">
        <v>137</v>
      </c>
      <c r="N438" s="36"/>
      <c r="O438" s="54"/>
      <c r="P438" s="54"/>
      <c r="Q438" s="27">
        <f t="shared" si="288"/>
        <v>3</v>
      </c>
      <c r="R438" s="28">
        <f t="shared" si="289"/>
        <v>0</v>
      </c>
      <c r="S438" s="29">
        <f t="shared" si="290"/>
        <v>0</v>
      </c>
      <c r="T438" s="30">
        <v>0</v>
      </c>
      <c r="U438" s="31">
        <v>0</v>
      </c>
      <c r="V438" s="29">
        <f t="shared" si="291"/>
        <v>3</v>
      </c>
      <c r="W438" s="30">
        <v>6</v>
      </c>
      <c r="X438" s="32">
        <v>0</v>
      </c>
      <c r="Y438" s="53"/>
      <c r="Z438" s="25"/>
      <c r="AA438" s="35"/>
      <c r="AB438" s="35"/>
      <c r="AC438" s="35"/>
      <c r="AD438" s="28"/>
      <c r="AE438" s="1">
        <f t="shared" si="263"/>
        <v>2</v>
      </c>
      <c r="AF438" s="2">
        <f t="shared" si="264"/>
        <v>1</v>
      </c>
      <c r="AG438">
        <f t="shared" si="250"/>
        <v>0</v>
      </c>
      <c r="AH438">
        <f t="shared" si="246"/>
        <v>0</v>
      </c>
      <c r="AI438">
        <f t="shared" si="251"/>
        <v>0</v>
      </c>
      <c r="AJ438" s="3">
        <f t="shared" si="247"/>
        <v>0</v>
      </c>
      <c r="AK438">
        <f t="shared" si="252"/>
        <v>0</v>
      </c>
      <c r="AL438">
        <f t="shared" si="253"/>
        <v>0</v>
      </c>
      <c r="AM438">
        <f t="shared" si="254"/>
        <v>0</v>
      </c>
      <c r="AN438">
        <f t="shared" si="255"/>
        <v>1</v>
      </c>
      <c r="AO438">
        <f t="shared" si="256"/>
        <v>0</v>
      </c>
      <c r="AP438">
        <f t="shared" si="257"/>
        <v>0</v>
      </c>
      <c r="AQ438">
        <f t="shared" si="258"/>
        <v>0</v>
      </c>
      <c r="AR438">
        <f t="shared" si="265"/>
        <v>1</v>
      </c>
    </row>
    <row r="439" spans="2:44" ht="10.5" customHeight="1" x14ac:dyDescent="0.25">
      <c r="B439" s="51"/>
      <c r="C439" s="25"/>
      <c r="D439" s="25"/>
      <c r="E439" s="25"/>
      <c r="F439" s="25"/>
      <c r="G439" s="25"/>
      <c r="H439" s="25"/>
      <c r="I439" s="25"/>
      <c r="J439" s="25"/>
      <c r="K439" s="54" t="str">
        <f>[1]Recap!B125</f>
        <v>Sabloane de proiectare</v>
      </c>
      <c r="L439" s="54" t="str">
        <f>[1]Recap!C125</f>
        <v>IA3</v>
      </c>
      <c r="M439" s="46" t="s">
        <v>145</v>
      </c>
      <c r="N439" s="23"/>
      <c r="O439" s="25"/>
      <c r="P439" s="25"/>
      <c r="Q439" s="27">
        <f t="shared" si="288"/>
        <v>3</v>
      </c>
      <c r="R439" s="28">
        <f t="shared" si="289"/>
        <v>0</v>
      </c>
      <c r="S439" s="29">
        <f t="shared" si="290"/>
        <v>0</v>
      </c>
      <c r="T439" s="30">
        <v>0</v>
      </c>
      <c r="U439" s="31">
        <v>0</v>
      </c>
      <c r="V439" s="29">
        <f t="shared" si="291"/>
        <v>3</v>
      </c>
      <c r="W439" s="30">
        <v>6</v>
      </c>
      <c r="X439" s="32">
        <v>0</v>
      </c>
      <c r="Y439" s="53"/>
      <c r="Z439" s="25"/>
      <c r="AA439" s="35"/>
      <c r="AB439" s="35"/>
      <c r="AC439" s="35"/>
      <c r="AD439" s="28"/>
      <c r="AE439" s="1">
        <f t="shared" si="263"/>
        <v>2</v>
      </c>
      <c r="AF439" s="2">
        <f t="shared" si="264"/>
        <v>1</v>
      </c>
      <c r="AG439">
        <f t="shared" si="250"/>
        <v>0</v>
      </c>
      <c r="AH439">
        <f t="shared" si="246"/>
        <v>0</v>
      </c>
      <c r="AI439">
        <f t="shared" si="251"/>
        <v>0</v>
      </c>
      <c r="AJ439" s="3">
        <f t="shared" si="247"/>
        <v>0</v>
      </c>
      <c r="AK439">
        <f t="shared" si="252"/>
        <v>0</v>
      </c>
      <c r="AL439">
        <f t="shared" si="253"/>
        <v>0</v>
      </c>
      <c r="AM439">
        <f t="shared" si="254"/>
        <v>0</v>
      </c>
      <c r="AN439">
        <f t="shared" si="255"/>
        <v>0</v>
      </c>
      <c r="AO439">
        <f t="shared" si="256"/>
        <v>1</v>
      </c>
      <c r="AP439">
        <f t="shared" si="257"/>
        <v>0</v>
      </c>
      <c r="AQ439">
        <f t="shared" si="258"/>
        <v>0</v>
      </c>
      <c r="AR439">
        <f t="shared" si="265"/>
        <v>1</v>
      </c>
    </row>
    <row r="440" spans="2:44" ht="10.5" customHeight="1" x14ac:dyDescent="0.25">
      <c r="B440" s="51"/>
      <c r="C440" s="25"/>
      <c r="D440" s="25"/>
      <c r="E440" s="25"/>
      <c r="F440" s="25"/>
      <c r="G440" s="25"/>
      <c r="H440" s="25"/>
      <c r="I440" s="25"/>
      <c r="J440" s="25"/>
      <c r="K440" s="54" t="str">
        <f>[1]Recap!B113</f>
        <v>Metodologia realizării lucrării de licenţă</v>
      </c>
      <c r="L440" s="54" t="str">
        <f>[1]Recap!C113</f>
        <v>IA3</v>
      </c>
      <c r="M440" s="46" t="s">
        <v>222</v>
      </c>
      <c r="N440" s="25"/>
      <c r="O440" s="38"/>
      <c r="P440" s="38"/>
      <c r="Q440" s="27">
        <f t="shared" si="288"/>
        <v>1</v>
      </c>
      <c r="R440" s="28">
        <f t="shared" si="289"/>
        <v>0</v>
      </c>
      <c r="S440" s="29">
        <f t="shared" si="290"/>
        <v>0</v>
      </c>
      <c r="T440" s="30">
        <v>0</v>
      </c>
      <c r="U440" s="31">
        <v>0</v>
      </c>
      <c r="V440" s="29">
        <f t="shared" si="291"/>
        <v>1</v>
      </c>
      <c r="W440" s="30">
        <v>2</v>
      </c>
      <c r="X440" s="32">
        <v>0</v>
      </c>
      <c r="Y440" s="53"/>
      <c r="Z440" s="25"/>
      <c r="AA440" s="35"/>
      <c r="AB440" s="35"/>
      <c r="AC440" s="35"/>
      <c r="AD440" s="28"/>
      <c r="AE440" s="1">
        <f t="shared" si="263"/>
        <v>2</v>
      </c>
      <c r="AF440" s="2">
        <f t="shared" si="264"/>
        <v>1</v>
      </c>
      <c r="AG440">
        <f t="shared" si="250"/>
        <v>0</v>
      </c>
      <c r="AH440">
        <f t="shared" si="246"/>
        <v>0</v>
      </c>
      <c r="AI440">
        <f t="shared" si="251"/>
        <v>0</v>
      </c>
      <c r="AJ440" s="3">
        <f t="shared" si="247"/>
        <v>0</v>
      </c>
      <c r="AK440">
        <f t="shared" si="252"/>
        <v>0</v>
      </c>
      <c r="AL440">
        <f t="shared" si="253"/>
        <v>0</v>
      </c>
      <c r="AM440">
        <f t="shared" si="254"/>
        <v>0</v>
      </c>
      <c r="AN440">
        <f t="shared" si="255"/>
        <v>0</v>
      </c>
      <c r="AO440">
        <f t="shared" si="256"/>
        <v>1</v>
      </c>
      <c r="AP440">
        <f t="shared" si="257"/>
        <v>0</v>
      </c>
      <c r="AQ440">
        <f t="shared" si="258"/>
        <v>0</v>
      </c>
      <c r="AR440">
        <f t="shared" si="265"/>
        <v>1</v>
      </c>
    </row>
    <row r="441" spans="2:44" ht="10.5" customHeight="1" x14ac:dyDescent="0.25">
      <c r="B441" s="51"/>
      <c r="C441" s="25"/>
      <c r="D441" s="25"/>
      <c r="E441" s="25"/>
      <c r="F441" s="25"/>
      <c r="G441" s="25"/>
      <c r="H441" s="25"/>
      <c r="I441" s="25"/>
      <c r="J441" s="25"/>
      <c r="K441" s="54" t="str">
        <f>[1]Recap!B96</f>
        <v>Medii de proiectare și programare (CO)</v>
      </c>
      <c r="L441" s="54" t="str">
        <f>[1]Recap!C96</f>
        <v>IA3</v>
      </c>
      <c r="M441" s="46" t="s">
        <v>137</v>
      </c>
      <c r="N441" s="25"/>
      <c r="O441" s="38"/>
      <c r="P441" s="38"/>
      <c r="Q441" s="27">
        <f t="shared" si="288"/>
        <v>1</v>
      </c>
      <c r="R441" s="28">
        <f t="shared" si="289"/>
        <v>0</v>
      </c>
      <c r="S441" s="29">
        <f t="shared" si="290"/>
        <v>0</v>
      </c>
      <c r="T441" s="30">
        <v>0</v>
      </c>
      <c r="U441" s="31">
        <v>0</v>
      </c>
      <c r="V441" s="29">
        <f t="shared" si="291"/>
        <v>1</v>
      </c>
      <c r="W441" s="30">
        <v>2</v>
      </c>
      <c r="X441" s="32">
        <v>0</v>
      </c>
      <c r="Y441" s="53"/>
      <c r="Z441" s="25"/>
      <c r="AA441" s="35"/>
      <c r="AB441" s="35"/>
      <c r="AC441" s="35"/>
      <c r="AD441" s="28"/>
      <c r="AE441" s="1">
        <f t="shared" si="263"/>
        <v>2</v>
      </c>
      <c r="AF441" s="2">
        <f t="shared" si="264"/>
        <v>1</v>
      </c>
      <c r="AG441">
        <f t="shared" si="250"/>
        <v>0</v>
      </c>
      <c r="AH441">
        <f t="shared" si="246"/>
        <v>0</v>
      </c>
      <c r="AI441">
        <f t="shared" si="251"/>
        <v>0</v>
      </c>
      <c r="AJ441" s="3">
        <f t="shared" si="247"/>
        <v>0</v>
      </c>
      <c r="AK441">
        <f t="shared" si="252"/>
        <v>0</v>
      </c>
      <c r="AL441">
        <f t="shared" si="253"/>
        <v>0</v>
      </c>
      <c r="AM441">
        <f t="shared" si="254"/>
        <v>0</v>
      </c>
      <c r="AN441">
        <f t="shared" si="255"/>
        <v>0</v>
      </c>
      <c r="AO441">
        <f t="shared" si="256"/>
        <v>1</v>
      </c>
      <c r="AP441">
        <f t="shared" si="257"/>
        <v>0</v>
      </c>
      <c r="AQ441">
        <f t="shared" si="258"/>
        <v>0</v>
      </c>
      <c r="AR441">
        <f t="shared" si="265"/>
        <v>1</v>
      </c>
    </row>
    <row r="442" spans="2:44" ht="10.5" customHeight="1" x14ac:dyDescent="0.25">
      <c r="B442" s="140"/>
      <c r="C442" s="56"/>
      <c r="D442" s="56"/>
      <c r="E442" s="56"/>
      <c r="F442" s="56"/>
      <c r="G442" s="25"/>
      <c r="H442" s="25"/>
      <c r="I442" s="25"/>
      <c r="J442" s="25"/>
      <c r="K442" s="54" t="str">
        <f>[1]Recap!B130</f>
        <v>Testarea sistemelor software  (CO)</v>
      </c>
      <c r="L442" s="54" t="str">
        <f>[1]Recap!C130</f>
        <v>IA3</v>
      </c>
      <c r="M442" s="46" t="s">
        <v>137</v>
      </c>
      <c r="N442" s="25"/>
      <c r="O442" s="38"/>
      <c r="P442" s="38"/>
      <c r="Q442" s="27">
        <f t="shared" si="288"/>
        <v>2.5</v>
      </c>
      <c r="R442" s="28">
        <f t="shared" si="289"/>
        <v>0</v>
      </c>
      <c r="S442" s="29">
        <f t="shared" si="290"/>
        <v>0</v>
      </c>
      <c r="T442" s="30">
        <v>0</v>
      </c>
      <c r="U442" s="31">
        <v>0</v>
      </c>
      <c r="V442" s="29">
        <f t="shared" si="291"/>
        <v>2.5</v>
      </c>
      <c r="W442" s="30">
        <v>4</v>
      </c>
      <c r="X442" s="32">
        <v>0</v>
      </c>
      <c r="Y442" s="53"/>
      <c r="Z442" s="25"/>
      <c r="AA442" s="35"/>
      <c r="AB442" s="35"/>
      <c r="AC442" s="35"/>
      <c r="AD442" s="28"/>
      <c r="AE442" s="1">
        <f t="shared" si="263"/>
        <v>2</v>
      </c>
      <c r="AF442" s="2">
        <f t="shared" si="264"/>
        <v>1</v>
      </c>
      <c r="AG442">
        <f t="shared" si="250"/>
        <v>0</v>
      </c>
      <c r="AH442">
        <f t="shared" si="246"/>
        <v>0</v>
      </c>
      <c r="AI442">
        <f t="shared" si="251"/>
        <v>0</v>
      </c>
      <c r="AJ442" s="3">
        <f t="shared" si="247"/>
        <v>0</v>
      </c>
      <c r="AK442">
        <f t="shared" si="252"/>
        <v>0</v>
      </c>
      <c r="AL442">
        <f t="shared" si="253"/>
        <v>0</v>
      </c>
      <c r="AM442">
        <f t="shared" si="254"/>
        <v>0</v>
      </c>
      <c r="AN442">
        <f t="shared" si="255"/>
        <v>0</v>
      </c>
      <c r="AO442">
        <f t="shared" si="256"/>
        <v>1</v>
      </c>
      <c r="AP442">
        <f t="shared" si="257"/>
        <v>0</v>
      </c>
      <c r="AQ442">
        <f t="shared" si="258"/>
        <v>0</v>
      </c>
      <c r="AR442">
        <f t="shared" si="265"/>
        <v>1</v>
      </c>
    </row>
    <row r="443" spans="2:44" ht="10.5" customHeight="1" x14ac:dyDescent="0.25">
      <c r="B443" s="141"/>
      <c r="C443" s="92"/>
      <c r="D443" s="92"/>
      <c r="E443" s="92"/>
      <c r="F443" s="92"/>
      <c r="G443" s="153"/>
      <c r="H443" s="56"/>
      <c r="I443" s="56"/>
      <c r="J443" s="56"/>
      <c r="K443" s="55" t="str">
        <f>[1]Recap!B148</f>
        <v>Algorithms and Data Structures I</v>
      </c>
      <c r="L443" s="55" t="str">
        <f>[1]Recap!C148</f>
        <v>E1</v>
      </c>
      <c r="M443" s="80" t="s">
        <v>127</v>
      </c>
      <c r="N443" s="43"/>
      <c r="O443" s="43"/>
      <c r="P443" s="43"/>
      <c r="Q443" s="27">
        <f t="shared" si="288"/>
        <v>1.87</v>
      </c>
      <c r="R443" s="28">
        <f t="shared" si="289"/>
        <v>0</v>
      </c>
      <c r="S443" s="29">
        <f t="shared" si="290"/>
        <v>0</v>
      </c>
      <c r="T443" s="30">
        <v>0</v>
      </c>
      <c r="U443" s="31">
        <v>0</v>
      </c>
      <c r="V443" s="29">
        <f t="shared" si="291"/>
        <v>1.87</v>
      </c>
      <c r="W443" s="30">
        <v>0</v>
      </c>
      <c r="X443" s="32">
        <v>3</v>
      </c>
      <c r="Y443" s="53"/>
      <c r="Z443" s="25"/>
      <c r="AA443" s="35"/>
      <c r="AB443" s="35"/>
      <c r="AC443" s="35"/>
      <c r="AD443" s="28"/>
      <c r="AE443" s="1">
        <f t="shared" si="263"/>
        <v>2.5</v>
      </c>
      <c r="AF443" s="2">
        <f t="shared" si="264"/>
        <v>1.25</v>
      </c>
      <c r="AG443">
        <f t="shared" si="250"/>
        <v>0</v>
      </c>
      <c r="AH443">
        <f t="shared" si="246"/>
        <v>0</v>
      </c>
      <c r="AI443">
        <f t="shared" si="251"/>
        <v>0</v>
      </c>
      <c r="AJ443" s="3">
        <f t="shared" si="247"/>
        <v>0</v>
      </c>
      <c r="AK443">
        <f t="shared" si="252"/>
        <v>0</v>
      </c>
      <c r="AL443">
        <f t="shared" si="253"/>
        <v>0</v>
      </c>
      <c r="AM443">
        <f t="shared" si="254"/>
        <v>1</v>
      </c>
      <c r="AN443">
        <f t="shared" si="255"/>
        <v>0</v>
      </c>
      <c r="AO443">
        <f t="shared" si="256"/>
        <v>0</v>
      </c>
      <c r="AP443">
        <f t="shared" si="257"/>
        <v>0</v>
      </c>
      <c r="AQ443">
        <f t="shared" si="258"/>
        <v>0</v>
      </c>
      <c r="AR443">
        <f t="shared" si="265"/>
        <v>0</v>
      </c>
    </row>
    <row r="444" spans="2:44" ht="10.5" customHeight="1" x14ac:dyDescent="0.25">
      <c r="B444" s="141"/>
      <c r="C444" s="92"/>
      <c r="D444" s="92"/>
      <c r="E444" s="92"/>
      <c r="F444" s="92"/>
      <c r="G444" s="1"/>
      <c r="H444" s="1"/>
      <c r="I444" s="1"/>
      <c r="J444" s="1"/>
      <c r="K444" s="55" t="str">
        <f>[1]Recap!B156</f>
        <v xml:space="preserve">Programming II </v>
      </c>
      <c r="L444" s="55" t="str">
        <f>[1]Recap!C156</f>
        <v>E1</v>
      </c>
      <c r="M444" s="80" t="s">
        <v>119</v>
      </c>
      <c r="N444" s="43"/>
      <c r="O444" s="43"/>
      <c r="P444" s="43"/>
      <c r="Q444" s="27">
        <f t="shared" si="288"/>
        <v>2.5</v>
      </c>
      <c r="R444" s="28">
        <f t="shared" si="289"/>
        <v>0</v>
      </c>
      <c r="S444" s="29">
        <f t="shared" si="290"/>
        <v>0</v>
      </c>
      <c r="T444" s="30">
        <v>0</v>
      </c>
      <c r="U444" s="31">
        <v>0</v>
      </c>
      <c r="V444" s="29">
        <f t="shared" si="291"/>
        <v>2.5</v>
      </c>
      <c r="W444" s="30">
        <v>0</v>
      </c>
      <c r="X444" s="32">
        <v>4</v>
      </c>
      <c r="Y444" s="53"/>
      <c r="Z444" s="25"/>
      <c r="AA444" s="35"/>
      <c r="AB444" s="35"/>
      <c r="AC444" s="35"/>
      <c r="AD444" s="28"/>
      <c r="AE444" s="1">
        <f t="shared" si="263"/>
        <v>2.5</v>
      </c>
      <c r="AF444" s="2">
        <f t="shared" si="264"/>
        <v>1.25</v>
      </c>
      <c r="AG444">
        <f t="shared" si="250"/>
        <v>0</v>
      </c>
      <c r="AH444">
        <f t="shared" si="246"/>
        <v>0</v>
      </c>
      <c r="AI444">
        <f t="shared" si="251"/>
        <v>0</v>
      </c>
      <c r="AJ444" s="3">
        <f t="shared" si="247"/>
        <v>0</v>
      </c>
      <c r="AK444">
        <f t="shared" si="252"/>
        <v>0</v>
      </c>
      <c r="AL444">
        <f t="shared" si="253"/>
        <v>0</v>
      </c>
      <c r="AM444">
        <f t="shared" si="254"/>
        <v>1</v>
      </c>
      <c r="AN444">
        <f t="shared" si="255"/>
        <v>0</v>
      </c>
      <c r="AO444">
        <f t="shared" si="256"/>
        <v>0</v>
      </c>
      <c r="AP444">
        <f t="shared" si="257"/>
        <v>0</v>
      </c>
      <c r="AQ444">
        <f t="shared" si="258"/>
        <v>0</v>
      </c>
      <c r="AR444">
        <f t="shared" si="265"/>
        <v>0</v>
      </c>
    </row>
    <row r="445" spans="2:44" ht="10.5" customHeight="1" x14ac:dyDescent="0.25">
      <c r="B445" s="141"/>
      <c r="C445" s="92"/>
      <c r="D445" s="92"/>
      <c r="E445" s="92"/>
      <c r="F445" s="92"/>
      <c r="G445" s="92"/>
      <c r="H445" s="92"/>
      <c r="I445" s="92"/>
      <c r="J445" s="92"/>
      <c r="K445" s="154" t="str">
        <f>[1]Recap!B172</f>
        <v>Software engineering</v>
      </c>
      <c r="L445" s="154" t="str">
        <f>[1]Recap!C172</f>
        <v>E2</v>
      </c>
      <c r="M445" s="100" t="s">
        <v>127</v>
      </c>
      <c r="N445" s="8"/>
      <c r="O445" s="43"/>
      <c r="P445" s="43"/>
      <c r="Q445" s="41">
        <f>SUM(Q437:Q444)</f>
        <v>15.870000000000001</v>
      </c>
      <c r="R445" s="41">
        <f t="shared" ref="R445:X445" si="292">SUM(R437:R444)</f>
        <v>0</v>
      </c>
      <c r="S445" s="41">
        <f t="shared" si="292"/>
        <v>0</v>
      </c>
      <c r="T445" s="41">
        <f t="shared" si="292"/>
        <v>0</v>
      </c>
      <c r="U445" s="41">
        <f t="shared" si="292"/>
        <v>0</v>
      </c>
      <c r="V445" s="41">
        <f t="shared" si="292"/>
        <v>15.870000000000001</v>
      </c>
      <c r="W445" s="41">
        <f t="shared" si="292"/>
        <v>22</v>
      </c>
      <c r="X445" s="41">
        <f t="shared" si="292"/>
        <v>7</v>
      </c>
      <c r="Y445" s="53"/>
      <c r="Z445" s="25"/>
      <c r="AA445" s="35"/>
      <c r="AB445" s="35"/>
      <c r="AC445" s="35"/>
      <c r="AD445" s="28" t="str">
        <f>_xlfn.CONCAT(ROUND(AD446,2), " Examene")</f>
        <v>0.13 Examene</v>
      </c>
      <c r="AE445" s="1">
        <f t="shared" si="263"/>
        <v>2.5</v>
      </c>
      <c r="AF445" s="2">
        <f t="shared" si="264"/>
        <v>1.25</v>
      </c>
      <c r="AG445">
        <f t="shared" si="250"/>
        <v>0</v>
      </c>
      <c r="AH445">
        <f t="shared" si="246"/>
        <v>0</v>
      </c>
      <c r="AI445">
        <f t="shared" si="251"/>
        <v>0</v>
      </c>
      <c r="AJ445" s="3">
        <f t="shared" si="247"/>
        <v>0</v>
      </c>
      <c r="AK445">
        <f t="shared" si="252"/>
        <v>0</v>
      </c>
      <c r="AL445">
        <f t="shared" si="253"/>
        <v>0</v>
      </c>
      <c r="AM445">
        <f t="shared" si="254"/>
        <v>1</v>
      </c>
      <c r="AN445">
        <f t="shared" si="255"/>
        <v>0</v>
      </c>
      <c r="AO445">
        <f t="shared" si="256"/>
        <v>0</v>
      </c>
      <c r="AP445">
        <f t="shared" si="257"/>
        <v>0</v>
      </c>
      <c r="AQ445">
        <f t="shared" si="258"/>
        <v>0</v>
      </c>
      <c r="AR445">
        <f t="shared" si="265"/>
        <v>0</v>
      </c>
    </row>
    <row r="446" spans="2:44" ht="12" customHeight="1" x14ac:dyDescent="0.25">
      <c r="B446" s="243" t="s">
        <v>52</v>
      </c>
      <c r="C446" s="239"/>
      <c r="D446" s="239"/>
      <c r="E446" s="239"/>
      <c r="F446" s="239"/>
      <c r="G446" s="239"/>
      <c r="H446" s="239"/>
      <c r="I446" s="239"/>
      <c r="J446" s="239"/>
      <c r="K446" s="239"/>
      <c r="L446" s="239"/>
      <c r="M446" s="240"/>
      <c r="N446" s="40"/>
      <c r="O446" s="40"/>
      <c r="P446" s="40"/>
      <c r="Q446" s="27">
        <f t="shared" ref="Q446:Q449" si="293">S446+V446</f>
        <v>3.75</v>
      </c>
      <c r="R446" s="28">
        <f t="shared" ref="R446:R449" si="294">(T446+U446)/2</f>
        <v>0</v>
      </c>
      <c r="S446" s="29">
        <f>TRUNC(R446*AE447,2)</f>
        <v>0</v>
      </c>
      <c r="T446" s="30">
        <v>0</v>
      </c>
      <c r="U446" s="31">
        <v>0</v>
      </c>
      <c r="V446" s="29">
        <f>TRUNC((W446+X446)/2*AF447,2)</f>
        <v>3.75</v>
      </c>
      <c r="W446" s="30">
        <v>6</v>
      </c>
      <c r="X446" s="32">
        <v>0</v>
      </c>
      <c r="Y446" s="53"/>
      <c r="Z446" s="25"/>
      <c r="AA446" s="35"/>
      <c r="AB446" s="35"/>
      <c r="AC446" s="35"/>
      <c r="AD446" s="28">
        <f>16-ROUND(Q445,2)</f>
        <v>0.13000000000000078</v>
      </c>
      <c r="AE446" s="1">
        <f t="shared" si="263"/>
        <v>0</v>
      </c>
      <c r="AF446" s="2">
        <f t="shared" si="264"/>
        <v>0</v>
      </c>
      <c r="AG446">
        <f t="shared" si="250"/>
        <v>0</v>
      </c>
      <c r="AH446">
        <f t="shared" si="246"/>
        <v>0</v>
      </c>
      <c r="AI446">
        <f t="shared" si="251"/>
        <v>0</v>
      </c>
      <c r="AJ446" s="3">
        <f t="shared" si="247"/>
        <v>0</v>
      </c>
      <c r="AK446">
        <f t="shared" si="252"/>
        <v>0</v>
      </c>
      <c r="AL446">
        <f t="shared" si="253"/>
        <v>0</v>
      </c>
      <c r="AM446">
        <f t="shared" si="254"/>
        <v>0</v>
      </c>
      <c r="AN446">
        <f t="shared" si="255"/>
        <v>0</v>
      </c>
      <c r="AO446">
        <f t="shared" si="256"/>
        <v>0</v>
      </c>
      <c r="AP446">
        <f t="shared" si="257"/>
        <v>0</v>
      </c>
      <c r="AQ446">
        <f t="shared" si="258"/>
        <v>0</v>
      </c>
      <c r="AR446">
        <f t="shared" si="265"/>
        <v>0</v>
      </c>
    </row>
    <row r="447" spans="2:44" ht="10.5" customHeight="1" x14ac:dyDescent="0.25">
      <c r="B447" s="40">
        <f>B438+1</f>
        <v>68</v>
      </c>
      <c r="C447" s="22" t="s">
        <v>193</v>
      </c>
      <c r="D447" s="22" t="s">
        <v>65</v>
      </c>
      <c r="E447" s="43"/>
      <c r="F447" s="25"/>
      <c r="G447" s="25"/>
      <c r="H447" s="25"/>
      <c r="I447" s="25"/>
      <c r="J447" s="25"/>
      <c r="K447" s="54" t="str">
        <f>[1]Recap!B148</f>
        <v>Algorithms and Data Structures I</v>
      </c>
      <c r="L447" s="54" t="str">
        <f>[1]Recap!C148</f>
        <v>E1</v>
      </c>
      <c r="M447" s="46" t="s">
        <v>73</v>
      </c>
      <c r="N447" s="25"/>
      <c r="O447" s="38"/>
      <c r="P447" s="38"/>
      <c r="Q447" s="27">
        <f t="shared" si="293"/>
        <v>7.5</v>
      </c>
      <c r="R447" s="28">
        <f t="shared" si="294"/>
        <v>0</v>
      </c>
      <c r="S447" s="29">
        <f>TRUNC(R447*AE448,2)</f>
        <v>0</v>
      </c>
      <c r="T447" s="30">
        <v>0</v>
      </c>
      <c r="U447" s="31">
        <v>0</v>
      </c>
      <c r="V447" s="29">
        <f>TRUNC((W447+X447)/2*AF448,2)</f>
        <v>7.5</v>
      </c>
      <c r="W447" s="30">
        <v>12</v>
      </c>
      <c r="X447" s="32">
        <v>0</v>
      </c>
      <c r="Y447" s="33">
        <v>10</v>
      </c>
      <c r="Z447" s="34" t="s">
        <v>75</v>
      </c>
      <c r="AA447" s="35"/>
      <c r="AB447" s="35"/>
      <c r="AC447" s="35"/>
      <c r="AD447" s="28"/>
      <c r="AE447" s="1">
        <f t="shared" si="263"/>
        <v>2.5</v>
      </c>
      <c r="AF447" s="2">
        <f t="shared" si="264"/>
        <v>1.25</v>
      </c>
      <c r="AG447">
        <f t="shared" si="250"/>
        <v>0</v>
      </c>
      <c r="AH447">
        <f t="shared" si="246"/>
        <v>0</v>
      </c>
      <c r="AI447">
        <f t="shared" si="251"/>
        <v>0</v>
      </c>
      <c r="AJ447" s="3">
        <f t="shared" si="247"/>
        <v>0</v>
      </c>
      <c r="AK447">
        <f t="shared" si="252"/>
        <v>0</v>
      </c>
      <c r="AL447">
        <f t="shared" si="253"/>
        <v>0</v>
      </c>
      <c r="AM447">
        <f t="shared" si="254"/>
        <v>1</v>
      </c>
      <c r="AN447">
        <f t="shared" si="255"/>
        <v>0</v>
      </c>
      <c r="AO447">
        <f t="shared" si="256"/>
        <v>0</v>
      </c>
      <c r="AP447">
        <f t="shared" si="257"/>
        <v>0</v>
      </c>
      <c r="AQ447">
        <f t="shared" si="258"/>
        <v>0</v>
      </c>
      <c r="AR447">
        <f t="shared" si="265"/>
        <v>0</v>
      </c>
    </row>
    <row r="448" spans="2:44" ht="10.5" customHeight="1" x14ac:dyDescent="0.25">
      <c r="B448" s="40"/>
      <c r="C448" s="22"/>
      <c r="D448" s="22"/>
      <c r="E448" s="25"/>
      <c r="F448" s="25"/>
      <c r="G448" s="25"/>
      <c r="H448" s="25"/>
      <c r="I448" s="25"/>
      <c r="J448" s="25"/>
      <c r="K448" s="54" t="str">
        <f>[1]Recap!B149</f>
        <v xml:space="preserve">Programming I </v>
      </c>
      <c r="L448" s="54" t="str">
        <f>[1]Recap!C149</f>
        <v>E1</v>
      </c>
      <c r="M448" s="46" t="s">
        <v>223</v>
      </c>
      <c r="N448" s="39"/>
      <c r="O448" s="40"/>
      <c r="P448" s="40"/>
      <c r="Q448" s="27">
        <f t="shared" si="293"/>
        <v>3.75</v>
      </c>
      <c r="R448" s="28">
        <f t="shared" si="294"/>
        <v>0</v>
      </c>
      <c r="S448" s="29">
        <f>TRUNC(R448*AE449,2)</f>
        <v>0</v>
      </c>
      <c r="T448" s="30">
        <v>0</v>
      </c>
      <c r="U448" s="31">
        <v>0</v>
      </c>
      <c r="V448" s="29">
        <f>TRUNC((W448+X448)/2*AF449,2)</f>
        <v>3.75</v>
      </c>
      <c r="W448" s="30">
        <v>6</v>
      </c>
      <c r="X448" s="32">
        <v>0</v>
      </c>
      <c r="Y448" s="33"/>
      <c r="Z448" s="34"/>
      <c r="AA448" s="35"/>
      <c r="AB448" s="35"/>
      <c r="AC448" s="35"/>
      <c r="AD448" s="28"/>
      <c r="AE448" s="1">
        <f t="shared" si="263"/>
        <v>2.5</v>
      </c>
      <c r="AF448" s="2">
        <f t="shared" si="264"/>
        <v>1.25</v>
      </c>
      <c r="AG448">
        <f t="shared" si="250"/>
        <v>0</v>
      </c>
      <c r="AH448">
        <f t="shared" si="246"/>
        <v>0</v>
      </c>
      <c r="AI448">
        <f t="shared" si="251"/>
        <v>0</v>
      </c>
      <c r="AJ448" s="3">
        <f t="shared" si="247"/>
        <v>0</v>
      </c>
      <c r="AK448">
        <f t="shared" si="252"/>
        <v>0</v>
      </c>
      <c r="AL448">
        <f t="shared" si="253"/>
        <v>0</v>
      </c>
      <c r="AM448">
        <f t="shared" si="254"/>
        <v>1</v>
      </c>
      <c r="AN448">
        <f t="shared" si="255"/>
        <v>0</v>
      </c>
      <c r="AO448">
        <f t="shared" si="256"/>
        <v>0</v>
      </c>
      <c r="AP448">
        <f t="shared" si="257"/>
        <v>0</v>
      </c>
      <c r="AQ448">
        <f t="shared" si="258"/>
        <v>0</v>
      </c>
      <c r="AR448">
        <f t="shared" si="265"/>
        <v>0</v>
      </c>
    </row>
    <row r="449" spans="2:44" ht="10.5" customHeight="1" x14ac:dyDescent="0.25">
      <c r="B449" s="40"/>
      <c r="C449" s="22"/>
      <c r="D449" s="22"/>
      <c r="E449" s="25"/>
      <c r="F449" s="25"/>
      <c r="G449" s="25"/>
      <c r="H449" s="25"/>
      <c r="I449" s="25"/>
      <c r="J449" s="25"/>
      <c r="K449" s="54" t="str">
        <f>[1]Recap!B150</f>
        <v>Logic for computer science</v>
      </c>
      <c r="L449" s="54" t="str">
        <f>[1]Recap!C150</f>
        <v>E1</v>
      </c>
      <c r="M449" s="46" t="s">
        <v>73</v>
      </c>
      <c r="N449" s="25"/>
      <c r="O449" s="38"/>
      <c r="P449" s="38"/>
      <c r="Q449" s="27">
        <f t="shared" si="293"/>
        <v>0.62</v>
      </c>
      <c r="R449" s="28">
        <f t="shared" si="294"/>
        <v>0</v>
      </c>
      <c r="S449" s="29">
        <f>TRUNC(R449*AE450,2)</f>
        <v>0</v>
      </c>
      <c r="T449" s="30">
        <v>0</v>
      </c>
      <c r="U449" s="31">
        <v>0</v>
      </c>
      <c r="V449" s="29">
        <f>TRUNC((W449+X449)/2*AF450,2)</f>
        <v>0.62</v>
      </c>
      <c r="W449" s="30">
        <v>1</v>
      </c>
      <c r="X449" s="32">
        <v>0</v>
      </c>
      <c r="Y449" s="33"/>
      <c r="Z449" s="34"/>
      <c r="AA449" s="35"/>
      <c r="AB449" s="35"/>
      <c r="AC449" s="35"/>
      <c r="AD449" s="28"/>
      <c r="AE449" s="1">
        <f t="shared" si="263"/>
        <v>2.5</v>
      </c>
      <c r="AF449" s="2">
        <f t="shared" si="264"/>
        <v>1.25</v>
      </c>
      <c r="AG449">
        <f t="shared" si="250"/>
        <v>0</v>
      </c>
      <c r="AH449">
        <f t="shared" si="246"/>
        <v>0</v>
      </c>
      <c r="AI449">
        <f t="shared" si="251"/>
        <v>0</v>
      </c>
      <c r="AJ449" s="3">
        <f t="shared" si="247"/>
        <v>0</v>
      </c>
      <c r="AK449">
        <f t="shared" si="252"/>
        <v>0</v>
      </c>
      <c r="AL449">
        <f t="shared" si="253"/>
        <v>0</v>
      </c>
      <c r="AM449">
        <f t="shared" si="254"/>
        <v>1</v>
      </c>
      <c r="AN449">
        <f t="shared" si="255"/>
        <v>0</v>
      </c>
      <c r="AO449">
        <f t="shared" si="256"/>
        <v>0</v>
      </c>
      <c r="AP449">
        <f t="shared" si="257"/>
        <v>0</v>
      </c>
      <c r="AQ449">
        <f t="shared" si="258"/>
        <v>0</v>
      </c>
      <c r="AR449">
        <f t="shared" si="265"/>
        <v>0</v>
      </c>
    </row>
    <row r="450" spans="2:44" ht="10.5" customHeight="1" x14ac:dyDescent="0.25">
      <c r="B450" s="40"/>
      <c r="C450" s="22"/>
      <c r="D450" s="22"/>
      <c r="E450" s="25"/>
      <c r="F450" s="25"/>
      <c r="G450" s="25"/>
      <c r="H450" s="25"/>
      <c r="I450" s="25"/>
      <c r="J450" s="25"/>
      <c r="K450" s="54" t="str">
        <f>[1]Recap!B186</f>
        <v>Design Patterns (CO)</v>
      </c>
      <c r="L450" s="54" t="str">
        <f>[1]Recap!C186</f>
        <v>E3</v>
      </c>
      <c r="M450" s="46" t="s">
        <v>117</v>
      </c>
      <c r="N450" s="25"/>
      <c r="O450" s="38"/>
      <c r="P450" s="38"/>
      <c r="Q450" s="41">
        <f t="shared" ref="Q450:Y451" si="295">SUM(Q446:Q449)</f>
        <v>15.62</v>
      </c>
      <c r="R450" s="41">
        <f t="shared" ref="R450:X450" si="296">SUM(R446:R449)</f>
        <v>0</v>
      </c>
      <c r="S450" s="41">
        <f t="shared" si="296"/>
        <v>0</v>
      </c>
      <c r="T450" s="41">
        <f t="shared" si="296"/>
        <v>0</v>
      </c>
      <c r="U450" s="41">
        <f t="shared" si="296"/>
        <v>0</v>
      </c>
      <c r="V450" s="41">
        <f t="shared" si="296"/>
        <v>15.62</v>
      </c>
      <c r="W450" s="41">
        <f t="shared" si="296"/>
        <v>25</v>
      </c>
      <c r="X450" s="41">
        <f t="shared" si="296"/>
        <v>0</v>
      </c>
      <c r="Y450" s="33"/>
      <c r="Z450" s="34"/>
      <c r="AA450" s="35"/>
      <c r="AB450" s="35"/>
      <c r="AC450" s="35"/>
      <c r="AD450" s="28" t="str">
        <f>_xlfn.CONCAT(ROUND(AD451,2), " Examene")</f>
        <v>0.38 Examene</v>
      </c>
      <c r="AE450" s="1">
        <f t="shared" si="263"/>
        <v>2.5</v>
      </c>
      <c r="AF450" s="2">
        <f t="shared" si="264"/>
        <v>1.25</v>
      </c>
      <c r="AG450">
        <f t="shared" si="250"/>
        <v>0</v>
      </c>
      <c r="AH450">
        <f t="shared" si="246"/>
        <v>0</v>
      </c>
      <c r="AI450">
        <f t="shared" si="251"/>
        <v>0</v>
      </c>
      <c r="AJ450" s="3">
        <f t="shared" si="247"/>
        <v>0</v>
      </c>
      <c r="AK450">
        <f t="shared" si="252"/>
        <v>0</v>
      </c>
      <c r="AL450">
        <f t="shared" si="253"/>
        <v>0</v>
      </c>
      <c r="AM450">
        <f t="shared" si="254"/>
        <v>1</v>
      </c>
      <c r="AN450">
        <f t="shared" si="255"/>
        <v>0</v>
      </c>
      <c r="AO450">
        <f t="shared" si="256"/>
        <v>0</v>
      </c>
      <c r="AP450">
        <f t="shared" si="257"/>
        <v>0</v>
      </c>
      <c r="AQ450">
        <f t="shared" si="258"/>
        <v>0</v>
      </c>
      <c r="AR450">
        <f t="shared" si="265"/>
        <v>0</v>
      </c>
    </row>
    <row r="451" spans="2:44" ht="12.75" customHeight="1" x14ac:dyDescent="0.25">
      <c r="B451" s="242" t="s">
        <v>52</v>
      </c>
      <c r="C451" s="233"/>
      <c r="D451" s="233"/>
      <c r="E451" s="233"/>
      <c r="F451" s="233"/>
      <c r="G451" s="233"/>
      <c r="H451" s="233"/>
      <c r="I451" s="233"/>
      <c r="J451" s="233"/>
      <c r="K451" s="233"/>
      <c r="L451" s="233"/>
      <c r="M451" s="234"/>
      <c r="N451" s="40"/>
      <c r="O451" s="40"/>
      <c r="P451" s="40"/>
      <c r="Q451" s="27">
        <f t="shared" ref="Q451:Q456" si="297">S451+V451</f>
        <v>2.5</v>
      </c>
      <c r="R451" s="28">
        <f t="shared" ref="R451:R456" si="298">(T451+U451)/2</f>
        <v>0</v>
      </c>
      <c r="S451" s="29">
        <f t="shared" ref="S451:S456" si="299">TRUNC(R451*AE452,2)</f>
        <v>0</v>
      </c>
      <c r="T451" s="30">
        <v>0</v>
      </c>
      <c r="U451" s="31">
        <v>0</v>
      </c>
      <c r="V451" s="29">
        <f t="shared" ref="V451:V456" si="300">TRUNC((W451+X451)/2*AF452,2)</f>
        <v>2.5</v>
      </c>
      <c r="W451" s="30">
        <v>4</v>
      </c>
      <c r="X451" s="32">
        <v>0</v>
      </c>
      <c r="Y451" s="53">
        <f t="shared" si="295"/>
        <v>10</v>
      </c>
      <c r="Z451" s="25"/>
      <c r="AA451" s="35"/>
      <c r="AB451" s="35"/>
      <c r="AC451" s="35"/>
      <c r="AD451" s="28">
        <f>16-ROUND(Q450,2)</f>
        <v>0.38000000000000078</v>
      </c>
      <c r="AE451" s="1">
        <f t="shared" si="263"/>
        <v>0</v>
      </c>
      <c r="AF451" s="2">
        <f t="shared" si="264"/>
        <v>0</v>
      </c>
      <c r="AG451">
        <f t="shared" si="250"/>
        <v>0</v>
      </c>
      <c r="AH451">
        <f t="shared" si="246"/>
        <v>0</v>
      </c>
      <c r="AI451">
        <f t="shared" si="251"/>
        <v>0</v>
      </c>
      <c r="AJ451" s="3">
        <f t="shared" si="247"/>
        <v>0</v>
      </c>
      <c r="AK451">
        <f t="shared" si="252"/>
        <v>0</v>
      </c>
      <c r="AL451">
        <f t="shared" si="253"/>
        <v>0</v>
      </c>
      <c r="AM451">
        <f t="shared" si="254"/>
        <v>0</v>
      </c>
      <c r="AN451">
        <f t="shared" si="255"/>
        <v>0</v>
      </c>
      <c r="AO451">
        <f t="shared" si="256"/>
        <v>0</v>
      </c>
      <c r="AP451">
        <f t="shared" si="257"/>
        <v>0</v>
      </c>
      <c r="AQ451">
        <f t="shared" si="258"/>
        <v>0</v>
      </c>
      <c r="AR451">
        <f t="shared" si="265"/>
        <v>0</v>
      </c>
    </row>
    <row r="452" spans="2:44" ht="10.5" customHeight="1" x14ac:dyDescent="0.25">
      <c r="B452" s="62">
        <f>B447+1</f>
        <v>69</v>
      </c>
      <c r="C452" s="94" t="s">
        <v>193</v>
      </c>
      <c r="D452" s="140" t="s">
        <v>65</v>
      </c>
      <c r="E452" s="94"/>
      <c r="F452" s="56"/>
      <c r="G452" s="42"/>
      <c r="H452" s="54"/>
      <c r="I452" s="40"/>
      <c r="J452" s="40"/>
      <c r="K452" s="54" t="str">
        <f>[1]Recap!B150</f>
        <v>Logic for computer science</v>
      </c>
      <c r="L452" s="54" t="str">
        <f>[1]Recap!C150</f>
        <v>E1</v>
      </c>
      <c r="M452" s="46" t="s">
        <v>127</v>
      </c>
      <c r="N452" s="35"/>
      <c r="O452" s="35"/>
      <c r="P452" s="35"/>
      <c r="Q452" s="27">
        <f t="shared" si="297"/>
        <v>5</v>
      </c>
      <c r="R452" s="28">
        <f t="shared" si="298"/>
        <v>0</v>
      </c>
      <c r="S452" s="29">
        <f t="shared" si="299"/>
        <v>0</v>
      </c>
      <c r="T452" s="30">
        <v>0</v>
      </c>
      <c r="U452" s="31">
        <v>0</v>
      </c>
      <c r="V452" s="29">
        <f t="shared" si="300"/>
        <v>5</v>
      </c>
      <c r="W452" s="30">
        <v>8</v>
      </c>
      <c r="X452" s="32">
        <v>0</v>
      </c>
      <c r="Y452" s="33">
        <v>10</v>
      </c>
      <c r="Z452" s="34" t="s">
        <v>75</v>
      </c>
      <c r="AA452" s="35"/>
      <c r="AB452" s="35"/>
      <c r="AC452" s="35"/>
      <c r="AD452" s="28"/>
      <c r="AE452" s="1">
        <f t="shared" si="263"/>
        <v>2.5</v>
      </c>
      <c r="AF452" s="2">
        <f t="shared" si="264"/>
        <v>1.25</v>
      </c>
      <c r="AG452">
        <f t="shared" si="250"/>
        <v>0</v>
      </c>
      <c r="AH452">
        <f t="shared" ref="AH452:AH519" si="301">IF(ISNUMBER(SEARCH($AH$4,L452)),1,0)</f>
        <v>0</v>
      </c>
      <c r="AI452">
        <f t="shared" si="251"/>
        <v>0</v>
      </c>
      <c r="AJ452" s="3">
        <f t="shared" si="247"/>
        <v>0</v>
      </c>
      <c r="AK452">
        <f t="shared" si="252"/>
        <v>0</v>
      </c>
      <c r="AL452">
        <f t="shared" si="253"/>
        <v>0</v>
      </c>
      <c r="AM452">
        <f t="shared" si="254"/>
        <v>1</v>
      </c>
      <c r="AN452">
        <f t="shared" si="255"/>
        <v>0</v>
      </c>
      <c r="AO452">
        <f t="shared" si="256"/>
        <v>0</v>
      </c>
      <c r="AP452">
        <f t="shared" si="257"/>
        <v>0</v>
      </c>
      <c r="AQ452">
        <f t="shared" si="258"/>
        <v>0</v>
      </c>
      <c r="AR452">
        <f t="shared" si="265"/>
        <v>0</v>
      </c>
    </row>
    <row r="453" spans="2:44" ht="10.5" customHeight="1" x14ac:dyDescent="0.25">
      <c r="B453" s="96"/>
      <c r="C453" s="96"/>
      <c r="D453" s="96"/>
      <c r="E453" s="95"/>
      <c r="F453" s="95"/>
      <c r="G453" s="155"/>
      <c r="H453" s="40"/>
      <c r="I453" s="40"/>
      <c r="J453" s="40"/>
      <c r="K453" s="54" t="str">
        <f>[1]Recap!B151</f>
        <v>Fundamentals of Mathematics</v>
      </c>
      <c r="L453" s="54" t="str">
        <f>[1]Recap!C151</f>
        <v>E1</v>
      </c>
      <c r="M453" s="46" t="s">
        <v>141</v>
      </c>
      <c r="N453" s="23"/>
      <c r="O453" s="25"/>
      <c r="P453" s="25"/>
      <c r="Q453" s="27">
        <f t="shared" si="297"/>
        <v>1.25</v>
      </c>
      <c r="R453" s="28">
        <f t="shared" si="298"/>
        <v>0</v>
      </c>
      <c r="S453" s="29">
        <f t="shared" si="299"/>
        <v>0</v>
      </c>
      <c r="T453" s="30">
        <v>0</v>
      </c>
      <c r="U453" s="31">
        <v>0</v>
      </c>
      <c r="V453" s="29">
        <f t="shared" si="300"/>
        <v>1.25</v>
      </c>
      <c r="W453" s="30">
        <v>0</v>
      </c>
      <c r="X453" s="32">
        <v>2</v>
      </c>
      <c r="Y453" s="33">
        <v>12</v>
      </c>
      <c r="Z453" s="34" t="s">
        <v>78</v>
      </c>
      <c r="AA453" s="35"/>
      <c r="AB453" s="35"/>
      <c r="AC453" s="35"/>
      <c r="AD453" s="28"/>
      <c r="AE453" s="1">
        <f t="shared" si="263"/>
        <v>2.5</v>
      </c>
      <c r="AF453" s="2">
        <f t="shared" si="264"/>
        <v>1.25</v>
      </c>
      <c r="AG453">
        <f t="shared" si="250"/>
        <v>0</v>
      </c>
      <c r="AH453">
        <f t="shared" si="301"/>
        <v>0</v>
      </c>
      <c r="AI453">
        <f t="shared" si="251"/>
        <v>0</v>
      </c>
      <c r="AJ453" s="3">
        <f t="shared" si="247"/>
        <v>0</v>
      </c>
      <c r="AK453">
        <f t="shared" si="252"/>
        <v>0</v>
      </c>
      <c r="AL453">
        <f t="shared" si="253"/>
        <v>0</v>
      </c>
      <c r="AM453">
        <f t="shared" si="254"/>
        <v>1</v>
      </c>
      <c r="AN453">
        <f t="shared" si="255"/>
        <v>0</v>
      </c>
      <c r="AO453">
        <f t="shared" si="256"/>
        <v>0</v>
      </c>
      <c r="AP453">
        <f t="shared" si="257"/>
        <v>0</v>
      </c>
      <c r="AQ453">
        <f t="shared" si="258"/>
        <v>0</v>
      </c>
      <c r="AR453">
        <f t="shared" si="265"/>
        <v>0</v>
      </c>
    </row>
    <row r="454" spans="2:44" ht="10.5" customHeight="1" x14ac:dyDescent="0.25">
      <c r="B454" s="96"/>
      <c r="C454" s="96"/>
      <c r="D454" s="96"/>
      <c r="E454" s="95"/>
      <c r="F454" s="95"/>
      <c r="G454" s="155"/>
      <c r="H454" s="40"/>
      <c r="I454" s="40"/>
      <c r="J454" s="40"/>
      <c r="K454" s="54" t="str">
        <f>[1]Recap!B170</f>
        <v>Operating systems II (CO)</v>
      </c>
      <c r="L454" s="54" t="str">
        <f>[1]Recap!C170</f>
        <v>E2</v>
      </c>
      <c r="M454" s="46" t="s">
        <v>104</v>
      </c>
      <c r="N454" s="23"/>
      <c r="O454" s="25"/>
      <c r="P454" s="25"/>
      <c r="Q454" s="27">
        <f t="shared" si="297"/>
        <v>2.5</v>
      </c>
      <c r="R454" s="28">
        <f t="shared" si="298"/>
        <v>0</v>
      </c>
      <c r="S454" s="29">
        <f t="shared" si="299"/>
        <v>0</v>
      </c>
      <c r="T454" s="30">
        <v>0</v>
      </c>
      <c r="U454" s="31">
        <v>0</v>
      </c>
      <c r="V454" s="29">
        <f t="shared" si="300"/>
        <v>2.5</v>
      </c>
      <c r="W454" s="30">
        <v>4</v>
      </c>
      <c r="X454" s="32">
        <v>0</v>
      </c>
      <c r="Y454" s="33"/>
      <c r="Z454" s="34"/>
      <c r="AA454" s="35"/>
      <c r="AB454" s="35"/>
      <c r="AC454" s="35"/>
      <c r="AD454" s="28"/>
      <c r="AE454" s="1">
        <f t="shared" si="263"/>
        <v>2.5</v>
      </c>
      <c r="AF454" s="2">
        <f t="shared" si="264"/>
        <v>1.25</v>
      </c>
      <c r="AG454">
        <f t="shared" si="250"/>
        <v>0</v>
      </c>
      <c r="AH454">
        <f t="shared" si="301"/>
        <v>0</v>
      </c>
      <c r="AI454">
        <f t="shared" si="251"/>
        <v>0</v>
      </c>
      <c r="AJ454" s="3">
        <f t="shared" si="247"/>
        <v>0</v>
      </c>
      <c r="AK454">
        <f t="shared" si="252"/>
        <v>0</v>
      </c>
      <c r="AL454">
        <f t="shared" si="253"/>
        <v>0</v>
      </c>
      <c r="AM454">
        <f t="shared" si="254"/>
        <v>1</v>
      </c>
      <c r="AN454">
        <f t="shared" si="255"/>
        <v>0</v>
      </c>
      <c r="AO454">
        <f t="shared" si="256"/>
        <v>0</v>
      </c>
      <c r="AP454">
        <f t="shared" si="257"/>
        <v>0</v>
      </c>
      <c r="AQ454">
        <f t="shared" si="258"/>
        <v>0</v>
      </c>
      <c r="AR454">
        <f t="shared" si="265"/>
        <v>0</v>
      </c>
    </row>
    <row r="455" spans="2:44" ht="10.5" customHeight="1" x14ac:dyDescent="0.25">
      <c r="B455" s="96"/>
      <c r="C455" s="96"/>
      <c r="D455" s="96"/>
      <c r="E455" s="95"/>
      <c r="F455" s="95"/>
      <c r="G455" s="155"/>
      <c r="H455" s="40"/>
      <c r="I455" s="40"/>
      <c r="J455" s="40"/>
      <c r="K455" s="55" t="str">
        <f>[1]Recap!B164</f>
        <v>Graph theory and combinatorics</v>
      </c>
      <c r="L455" s="55" t="str">
        <f>[1]Recap!C164</f>
        <v>E2</v>
      </c>
      <c r="M455" s="46" t="s">
        <v>163</v>
      </c>
      <c r="N455" s="23"/>
      <c r="O455" s="25"/>
      <c r="P455" s="25"/>
      <c r="Q455" s="27">
        <f t="shared" si="297"/>
        <v>0.75</v>
      </c>
      <c r="R455" s="28">
        <f t="shared" si="298"/>
        <v>0</v>
      </c>
      <c r="S455" s="29">
        <f t="shared" si="299"/>
        <v>0</v>
      </c>
      <c r="T455" s="30">
        <v>0</v>
      </c>
      <c r="U455" s="31">
        <v>0</v>
      </c>
      <c r="V455" s="29">
        <f t="shared" si="300"/>
        <v>0.75</v>
      </c>
      <c r="W455" s="30">
        <v>1</v>
      </c>
      <c r="X455" s="32">
        <v>0</v>
      </c>
      <c r="Y455" s="33"/>
      <c r="Z455" s="34"/>
      <c r="AA455" s="35"/>
      <c r="AB455" s="35"/>
      <c r="AC455" s="35"/>
      <c r="AD455" s="28"/>
      <c r="AE455" s="1">
        <f t="shared" si="263"/>
        <v>2.5</v>
      </c>
      <c r="AF455" s="2">
        <f t="shared" si="264"/>
        <v>1.25</v>
      </c>
      <c r="AG455">
        <f t="shared" ref="AG455:AG522" si="302">IF(ISNUMBER(SEARCH($AG$4,L455)),1,0)</f>
        <v>0</v>
      </c>
      <c r="AH455">
        <f t="shared" si="301"/>
        <v>0</v>
      </c>
      <c r="AI455">
        <f t="shared" ref="AI455:AI522" si="303">IF(ISNUMBER(SEARCH($AI$4,L455)),1,0)</f>
        <v>0</v>
      </c>
      <c r="AJ455" s="3">
        <f t="shared" si="247"/>
        <v>0</v>
      </c>
      <c r="AK455">
        <f t="shared" ref="AK455:AK522" si="304">IF(ISNUMBER(SEARCH($AK$4,L455)),1,0)</f>
        <v>0</v>
      </c>
      <c r="AL455">
        <f t="shared" ref="AL455:AL522" si="305">IF(ISNUMBER(SEARCH($AL$4,L455)),1,0)</f>
        <v>0</v>
      </c>
      <c r="AM455">
        <f t="shared" ref="AM455:AM522" si="306">IF(ISNUMBER(SEARCH($AM$4,L455)),1,0)</f>
        <v>1</v>
      </c>
      <c r="AN455">
        <f t="shared" ref="AN455:AN522" si="307">IF(OR(IF(ISNUMBER(SEARCH("i1",L455)),1,0),IF(ISNUMBER(SEARCH("i2",L455)),1,0),IF(ISNUMBER(SEARCH("i3",L455)),1,0)),1,0)</f>
        <v>0</v>
      </c>
      <c r="AO455">
        <f t="shared" ref="AO455:AO522" si="308">IF(OR(IF(ISNUMBER(SEARCH("ia1",L455)),1,0),IF(ISNUMBER(SEARCH("ia2",L455)),1,0),IF(ISNUMBER(SEARCH("ia3",L455)),1,0)),1,0)</f>
        <v>0</v>
      </c>
      <c r="AP455">
        <f t="shared" ref="AP455:AP522" si="309">IF(SUM(AG455:AJ455)&lt;=0,0,1)</f>
        <v>0</v>
      </c>
      <c r="AQ455">
        <f t="shared" ref="AQ455:AQ522" si="310">IF(SUM(AK455:AL455)&lt;=0,0,1)</f>
        <v>0</v>
      </c>
      <c r="AR455">
        <f t="shared" si="265"/>
        <v>0</v>
      </c>
    </row>
    <row r="456" spans="2:44" ht="10.5" customHeight="1" x14ac:dyDescent="0.25">
      <c r="B456" s="96"/>
      <c r="C456" s="96"/>
      <c r="D456" s="96"/>
      <c r="E456" s="95"/>
      <c r="F456" s="95"/>
      <c r="G456" s="156"/>
      <c r="H456" s="156"/>
      <c r="I456" s="156"/>
      <c r="J456" s="156"/>
      <c r="K456" s="55" t="str">
        <f>[1]Recap!B335</f>
        <v>Voluntariat (CF)</v>
      </c>
      <c r="L456" s="55" t="str">
        <f>[1]Recap!C335</f>
        <v>IS2+SC2+BIOINF2+IACD2</v>
      </c>
      <c r="M456" s="139">
        <v>2</v>
      </c>
      <c r="N456" s="23"/>
      <c r="O456" s="25"/>
      <c r="P456" s="25"/>
      <c r="Q456" s="27">
        <f t="shared" si="297"/>
        <v>3.75</v>
      </c>
      <c r="R456" s="28">
        <f t="shared" si="298"/>
        <v>0</v>
      </c>
      <c r="S456" s="29">
        <f t="shared" si="299"/>
        <v>0</v>
      </c>
      <c r="T456" s="30">
        <v>0</v>
      </c>
      <c r="U456" s="31">
        <v>0</v>
      </c>
      <c r="V456" s="29">
        <f t="shared" si="300"/>
        <v>3.75</v>
      </c>
      <c r="W456" s="30">
        <v>6</v>
      </c>
      <c r="X456" s="32">
        <v>0</v>
      </c>
      <c r="Y456" s="33"/>
      <c r="Z456" s="34"/>
      <c r="AA456" s="35"/>
      <c r="AB456" s="35"/>
      <c r="AC456" s="35"/>
      <c r="AD456" s="28"/>
      <c r="AE456" s="1">
        <f t="shared" ref="AE456:AE519" si="311">IF(AR456=1,2,IF(AM456=1,2*1.25,IF(AP456=1,2.5,IF(AQ456=1,3.12,0))))</f>
        <v>2.5</v>
      </c>
      <c r="AF456" s="2">
        <f t="shared" ref="AF456:AF519" si="312">IF(AR456=1,1,IF(AM456=1,1.25,IF(AP456=1,1.5,IF(AQ456=1,1.86,0))))</f>
        <v>1.5</v>
      </c>
      <c r="AG456">
        <f t="shared" si="302"/>
        <v>1</v>
      </c>
      <c r="AH456">
        <f t="shared" si="301"/>
        <v>1</v>
      </c>
      <c r="AI456">
        <f t="shared" si="303"/>
        <v>1</v>
      </c>
      <c r="AJ456" s="3">
        <f t="shared" si="247"/>
        <v>1</v>
      </c>
      <c r="AK456">
        <f t="shared" si="304"/>
        <v>0</v>
      </c>
      <c r="AL456">
        <f t="shared" si="305"/>
        <v>0</v>
      </c>
      <c r="AM456">
        <f t="shared" si="306"/>
        <v>0</v>
      </c>
      <c r="AN456">
        <f t="shared" si="307"/>
        <v>0</v>
      </c>
      <c r="AO456">
        <f t="shared" si="308"/>
        <v>0</v>
      </c>
      <c r="AP456">
        <f t="shared" si="309"/>
        <v>1</v>
      </c>
      <c r="AQ456">
        <f t="shared" si="310"/>
        <v>0</v>
      </c>
      <c r="AR456">
        <f t="shared" si="265"/>
        <v>0</v>
      </c>
    </row>
    <row r="457" spans="2:44" ht="10.5" customHeight="1" x14ac:dyDescent="0.25">
      <c r="B457" s="96"/>
      <c r="C457" s="96"/>
      <c r="D457" s="96"/>
      <c r="E457" s="95"/>
      <c r="F457" s="95"/>
      <c r="G457" s="156"/>
      <c r="H457" s="156"/>
      <c r="I457" s="156"/>
      <c r="J457" s="156"/>
      <c r="K457" s="154" t="str">
        <f>[1]Recap!B165</f>
        <v>Operating systems I</v>
      </c>
      <c r="L457" s="154" t="str">
        <f>[1]Recap!C165</f>
        <v>E2</v>
      </c>
      <c r="M457" s="139" t="s">
        <v>190</v>
      </c>
      <c r="N457" s="23"/>
      <c r="O457" s="25"/>
      <c r="P457" s="25"/>
      <c r="Q457" s="41">
        <f>SUM(Q451:Q456)</f>
        <v>15.75</v>
      </c>
      <c r="R457" s="41">
        <f t="shared" ref="R457:X457" si="313">SUM(R451:R456)</f>
        <v>0</v>
      </c>
      <c r="S457" s="41">
        <f t="shared" si="313"/>
        <v>0</v>
      </c>
      <c r="T457" s="41">
        <f t="shared" si="313"/>
        <v>0</v>
      </c>
      <c r="U457" s="41">
        <f t="shared" si="313"/>
        <v>0</v>
      </c>
      <c r="V457" s="41">
        <f t="shared" si="313"/>
        <v>15.75</v>
      </c>
      <c r="W457" s="41">
        <f t="shared" si="313"/>
        <v>23</v>
      </c>
      <c r="X457" s="41">
        <f t="shared" si="313"/>
        <v>2</v>
      </c>
      <c r="Y457" s="33"/>
      <c r="Z457" s="34"/>
      <c r="AA457" s="35"/>
      <c r="AB457" s="35"/>
      <c r="AC457" s="35"/>
      <c r="AD457" s="28" t="str">
        <f>_xlfn.CONCAT(ROUND(AD458,2), " Examene")</f>
        <v>0.25 Examene</v>
      </c>
      <c r="AE457" s="1">
        <f t="shared" si="311"/>
        <v>2.5</v>
      </c>
      <c r="AF457" s="2">
        <f t="shared" si="312"/>
        <v>1.25</v>
      </c>
      <c r="AG457">
        <f t="shared" si="302"/>
        <v>0</v>
      </c>
      <c r="AH457">
        <f t="shared" si="301"/>
        <v>0</v>
      </c>
      <c r="AI457">
        <f t="shared" si="303"/>
        <v>0</v>
      </c>
      <c r="AJ457" s="3">
        <f t="shared" si="247"/>
        <v>0</v>
      </c>
      <c r="AK457">
        <f t="shared" si="304"/>
        <v>0</v>
      </c>
      <c r="AL457">
        <f t="shared" si="305"/>
        <v>0</v>
      </c>
      <c r="AM457">
        <f t="shared" si="306"/>
        <v>1</v>
      </c>
      <c r="AN457">
        <f t="shared" si="307"/>
        <v>0</v>
      </c>
      <c r="AO457">
        <f t="shared" si="308"/>
        <v>0</v>
      </c>
      <c r="AP457">
        <f t="shared" si="309"/>
        <v>0</v>
      </c>
      <c r="AQ457">
        <f t="shared" si="310"/>
        <v>0</v>
      </c>
      <c r="AR457">
        <f t="shared" si="265"/>
        <v>0</v>
      </c>
    </row>
    <row r="458" spans="2:44" ht="12.75" customHeight="1" x14ac:dyDescent="0.25">
      <c r="B458" s="243" t="s">
        <v>52</v>
      </c>
      <c r="C458" s="239"/>
      <c r="D458" s="239"/>
      <c r="E458" s="239"/>
      <c r="F458" s="239"/>
      <c r="G458" s="233"/>
      <c r="H458" s="233"/>
      <c r="I458" s="233"/>
      <c r="J458" s="233"/>
      <c r="K458" s="239"/>
      <c r="L458" s="239"/>
      <c r="M458" s="234"/>
      <c r="N458" s="39"/>
      <c r="O458" s="40"/>
      <c r="P458" s="40"/>
      <c r="Q458" s="27">
        <f>S458+V458</f>
        <v>5</v>
      </c>
      <c r="R458" s="28">
        <f>(T458+U458)/2</f>
        <v>0</v>
      </c>
      <c r="S458" s="29">
        <f>TRUNC(R458*AE459,2)</f>
        <v>0</v>
      </c>
      <c r="T458" s="30">
        <v>0</v>
      </c>
      <c r="U458" s="31">
        <v>0</v>
      </c>
      <c r="V458" s="29">
        <f>TRUNC((W458+X458)/2*AF459,2)</f>
        <v>5</v>
      </c>
      <c r="W458" s="30">
        <v>8</v>
      </c>
      <c r="X458" s="32">
        <v>0</v>
      </c>
      <c r="Y458" s="53">
        <f t="shared" ref="Y458" si="314">SUM(Y452:Y455)</f>
        <v>22</v>
      </c>
      <c r="Z458" s="25"/>
      <c r="AA458" s="35"/>
      <c r="AB458" s="35"/>
      <c r="AC458" s="35"/>
      <c r="AD458" s="28">
        <f>16-ROUND(Q457,2)</f>
        <v>0.25</v>
      </c>
      <c r="AE458" s="1">
        <f t="shared" si="311"/>
        <v>0</v>
      </c>
      <c r="AF458" s="2">
        <f t="shared" si="312"/>
        <v>0</v>
      </c>
      <c r="AG458">
        <f t="shared" si="302"/>
        <v>0</v>
      </c>
      <c r="AH458">
        <f t="shared" si="301"/>
        <v>0</v>
      </c>
      <c r="AI458">
        <f t="shared" si="303"/>
        <v>0</v>
      </c>
      <c r="AJ458" s="3">
        <f t="shared" ref="AJ458:AJ530" si="315">IF(ISNUMBER(SEARCH($AJ$4,L458)),1,0)</f>
        <v>0</v>
      </c>
      <c r="AK458">
        <f t="shared" si="304"/>
        <v>0</v>
      </c>
      <c r="AL458">
        <f t="shared" si="305"/>
        <v>0</v>
      </c>
      <c r="AM458">
        <f t="shared" si="306"/>
        <v>0</v>
      </c>
      <c r="AN458">
        <f t="shared" si="307"/>
        <v>0</v>
      </c>
      <c r="AO458">
        <f t="shared" si="308"/>
        <v>0</v>
      </c>
      <c r="AP458">
        <f t="shared" si="309"/>
        <v>0</v>
      </c>
      <c r="AQ458">
        <f t="shared" si="310"/>
        <v>0</v>
      </c>
      <c r="AR458">
        <f t="shared" si="265"/>
        <v>0</v>
      </c>
    </row>
    <row r="459" spans="2:44" ht="10.5" customHeight="1" x14ac:dyDescent="0.25">
      <c r="B459" s="40">
        <f>B452+1</f>
        <v>70</v>
      </c>
      <c r="C459" s="22" t="s">
        <v>193</v>
      </c>
      <c r="D459" s="51" t="s">
        <v>65</v>
      </c>
      <c r="E459" s="22"/>
      <c r="F459" s="25"/>
      <c r="G459" s="42"/>
      <c r="H459" s="54"/>
      <c r="I459" s="40"/>
      <c r="J459" s="40"/>
      <c r="K459" s="154" t="str">
        <f>[1]Recap!B165</f>
        <v>Operating systems I</v>
      </c>
      <c r="L459" s="154" t="str">
        <f>[1]Recap!C165</f>
        <v>E2</v>
      </c>
      <c r="M459" s="46" t="s">
        <v>163</v>
      </c>
      <c r="N459" s="23"/>
      <c r="O459" s="25"/>
      <c r="P459" s="25"/>
      <c r="Q459" s="27">
        <f>S459+V459</f>
        <v>8.75</v>
      </c>
      <c r="R459" s="28">
        <f>(T459+U459)/2</f>
        <v>0</v>
      </c>
      <c r="S459" s="29">
        <f>TRUNC(R459*AE460,2)</f>
        <v>0</v>
      </c>
      <c r="T459" s="30">
        <v>0</v>
      </c>
      <c r="U459" s="31">
        <v>0</v>
      </c>
      <c r="V459" s="29">
        <f>TRUNC((W459+X459)/2*AF460,2)</f>
        <v>8.75</v>
      </c>
      <c r="W459" s="30">
        <v>14</v>
      </c>
      <c r="X459" s="32">
        <v>0</v>
      </c>
      <c r="Y459" s="33">
        <v>10</v>
      </c>
      <c r="Z459" s="34" t="s">
        <v>75</v>
      </c>
      <c r="AA459" s="35"/>
      <c r="AB459" s="35"/>
      <c r="AC459" s="35"/>
      <c r="AD459" s="28"/>
      <c r="AE459" s="1">
        <f t="shared" si="311"/>
        <v>2.5</v>
      </c>
      <c r="AF459" s="2">
        <f t="shared" si="312"/>
        <v>1.25</v>
      </c>
      <c r="AG459">
        <f t="shared" si="302"/>
        <v>0</v>
      </c>
      <c r="AH459">
        <f t="shared" si="301"/>
        <v>0</v>
      </c>
      <c r="AI459">
        <f t="shared" si="303"/>
        <v>0</v>
      </c>
      <c r="AJ459" s="3">
        <f t="shared" si="315"/>
        <v>0</v>
      </c>
      <c r="AK459">
        <f t="shared" si="304"/>
        <v>0</v>
      </c>
      <c r="AL459">
        <f t="shared" si="305"/>
        <v>0</v>
      </c>
      <c r="AM459">
        <f t="shared" si="306"/>
        <v>1</v>
      </c>
      <c r="AN459">
        <f t="shared" si="307"/>
        <v>0</v>
      </c>
      <c r="AO459">
        <f t="shared" si="308"/>
        <v>0</v>
      </c>
      <c r="AP459">
        <f t="shared" si="309"/>
        <v>0</v>
      </c>
      <c r="AQ459">
        <f t="shared" si="310"/>
        <v>0</v>
      </c>
      <c r="AR459">
        <f t="shared" si="265"/>
        <v>0</v>
      </c>
    </row>
    <row r="460" spans="2:44" ht="10.5" customHeight="1" x14ac:dyDescent="0.25">
      <c r="B460" s="40"/>
      <c r="C460" s="22"/>
      <c r="D460" s="51"/>
      <c r="E460" s="22"/>
      <c r="F460" s="25"/>
      <c r="G460" s="42"/>
      <c r="H460" s="54"/>
      <c r="I460" s="40"/>
      <c r="J460" s="40"/>
      <c r="K460" s="154" t="str">
        <f>[1]Recap!B166</f>
        <v>Databases</v>
      </c>
      <c r="L460" s="154" t="str">
        <f>[1]Recap!C166</f>
        <v>E2</v>
      </c>
      <c r="M460" s="46" t="s">
        <v>224</v>
      </c>
      <c r="N460" s="39"/>
      <c r="O460" s="40"/>
      <c r="P460" s="40"/>
      <c r="Q460" s="27">
        <f>S460+V460</f>
        <v>1</v>
      </c>
      <c r="R460" s="28">
        <f>(T460+U460)/2</f>
        <v>0</v>
      </c>
      <c r="S460" s="29">
        <f>TRUNC(R460*AE461,2)</f>
        <v>0</v>
      </c>
      <c r="T460" s="30">
        <v>0</v>
      </c>
      <c r="U460" s="31">
        <v>0</v>
      </c>
      <c r="V460" s="29">
        <f>TRUNC((W460+X460)/2*AF461,2)</f>
        <v>1</v>
      </c>
      <c r="W460" s="30">
        <v>2</v>
      </c>
      <c r="X460" s="32">
        <v>0</v>
      </c>
      <c r="Y460" s="33"/>
      <c r="Z460" s="34"/>
      <c r="AA460" s="35"/>
      <c r="AB460" s="35"/>
      <c r="AC460" s="35"/>
      <c r="AD460" s="28"/>
      <c r="AE460" s="1">
        <f t="shared" si="311"/>
        <v>2.5</v>
      </c>
      <c r="AF460" s="2">
        <f t="shared" si="312"/>
        <v>1.25</v>
      </c>
      <c r="AG460">
        <f t="shared" si="302"/>
        <v>0</v>
      </c>
      <c r="AH460">
        <f t="shared" si="301"/>
        <v>0</v>
      </c>
      <c r="AI460">
        <f t="shared" si="303"/>
        <v>0</v>
      </c>
      <c r="AJ460" s="3">
        <f t="shared" si="315"/>
        <v>0</v>
      </c>
      <c r="AK460">
        <f t="shared" si="304"/>
        <v>0</v>
      </c>
      <c r="AL460">
        <f t="shared" si="305"/>
        <v>0</v>
      </c>
      <c r="AM460">
        <f t="shared" si="306"/>
        <v>1</v>
      </c>
      <c r="AN460">
        <f t="shared" si="307"/>
        <v>0</v>
      </c>
      <c r="AO460">
        <f t="shared" si="308"/>
        <v>0</v>
      </c>
      <c r="AP460">
        <f t="shared" si="309"/>
        <v>0</v>
      </c>
      <c r="AQ460">
        <f t="shared" si="310"/>
        <v>0</v>
      </c>
      <c r="AR460">
        <f t="shared" si="265"/>
        <v>0</v>
      </c>
    </row>
    <row r="461" spans="2:44" ht="10.5" customHeight="1" x14ac:dyDescent="0.25">
      <c r="B461" s="40"/>
      <c r="C461" s="22"/>
      <c r="D461" s="51"/>
      <c r="E461" s="22"/>
      <c r="F461" s="25"/>
      <c r="G461" s="42"/>
      <c r="H461" s="54"/>
      <c r="I461" s="40"/>
      <c r="J461" s="40"/>
      <c r="K461" s="154" t="str">
        <f>[1]Recap!B95</f>
        <v>Medii de proiectare și programare (CO)</v>
      </c>
      <c r="L461" s="154" t="str">
        <f>[1]Recap!C95</f>
        <v>I3</v>
      </c>
      <c r="M461" s="46" t="s">
        <v>137</v>
      </c>
      <c r="N461" s="39"/>
      <c r="O461" s="40"/>
      <c r="P461" s="40"/>
      <c r="Q461" s="27">
        <f>S461+V461</f>
        <v>1.25</v>
      </c>
      <c r="R461" s="28">
        <f>(T461+U461)/2</f>
        <v>0</v>
      </c>
      <c r="S461" s="29">
        <f>TRUNC(R461*AE462,2)</f>
        <v>0</v>
      </c>
      <c r="T461" s="30">
        <v>0</v>
      </c>
      <c r="U461" s="31">
        <v>0</v>
      </c>
      <c r="V461" s="29">
        <f>TRUNC((W461+X461)/2*AF462,2)</f>
        <v>1.25</v>
      </c>
      <c r="W461" s="30">
        <v>2</v>
      </c>
      <c r="X461" s="32">
        <v>0</v>
      </c>
      <c r="Y461" s="33"/>
      <c r="Z461" s="34"/>
      <c r="AA461" s="35"/>
      <c r="AB461" s="35"/>
      <c r="AC461" s="35"/>
      <c r="AD461" s="28"/>
      <c r="AE461" s="1">
        <f t="shared" si="311"/>
        <v>2</v>
      </c>
      <c r="AF461" s="2">
        <f t="shared" si="312"/>
        <v>1</v>
      </c>
      <c r="AG461">
        <f t="shared" si="302"/>
        <v>0</v>
      </c>
      <c r="AH461">
        <f t="shared" si="301"/>
        <v>0</v>
      </c>
      <c r="AI461">
        <f t="shared" si="303"/>
        <v>0</v>
      </c>
      <c r="AJ461" s="3">
        <f t="shared" si="315"/>
        <v>0</v>
      </c>
      <c r="AK461">
        <f t="shared" si="304"/>
        <v>0</v>
      </c>
      <c r="AL461">
        <f t="shared" si="305"/>
        <v>0</v>
      </c>
      <c r="AM461">
        <f t="shared" si="306"/>
        <v>0</v>
      </c>
      <c r="AN461">
        <f t="shared" si="307"/>
        <v>1</v>
      </c>
      <c r="AO461">
        <f t="shared" si="308"/>
        <v>0</v>
      </c>
      <c r="AP461">
        <f t="shared" si="309"/>
        <v>0</v>
      </c>
      <c r="AQ461">
        <f t="shared" si="310"/>
        <v>0</v>
      </c>
      <c r="AR461">
        <f t="shared" ref="AR461:AR524" si="316">IF(SUM(AN461:AO461)&lt;=0,0,1)</f>
        <v>1</v>
      </c>
    </row>
    <row r="462" spans="2:44" ht="10.5" customHeight="1" x14ac:dyDescent="0.25">
      <c r="B462" s="22"/>
      <c r="C462" s="22"/>
      <c r="D462" s="22"/>
      <c r="E462" s="40"/>
      <c r="F462" s="40"/>
      <c r="G462" s="40"/>
      <c r="H462" s="40"/>
      <c r="I462" s="40"/>
      <c r="J462" s="40"/>
      <c r="K462" s="154" t="str">
        <f>[1]Recap!B167</f>
        <v>Programming III</v>
      </c>
      <c r="L462" s="154" t="str">
        <f>[1]Recap!C167</f>
        <v>E2</v>
      </c>
      <c r="M462" s="46" t="s">
        <v>153</v>
      </c>
      <c r="N462" s="23"/>
      <c r="O462" s="25"/>
      <c r="P462" s="25"/>
      <c r="Q462" s="41">
        <f t="shared" ref="Q462:Y463" si="317">SUM(Q458:Q461)</f>
        <v>16</v>
      </c>
      <c r="R462" s="41">
        <f t="shared" si="317"/>
        <v>0</v>
      </c>
      <c r="S462" s="41">
        <f t="shared" si="317"/>
        <v>0</v>
      </c>
      <c r="T462" s="41">
        <f t="shared" si="317"/>
        <v>0</v>
      </c>
      <c r="U462" s="41">
        <f t="shared" si="317"/>
        <v>0</v>
      </c>
      <c r="V462" s="41">
        <f t="shared" si="317"/>
        <v>16</v>
      </c>
      <c r="W462" s="41">
        <f t="shared" si="317"/>
        <v>26</v>
      </c>
      <c r="X462" s="41">
        <f t="shared" si="317"/>
        <v>0</v>
      </c>
      <c r="Y462" s="33">
        <v>12</v>
      </c>
      <c r="Z462" s="34" t="s">
        <v>78</v>
      </c>
      <c r="AA462" s="35"/>
      <c r="AB462" s="35"/>
      <c r="AC462" s="35"/>
      <c r="AD462" s="28" t="str">
        <f>_xlfn.CONCAT(ROUND(AD463,2), " Examene")</f>
        <v>0 Examene</v>
      </c>
      <c r="AE462" s="1">
        <f t="shared" si="311"/>
        <v>2.5</v>
      </c>
      <c r="AF462" s="2">
        <f t="shared" si="312"/>
        <v>1.25</v>
      </c>
      <c r="AG462">
        <f t="shared" si="302"/>
        <v>0</v>
      </c>
      <c r="AH462">
        <f t="shared" si="301"/>
        <v>0</v>
      </c>
      <c r="AI462">
        <f t="shared" si="303"/>
        <v>0</v>
      </c>
      <c r="AJ462" s="3">
        <f t="shared" si="315"/>
        <v>0</v>
      </c>
      <c r="AK462">
        <f t="shared" si="304"/>
        <v>0</v>
      </c>
      <c r="AL462">
        <f t="shared" si="305"/>
        <v>0</v>
      </c>
      <c r="AM462">
        <f t="shared" si="306"/>
        <v>1</v>
      </c>
      <c r="AN462">
        <f t="shared" si="307"/>
        <v>0</v>
      </c>
      <c r="AO462">
        <f t="shared" si="308"/>
        <v>0</v>
      </c>
      <c r="AP462">
        <f t="shared" si="309"/>
        <v>0</v>
      </c>
      <c r="AQ462">
        <f t="shared" si="310"/>
        <v>0</v>
      </c>
      <c r="AR462">
        <f t="shared" si="316"/>
        <v>0</v>
      </c>
    </row>
    <row r="463" spans="2:44" ht="12" customHeight="1" x14ac:dyDescent="0.25">
      <c r="B463" s="242" t="s">
        <v>52</v>
      </c>
      <c r="C463" s="233"/>
      <c r="D463" s="233"/>
      <c r="E463" s="233"/>
      <c r="F463" s="233"/>
      <c r="G463" s="233"/>
      <c r="H463" s="233"/>
      <c r="I463" s="233"/>
      <c r="J463" s="233"/>
      <c r="K463" s="233"/>
      <c r="L463" s="233"/>
      <c r="M463" s="234"/>
      <c r="N463" s="39"/>
      <c r="O463" s="40"/>
      <c r="P463" s="40"/>
      <c r="Q463" s="27">
        <f>S463+V463</f>
        <v>6.25</v>
      </c>
      <c r="R463" s="28">
        <f>(T463+U463)/2</f>
        <v>0</v>
      </c>
      <c r="S463" s="29">
        <f>TRUNC(R463*AE464,2)</f>
        <v>0</v>
      </c>
      <c r="T463" s="30">
        <v>0</v>
      </c>
      <c r="U463" s="31">
        <v>0</v>
      </c>
      <c r="V463" s="29">
        <f>TRUNC((W463+X463)/2*AF464,2)</f>
        <v>6.25</v>
      </c>
      <c r="W463" s="30">
        <v>10</v>
      </c>
      <c r="X463" s="32">
        <v>0</v>
      </c>
      <c r="Y463" s="53">
        <f t="shared" si="317"/>
        <v>22</v>
      </c>
      <c r="Z463" s="25"/>
      <c r="AA463" s="35"/>
      <c r="AB463" s="35"/>
      <c r="AC463" s="35"/>
      <c r="AD463" s="28">
        <f>16-ROUND(Q462,2)</f>
        <v>0</v>
      </c>
      <c r="AE463" s="1">
        <f t="shared" si="311"/>
        <v>0</v>
      </c>
      <c r="AF463" s="2">
        <f t="shared" si="312"/>
        <v>0</v>
      </c>
      <c r="AG463">
        <f t="shared" si="302"/>
        <v>0</v>
      </c>
      <c r="AH463">
        <f t="shared" si="301"/>
        <v>0</v>
      </c>
      <c r="AI463">
        <f t="shared" si="303"/>
        <v>0</v>
      </c>
      <c r="AJ463" s="3">
        <f t="shared" si="315"/>
        <v>0</v>
      </c>
      <c r="AK463">
        <f t="shared" si="304"/>
        <v>0</v>
      </c>
      <c r="AL463">
        <f t="shared" si="305"/>
        <v>0</v>
      </c>
      <c r="AM463">
        <f t="shared" si="306"/>
        <v>0</v>
      </c>
      <c r="AN463">
        <f t="shared" si="307"/>
        <v>0</v>
      </c>
      <c r="AO463">
        <f t="shared" si="308"/>
        <v>0</v>
      </c>
      <c r="AP463">
        <f t="shared" si="309"/>
        <v>0</v>
      </c>
      <c r="AQ463">
        <f t="shared" si="310"/>
        <v>0</v>
      </c>
      <c r="AR463">
        <f t="shared" si="316"/>
        <v>0</v>
      </c>
    </row>
    <row r="464" spans="2:44" ht="10.5" customHeight="1" x14ac:dyDescent="0.25">
      <c r="B464" s="40">
        <f>B459+1</f>
        <v>71</v>
      </c>
      <c r="C464" s="22" t="s">
        <v>193</v>
      </c>
      <c r="D464" s="51" t="s">
        <v>65</v>
      </c>
      <c r="E464" s="22"/>
      <c r="F464" s="25"/>
      <c r="G464" s="42"/>
      <c r="H464" s="54"/>
      <c r="I464" s="40"/>
      <c r="J464" s="40"/>
      <c r="K464" s="154" t="str">
        <f>[1]Recap!B167</f>
        <v>Programming III</v>
      </c>
      <c r="L464" s="154" t="str">
        <f>[1]Recap!C167</f>
        <v>E2</v>
      </c>
      <c r="M464" s="46" t="s">
        <v>211</v>
      </c>
      <c r="N464" s="39"/>
      <c r="O464" s="40"/>
      <c r="P464" s="40"/>
      <c r="Q464" s="27">
        <f>S464+V464</f>
        <v>5</v>
      </c>
      <c r="R464" s="28">
        <f>(T464+U464)/2</f>
        <v>0</v>
      </c>
      <c r="S464" s="29">
        <f>TRUNC(R464*AE465,2)</f>
        <v>0</v>
      </c>
      <c r="T464" s="30">
        <v>0</v>
      </c>
      <c r="U464" s="31">
        <v>0</v>
      </c>
      <c r="V464" s="29">
        <f>TRUNC((W464+X464)/2*AF465,2)</f>
        <v>5</v>
      </c>
      <c r="W464" s="30">
        <v>8</v>
      </c>
      <c r="X464" s="32">
        <v>0</v>
      </c>
      <c r="Y464" s="33">
        <v>10</v>
      </c>
      <c r="Z464" s="34" t="s">
        <v>75</v>
      </c>
      <c r="AA464" s="35"/>
      <c r="AB464" s="35"/>
      <c r="AC464" s="35"/>
      <c r="AD464" s="28"/>
      <c r="AE464" s="1">
        <f t="shared" si="311"/>
        <v>2.5</v>
      </c>
      <c r="AF464" s="2">
        <f t="shared" si="312"/>
        <v>1.25</v>
      </c>
      <c r="AG464">
        <f t="shared" si="302"/>
        <v>0</v>
      </c>
      <c r="AH464">
        <f t="shared" si="301"/>
        <v>0</v>
      </c>
      <c r="AI464">
        <f t="shared" si="303"/>
        <v>0</v>
      </c>
      <c r="AJ464" s="3">
        <f t="shared" si="315"/>
        <v>0</v>
      </c>
      <c r="AK464">
        <f t="shared" si="304"/>
        <v>0</v>
      </c>
      <c r="AL464">
        <f t="shared" si="305"/>
        <v>0</v>
      </c>
      <c r="AM464">
        <f t="shared" si="306"/>
        <v>1</v>
      </c>
      <c r="AN464">
        <f t="shared" si="307"/>
        <v>0</v>
      </c>
      <c r="AO464">
        <f t="shared" si="308"/>
        <v>0</v>
      </c>
      <c r="AP464">
        <f t="shared" si="309"/>
        <v>0</v>
      </c>
      <c r="AQ464">
        <f t="shared" si="310"/>
        <v>0</v>
      </c>
      <c r="AR464">
        <f t="shared" si="316"/>
        <v>0</v>
      </c>
    </row>
    <row r="465" spans="2:44" ht="10.5" customHeight="1" x14ac:dyDescent="0.25">
      <c r="B465" s="40"/>
      <c r="C465" s="22"/>
      <c r="D465" s="51"/>
      <c r="E465" s="22"/>
      <c r="F465" s="25"/>
      <c r="G465" s="42"/>
      <c r="H465" s="54"/>
      <c r="I465" s="40"/>
      <c r="J465" s="40"/>
      <c r="K465" s="154" t="str">
        <f>[1]Recap!B176</f>
        <v>Individual  project</v>
      </c>
      <c r="L465" s="154" t="str">
        <f>[1]Recap!C176</f>
        <v>E2</v>
      </c>
      <c r="M465" s="46" t="s">
        <v>216</v>
      </c>
      <c r="N465" s="23"/>
      <c r="O465" s="42"/>
      <c r="P465" s="42"/>
      <c r="Q465" s="27">
        <f>S465+V465</f>
        <v>1.25</v>
      </c>
      <c r="R465" s="28">
        <f>(T465+U465)/2</f>
        <v>0</v>
      </c>
      <c r="S465" s="29">
        <f>TRUNC(R465*AE466,2)</f>
        <v>0</v>
      </c>
      <c r="T465" s="30">
        <v>0</v>
      </c>
      <c r="U465" s="31">
        <v>0</v>
      </c>
      <c r="V465" s="29">
        <f>TRUNC((W465+X465)/2*AF466,2)</f>
        <v>1.25</v>
      </c>
      <c r="W465" s="30">
        <v>2</v>
      </c>
      <c r="X465" s="32">
        <v>0</v>
      </c>
      <c r="Y465" s="33"/>
      <c r="Z465" s="34"/>
      <c r="AA465" s="35"/>
      <c r="AB465" s="35"/>
      <c r="AC465" s="35"/>
      <c r="AD465" s="28"/>
      <c r="AE465" s="1">
        <f t="shared" si="311"/>
        <v>2.5</v>
      </c>
      <c r="AF465" s="2">
        <f t="shared" si="312"/>
        <v>1.25</v>
      </c>
      <c r="AG465">
        <f t="shared" si="302"/>
        <v>0</v>
      </c>
      <c r="AH465">
        <f t="shared" si="301"/>
        <v>0</v>
      </c>
      <c r="AI465">
        <f t="shared" si="303"/>
        <v>0</v>
      </c>
      <c r="AJ465" s="3">
        <f t="shared" si="315"/>
        <v>0</v>
      </c>
      <c r="AK465">
        <f t="shared" si="304"/>
        <v>0</v>
      </c>
      <c r="AL465">
        <f t="shared" si="305"/>
        <v>0</v>
      </c>
      <c r="AM465">
        <f t="shared" si="306"/>
        <v>1</v>
      </c>
      <c r="AN465">
        <f t="shared" si="307"/>
        <v>0</v>
      </c>
      <c r="AO465">
        <f t="shared" si="308"/>
        <v>0</v>
      </c>
      <c r="AP465">
        <f t="shared" si="309"/>
        <v>0</v>
      </c>
      <c r="AQ465">
        <f t="shared" si="310"/>
        <v>0</v>
      </c>
      <c r="AR465">
        <f t="shared" si="316"/>
        <v>0</v>
      </c>
    </row>
    <row r="466" spans="2:44" ht="10.5" customHeight="1" x14ac:dyDescent="0.25">
      <c r="B466" s="22"/>
      <c r="C466" s="22"/>
      <c r="D466" s="22"/>
      <c r="E466" s="40"/>
      <c r="F466" s="40"/>
      <c r="G466" s="40"/>
      <c r="H466" s="40"/>
      <c r="I466" s="40"/>
      <c r="J466" s="40"/>
      <c r="K466" s="154" t="str">
        <f>[1]Recap!B175</f>
        <v>Formal Methods in Soft.Development (CO)</v>
      </c>
      <c r="L466" s="154" t="str">
        <f>[1]Recap!C175</f>
        <v>E2</v>
      </c>
      <c r="M466" s="46" t="s">
        <v>190</v>
      </c>
      <c r="N466" s="23"/>
      <c r="O466" s="25"/>
      <c r="P466" s="25"/>
      <c r="Q466" s="27">
        <f>S466+V466</f>
        <v>2.5</v>
      </c>
      <c r="R466" s="28">
        <f>(T466+U466)/2</f>
        <v>0</v>
      </c>
      <c r="S466" s="29">
        <f>TRUNC(R466*AE467,2)</f>
        <v>0</v>
      </c>
      <c r="T466" s="30">
        <v>0</v>
      </c>
      <c r="U466" s="31">
        <v>0</v>
      </c>
      <c r="V466" s="29">
        <f>TRUNC((W466+X466)/2*AF467,2)</f>
        <v>2.5</v>
      </c>
      <c r="W466" s="30">
        <v>4</v>
      </c>
      <c r="X466" s="32">
        <v>0</v>
      </c>
      <c r="Y466" s="33"/>
      <c r="Z466" s="34"/>
      <c r="AA466" s="35"/>
      <c r="AB466" s="35"/>
      <c r="AC466" s="35"/>
      <c r="AD466" s="28"/>
      <c r="AE466" s="1">
        <f t="shared" si="311"/>
        <v>2.5</v>
      </c>
      <c r="AF466" s="2">
        <f t="shared" si="312"/>
        <v>1.25</v>
      </c>
      <c r="AG466">
        <f t="shared" si="302"/>
        <v>0</v>
      </c>
      <c r="AH466">
        <f t="shared" si="301"/>
        <v>0</v>
      </c>
      <c r="AI466">
        <f t="shared" si="303"/>
        <v>0</v>
      </c>
      <c r="AJ466" s="3">
        <f t="shared" si="315"/>
        <v>0</v>
      </c>
      <c r="AK466">
        <f t="shared" si="304"/>
        <v>0</v>
      </c>
      <c r="AL466">
        <f t="shared" si="305"/>
        <v>0</v>
      </c>
      <c r="AM466">
        <f t="shared" si="306"/>
        <v>1</v>
      </c>
      <c r="AN466">
        <f t="shared" si="307"/>
        <v>0</v>
      </c>
      <c r="AO466">
        <f t="shared" si="308"/>
        <v>0</v>
      </c>
      <c r="AP466">
        <f t="shared" si="309"/>
        <v>0</v>
      </c>
      <c r="AQ466">
        <f t="shared" si="310"/>
        <v>0</v>
      </c>
      <c r="AR466">
        <f t="shared" si="316"/>
        <v>0</v>
      </c>
    </row>
    <row r="467" spans="2:44" ht="10.5" customHeight="1" x14ac:dyDescent="0.25">
      <c r="B467" s="22"/>
      <c r="C467" s="22"/>
      <c r="D467" s="22"/>
      <c r="E467" s="40"/>
      <c r="F467" s="40"/>
      <c r="G467" s="40"/>
      <c r="H467" s="40"/>
      <c r="I467" s="40"/>
      <c r="J467" s="40"/>
      <c r="K467" s="154" t="str">
        <f>[1]Recap!B174</f>
        <v>Advanced data structures (CO)</v>
      </c>
      <c r="L467" s="154" t="str">
        <f>[1]Recap!C174</f>
        <v>E2</v>
      </c>
      <c r="M467" s="25" t="s">
        <v>163</v>
      </c>
      <c r="N467" s="43"/>
      <c r="O467" s="43"/>
      <c r="P467" s="43"/>
      <c r="Q467" s="41">
        <f t="shared" ref="Q467:Y468" si="318">SUM(Q463:Q466)</f>
        <v>15</v>
      </c>
      <c r="R467" s="41">
        <f t="shared" si="318"/>
        <v>0</v>
      </c>
      <c r="S467" s="41">
        <f t="shared" si="318"/>
        <v>0</v>
      </c>
      <c r="T467" s="41">
        <f t="shared" si="318"/>
        <v>0</v>
      </c>
      <c r="U467" s="41">
        <f t="shared" si="318"/>
        <v>0</v>
      </c>
      <c r="V467" s="41">
        <f t="shared" si="318"/>
        <v>15</v>
      </c>
      <c r="W467" s="41">
        <f t="shared" si="318"/>
        <v>24</v>
      </c>
      <c r="X467" s="41">
        <f t="shared" si="318"/>
        <v>0</v>
      </c>
      <c r="Y467" s="33"/>
      <c r="Z467" s="34"/>
      <c r="AA467" s="35"/>
      <c r="AB467" s="35"/>
      <c r="AC467" s="35"/>
      <c r="AD467" s="28" t="str">
        <f>_xlfn.CONCAT(ROUND(AD468,2), " Examene")</f>
        <v>1 Examene</v>
      </c>
      <c r="AE467" s="1">
        <f t="shared" si="311"/>
        <v>2.5</v>
      </c>
      <c r="AF467" s="2">
        <f t="shared" si="312"/>
        <v>1.25</v>
      </c>
      <c r="AG467">
        <f t="shared" si="302"/>
        <v>0</v>
      </c>
      <c r="AH467">
        <f t="shared" si="301"/>
        <v>0</v>
      </c>
      <c r="AI467">
        <f t="shared" si="303"/>
        <v>0</v>
      </c>
      <c r="AJ467" s="3">
        <f t="shared" si="315"/>
        <v>0</v>
      </c>
      <c r="AK467">
        <f t="shared" si="304"/>
        <v>0</v>
      </c>
      <c r="AL467">
        <f t="shared" si="305"/>
        <v>0</v>
      </c>
      <c r="AM467">
        <f t="shared" si="306"/>
        <v>1</v>
      </c>
      <c r="AN467">
        <f t="shared" si="307"/>
        <v>0</v>
      </c>
      <c r="AO467">
        <f t="shared" si="308"/>
        <v>0</v>
      </c>
      <c r="AP467">
        <f t="shared" si="309"/>
        <v>0</v>
      </c>
      <c r="AQ467">
        <f t="shared" si="310"/>
        <v>0</v>
      </c>
      <c r="AR467">
        <f t="shared" si="316"/>
        <v>0</v>
      </c>
    </row>
    <row r="468" spans="2:44" ht="12.75" customHeight="1" x14ac:dyDescent="0.25">
      <c r="B468" s="242" t="s">
        <v>52</v>
      </c>
      <c r="C468" s="233"/>
      <c r="D468" s="233"/>
      <c r="E468" s="233"/>
      <c r="F468" s="233"/>
      <c r="G468" s="233"/>
      <c r="H468" s="233"/>
      <c r="I468" s="233"/>
      <c r="J468" s="233"/>
      <c r="K468" s="233"/>
      <c r="L468" s="233"/>
      <c r="M468" s="234"/>
      <c r="N468" s="39"/>
      <c r="O468" s="40"/>
      <c r="P468" s="40"/>
      <c r="Q468" s="27">
        <f t="shared" ref="Q468:Q472" si="319">S468+V468</f>
        <v>2.5</v>
      </c>
      <c r="R468" s="28">
        <f t="shared" ref="R468:R472" si="320">(T468+U468)/2</f>
        <v>0</v>
      </c>
      <c r="S468" s="29">
        <f>TRUNC(R468*AE469,2)</f>
        <v>0</v>
      </c>
      <c r="T468" s="30">
        <v>0</v>
      </c>
      <c r="U468" s="31">
        <v>0</v>
      </c>
      <c r="V468" s="29">
        <f>TRUNC((W468+X468)/2*AF469,2)</f>
        <v>2.5</v>
      </c>
      <c r="W468" s="30">
        <v>4</v>
      </c>
      <c r="X468" s="32">
        <v>0</v>
      </c>
      <c r="Y468" s="53">
        <f t="shared" si="318"/>
        <v>10</v>
      </c>
      <c r="Z468" s="25"/>
      <c r="AA468" s="35"/>
      <c r="AB468" s="35"/>
      <c r="AC468" s="35"/>
      <c r="AD468" s="28">
        <f>16-ROUND(Q467,2)</f>
        <v>1</v>
      </c>
      <c r="AE468" s="1">
        <f t="shared" si="311"/>
        <v>0</v>
      </c>
      <c r="AF468" s="2">
        <f t="shared" si="312"/>
        <v>0</v>
      </c>
      <c r="AG468">
        <f t="shared" si="302"/>
        <v>0</v>
      </c>
      <c r="AH468">
        <f t="shared" si="301"/>
        <v>0</v>
      </c>
      <c r="AI468">
        <f t="shared" si="303"/>
        <v>0</v>
      </c>
      <c r="AJ468" s="3">
        <f t="shared" si="315"/>
        <v>0</v>
      </c>
      <c r="AK468">
        <f t="shared" si="304"/>
        <v>0</v>
      </c>
      <c r="AL468">
        <f t="shared" si="305"/>
        <v>0</v>
      </c>
      <c r="AM468">
        <f t="shared" si="306"/>
        <v>0</v>
      </c>
      <c r="AN468">
        <f t="shared" si="307"/>
        <v>0</v>
      </c>
      <c r="AO468">
        <f t="shared" si="308"/>
        <v>0</v>
      </c>
      <c r="AP468">
        <f t="shared" si="309"/>
        <v>0</v>
      </c>
      <c r="AQ468">
        <f t="shared" si="310"/>
        <v>0</v>
      </c>
      <c r="AR468">
        <f t="shared" si="316"/>
        <v>0</v>
      </c>
    </row>
    <row r="469" spans="2:44" ht="10.5" customHeight="1" x14ac:dyDescent="0.25">
      <c r="B469" s="40">
        <f>B464+1</f>
        <v>72</v>
      </c>
      <c r="C469" s="22" t="s">
        <v>193</v>
      </c>
      <c r="D469" s="51" t="s">
        <v>65</v>
      </c>
      <c r="E469" s="40"/>
      <c r="F469" s="40"/>
      <c r="G469" s="40"/>
      <c r="H469" s="40"/>
      <c r="I469" s="40"/>
      <c r="J469" s="40"/>
      <c r="K469" s="154" t="str">
        <f>[1]Recap!B183</f>
        <v>Artificial inteligence</v>
      </c>
      <c r="L469" s="154" t="str">
        <f>[1]Recap!C183</f>
        <v>E3</v>
      </c>
      <c r="M469" s="46" t="s">
        <v>137</v>
      </c>
      <c r="N469" s="39"/>
      <c r="O469" s="40"/>
      <c r="P469" s="40"/>
      <c r="Q469" s="27">
        <f t="shared" si="319"/>
        <v>6.25</v>
      </c>
      <c r="R469" s="28">
        <f t="shared" si="320"/>
        <v>0</v>
      </c>
      <c r="S469" s="29">
        <f>TRUNC(R469*AE470,2)</f>
        <v>0</v>
      </c>
      <c r="T469" s="30">
        <v>0</v>
      </c>
      <c r="U469" s="31">
        <v>0</v>
      </c>
      <c r="V469" s="29">
        <f>TRUNC((W469+X469)/2*AF470,2)</f>
        <v>6.25</v>
      </c>
      <c r="W469" s="30">
        <v>10</v>
      </c>
      <c r="X469" s="32">
        <v>0</v>
      </c>
      <c r="Y469" s="53"/>
      <c r="Z469" s="25"/>
      <c r="AA469" s="35"/>
      <c r="AB469" s="35"/>
      <c r="AC469" s="35"/>
      <c r="AD469" s="28"/>
      <c r="AE469" s="1">
        <f t="shared" si="311"/>
        <v>2.5</v>
      </c>
      <c r="AF469" s="2">
        <f t="shared" si="312"/>
        <v>1.25</v>
      </c>
      <c r="AG469">
        <f t="shared" si="302"/>
        <v>0</v>
      </c>
      <c r="AH469">
        <f t="shared" si="301"/>
        <v>0</v>
      </c>
      <c r="AI469">
        <f t="shared" si="303"/>
        <v>0</v>
      </c>
      <c r="AJ469" s="3">
        <f t="shared" si="315"/>
        <v>0</v>
      </c>
      <c r="AK469">
        <f t="shared" si="304"/>
        <v>0</v>
      </c>
      <c r="AL469">
        <f t="shared" si="305"/>
        <v>0</v>
      </c>
      <c r="AM469">
        <f t="shared" si="306"/>
        <v>1</v>
      </c>
      <c r="AN469">
        <f t="shared" si="307"/>
        <v>0</v>
      </c>
      <c r="AO469">
        <f t="shared" si="308"/>
        <v>0</v>
      </c>
      <c r="AP469">
        <f t="shared" si="309"/>
        <v>0</v>
      </c>
      <c r="AQ469">
        <f t="shared" si="310"/>
        <v>0</v>
      </c>
      <c r="AR469">
        <f t="shared" si="316"/>
        <v>0</v>
      </c>
    </row>
    <row r="470" spans="2:44" ht="10.5" customHeight="1" x14ac:dyDescent="0.25">
      <c r="B470" s="40"/>
      <c r="C470" s="40"/>
      <c r="D470" s="40"/>
      <c r="E470" s="40"/>
      <c r="F470" s="40"/>
      <c r="G470" s="40"/>
      <c r="H470" s="40"/>
      <c r="I470" s="40"/>
      <c r="J470" s="40"/>
      <c r="K470" s="154" t="str">
        <f>[1]Recap!B184</f>
        <v>Web technologies</v>
      </c>
      <c r="L470" s="154" t="str">
        <f>[1]Recap!C184</f>
        <v>E3</v>
      </c>
      <c r="M470" s="46" t="s">
        <v>225</v>
      </c>
      <c r="N470" s="23"/>
      <c r="O470" s="25"/>
      <c r="P470" s="25"/>
      <c r="Q470" s="27">
        <f t="shared" si="319"/>
        <v>3.75</v>
      </c>
      <c r="R470" s="28">
        <f t="shared" si="320"/>
        <v>0</v>
      </c>
      <c r="S470" s="29">
        <f>TRUNC(R470*AE471,2)</f>
        <v>0</v>
      </c>
      <c r="T470" s="30">
        <v>0</v>
      </c>
      <c r="U470" s="31">
        <v>0</v>
      </c>
      <c r="V470" s="29">
        <f>TRUNC((W470+X470)/2*AF471,2)</f>
        <v>3.75</v>
      </c>
      <c r="W470" s="30">
        <v>6</v>
      </c>
      <c r="X470" s="32">
        <v>0</v>
      </c>
      <c r="Y470" s="53"/>
      <c r="Z470" s="25"/>
      <c r="AA470" s="35"/>
      <c r="AB470" s="35"/>
      <c r="AC470" s="35"/>
      <c r="AD470" s="28"/>
      <c r="AE470" s="1">
        <f t="shared" si="311"/>
        <v>2.5</v>
      </c>
      <c r="AF470" s="2">
        <f t="shared" si="312"/>
        <v>1.25</v>
      </c>
      <c r="AG470">
        <f t="shared" si="302"/>
        <v>0</v>
      </c>
      <c r="AH470">
        <f t="shared" si="301"/>
        <v>0</v>
      </c>
      <c r="AI470">
        <f t="shared" si="303"/>
        <v>0</v>
      </c>
      <c r="AJ470" s="3">
        <f t="shared" si="315"/>
        <v>0</v>
      </c>
      <c r="AK470">
        <f t="shared" si="304"/>
        <v>0</v>
      </c>
      <c r="AL470">
        <f t="shared" si="305"/>
        <v>0</v>
      </c>
      <c r="AM470">
        <f t="shared" si="306"/>
        <v>1</v>
      </c>
      <c r="AN470">
        <f t="shared" si="307"/>
        <v>0</v>
      </c>
      <c r="AO470">
        <f t="shared" si="308"/>
        <v>0</v>
      </c>
      <c r="AP470">
        <f t="shared" si="309"/>
        <v>0</v>
      </c>
      <c r="AQ470">
        <f t="shared" si="310"/>
        <v>0</v>
      </c>
      <c r="AR470">
        <f t="shared" si="316"/>
        <v>0</v>
      </c>
    </row>
    <row r="471" spans="2:44" ht="10.5" customHeight="1" x14ac:dyDescent="0.25">
      <c r="B471" s="62"/>
      <c r="C471" s="62"/>
      <c r="D471" s="62"/>
      <c r="E471" s="62"/>
      <c r="F471" s="62"/>
      <c r="G471" s="62"/>
      <c r="H471" s="62"/>
      <c r="I471" s="62"/>
      <c r="J471" s="62"/>
      <c r="K471" s="157" t="str">
        <f>[1]Recap!B187</f>
        <v>Methodology for Writing the BSc Thesis</v>
      </c>
      <c r="L471" s="157" t="str">
        <f>[1]Recap!C187</f>
        <v>E3</v>
      </c>
      <c r="M471" s="80" t="s">
        <v>222</v>
      </c>
      <c r="N471" s="39"/>
      <c r="O471" s="40"/>
      <c r="P471" s="40"/>
      <c r="Q471" s="27">
        <f t="shared" si="319"/>
        <v>2.5</v>
      </c>
      <c r="R471" s="28">
        <f t="shared" si="320"/>
        <v>0</v>
      </c>
      <c r="S471" s="29">
        <f>TRUNC(R471*AE472,2)</f>
        <v>0</v>
      </c>
      <c r="T471" s="30">
        <v>0</v>
      </c>
      <c r="U471" s="31">
        <v>0</v>
      </c>
      <c r="V471" s="29">
        <f>TRUNC((W471+X471)/2*AF472,2)</f>
        <v>2.5</v>
      </c>
      <c r="W471" s="30">
        <v>4</v>
      </c>
      <c r="X471" s="32">
        <v>0</v>
      </c>
      <c r="Y471" s="53"/>
      <c r="Z471" s="25"/>
      <c r="AA471" s="35"/>
      <c r="AB471" s="35"/>
      <c r="AC471" s="35"/>
      <c r="AD471" s="28"/>
      <c r="AE471" s="1">
        <f t="shared" si="311"/>
        <v>2.5</v>
      </c>
      <c r="AF471" s="2">
        <f t="shared" si="312"/>
        <v>1.25</v>
      </c>
      <c r="AG471">
        <f t="shared" si="302"/>
        <v>0</v>
      </c>
      <c r="AH471">
        <f t="shared" si="301"/>
        <v>0</v>
      </c>
      <c r="AI471">
        <f t="shared" si="303"/>
        <v>0</v>
      </c>
      <c r="AJ471" s="3">
        <f t="shared" si="315"/>
        <v>0</v>
      </c>
      <c r="AK471">
        <f t="shared" si="304"/>
        <v>0</v>
      </c>
      <c r="AL471">
        <f t="shared" si="305"/>
        <v>0</v>
      </c>
      <c r="AM471">
        <f t="shared" si="306"/>
        <v>1</v>
      </c>
      <c r="AN471">
        <f t="shared" si="307"/>
        <v>0</v>
      </c>
      <c r="AO471">
        <f t="shared" si="308"/>
        <v>0</v>
      </c>
      <c r="AP471">
        <f t="shared" si="309"/>
        <v>0</v>
      </c>
      <c r="AQ471">
        <f t="shared" si="310"/>
        <v>0</v>
      </c>
      <c r="AR471">
        <f t="shared" si="316"/>
        <v>0</v>
      </c>
    </row>
    <row r="472" spans="2:44" ht="10.5" customHeight="1" x14ac:dyDescent="0.25">
      <c r="B472" s="95"/>
      <c r="C472" s="95"/>
      <c r="D472" s="95"/>
      <c r="E472" s="95"/>
      <c r="F472" s="95"/>
      <c r="G472" s="95"/>
      <c r="H472" s="95"/>
      <c r="I472" s="95"/>
      <c r="J472" s="95"/>
      <c r="K472" s="154" t="str">
        <f>[1]Recap!B198</f>
        <v>Advanced Python Programming (CO)</v>
      </c>
      <c r="L472" s="154" t="str">
        <f>[1]Recap!C198</f>
        <v>E3</v>
      </c>
      <c r="M472" s="100" t="s">
        <v>159</v>
      </c>
      <c r="N472" s="98"/>
      <c r="O472" s="40"/>
      <c r="P472" s="40"/>
      <c r="Q472" s="27">
        <f t="shared" si="319"/>
        <v>0.75</v>
      </c>
      <c r="R472" s="28">
        <f t="shared" si="320"/>
        <v>0</v>
      </c>
      <c r="S472" s="29">
        <f>TRUNC(R472*AE473,2)</f>
        <v>0</v>
      </c>
      <c r="T472" s="30">
        <v>0</v>
      </c>
      <c r="U472" s="31">
        <v>0</v>
      </c>
      <c r="V472" s="29">
        <f>TRUNC((W472+X472)/2*AF473,2)</f>
        <v>0.75</v>
      </c>
      <c r="W472" s="30">
        <v>0</v>
      </c>
      <c r="X472" s="32">
        <v>1</v>
      </c>
      <c r="Y472" s="53"/>
      <c r="Z472" s="25"/>
      <c r="AA472" s="35"/>
      <c r="AB472" s="35"/>
      <c r="AC472" s="35"/>
      <c r="AD472" s="28"/>
      <c r="AE472" s="1">
        <f t="shared" si="311"/>
        <v>2.5</v>
      </c>
      <c r="AF472" s="2">
        <f t="shared" si="312"/>
        <v>1.25</v>
      </c>
      <c r="AG472">
        <f t="shared" si="302"/>
        <v>0</v>
      </c>
      <c r="AH472">
        <f t="shared" si="301"/>
        <v>0</v>
      </c>
      <c r="AI472">
        <f t="shared" si="303"/>
        <v>0</v>
      </c>
      <c r="AJ472" s="3">
        <f t="shared" si="315"/>
        <v>0</v>
      </c>
      <c r="AK472">
        <f t="shared" si="304"/>
        <v>0</v>
      </c>
      <c r="AL472">
        <f t="shared" si="305"/>
        <v>0</v>
      </c>
      <c r="AM472">
        <f t="shared" si="306"/>
        <v>1</v>
      </c>
      <c r="AN472">
        <f t="shared" si="307"/>
        <v>0</v>
      </c>
      <c r="AO472">
        <f t="shared" si="308"/>
        <v>0</v>
      </c>
      <c r="AP472">
        <f t="shared" si="309"/>
        <v>0</v>
      </c>
      <c r="AQ472">
        <f t="shared" si="310"/>
        <v>0</v>
      </c>
      <c r="AR472">
        <f t="shared" si="316"/>
        <v>0</v>
      </c>
    </row>
    <row r="473" spans="2:44" ht="10.5" customHeight="1" x14ac:dyDescent="0.25">
      <c r="B473" s="95"/>
      <c r="C473" s="95"/>
      <c r="D473" s="95"/>
      <c r="E473" s="95"/>
      <c r="F473" s="95"/>
      <c r="G473" s="95"/>
      <c r="H473" s="95"/>
      <c r="I473" s="95"/>
      <c r="J473" s="95"/>
      <c r="K473" s="154" t="str">
        <f>[1]Recap!B335</f>
        <v>Voluntariat (CF)</v>
      </c>
      <c r="L473" s="154" t="str">
        <f>[1]Recap!C335</f>
        <v>IS2+SC2+BIOINF2+IACD2</v>
      </c>
      <c r="M473" s="100">
        <v>2</v>
      </c>
      <c r="N473" s="98"/>
      <c r="O473" s="40"/>
      <c r="P473" s="40"/>
      <c r="Q473" s="41">
        <f t="shared" ref="Q473:X473" si="321">SUM(Q468:Q472)</f>
        <v>15.75</v>
      </c>
      <c r="R473" s="41">
        <f t="shared" si="321"/>
        <v>0</v>
      </c>
      <c r="S473" s="41">
        <f t="shared" si="321"/>
        <v>0</v>
      </c>
      <c r="T473" s="41">
        <f t="shared" si="321"/>
        <v>0</v>
      </c>
      <c r="U473" s="41">
        <f t="shared" si="321"/>
        <v>0</v>
      </c>
      <c r="V473" s="41">
        <f t="shared" si="321"/>
        <v>15.75</v>
      </c>
      <c r="W473" s="41">
        <f t="shared" si="321"/>
        <v>24</v>
      </c>
      <c r="X473" s="41">
        <f t="shared" si="321"/>
        <v>1</v>
      </c>
      <c r="Y473" s="53"/>
      <c r="Z473" s="25"/>
      <c r="AA473" s="35"/>
      <c r="AB473" s="35"/>
      <c r="AC473" s="35"/>
      <c r="AD473" s="28" t="str">
        <f>_xlfn.CONCAT(ROUND(AD474,2), " Examene")</f>
        <v>0.25 Examene</v>
      </c>
      <c r="AE473" s="1">
        <f t="shared" si="311"/>
        <v>2.5</v>
      </c>
      <c r="AF473" s="2">
        <f t="shared" si="312"/>
        <v>1.5</v>
      </c>
      <c r="AG473">
        <f t="shared" si="302"/>
        <v>1</v>
      </c>
      <c r="AH473">
        <f t="shared" si="301"/>
        <v>1</v>
      </c>
      <c r="AI473">
        <f t="shared" si="303"/>
        <v>1</v>
      </c>
      <c r="AJ473" s="3">
        <f t="shared" si="315"/>
        <v>1</v>
      </c>
      <c r="AK473">
        <f t="shared" si="304"/>
        <v>0</v>
      </c>
      <c r="AL473">
        <f t="shared" si="305"/>
        <v>0</v>
      </c>
      <c r="AM473">
        <f t="shared" si="306"/>
        <v>0</v>
      </c>
      <c r="AN473">
        <f t="shared" si="307"/>
        <v>0</v>
      </c>
      <c r="AO473">
        <f t="shared" si="308"/>
        <v>0</v>
      </c>
      <c r="AP473">
        <f t="shared" si="309"/>
        <v>1</v>
      </c>
      <c r="AQ473">
        <f t="shared" si="310"/>
        <v>0</v>
      </c>
      <c r="AR473">
        <f t="shared" si="316"/>
        <v>0</v>
      </c>
    </row>
    <row r="474" spans="2:44" ht="11.25" customHeight="1" x14ac:dyDescent="0.25">
      <c r="B474" s="243" t="s">
        <v>52</v>
      </c>
      <c r="C474" s="239"/>
      <c r="D474" s="239"/>
      <c r="E474" s="239"/>
      <c r="F474" s="239"/>
      <c r="G474" s="239"/>
      <c r="H474" s="239"/>
      <c r="I474" s="239"/>
      <c r="J474" s="239"/>
      <c r="K474" s="239"/>
      <c r="L474" s="239"/>
      <c r="M474" s="240"/>
      <c r="N474" s="40"/>
      <c r="O474" s="40"/>
      <c r="P474" s="40"/>
      <c r="Q474" s="27">
        <f t="shared" ref="Q474:Q477" si="322">S474+V474</f>
        <v>1</v>
      </c>
      <c r="R474" s="28">
        <f t="shared" ref="R474:R477" si="323">(T474+U474)/2</f>
        <v>0</v>
      </c>
      <c r="S474" s="29">
        <f>TRUNC(R474*AE475,2)</f>
        <v>0</v>
      </c>
      <c r="T474" s="30">
        <v>0</v>
      </c>
      <c r="U474" s="31">
        <v>0</v>
      </c>
      <c r="V474" s="29">
        <f>TRUNC((W474+X474)/2*AF475,2)</f>
        <v>1</v>
      </c>
      <c r="W474" s="30">
        <v>0</v>
      </c>
      <c r="X474" s="32">
        <v>2</v>
      </c>
      <c r="Y474" s="53">
        <f>SUM(Y468:Y471)</f>
        <v>10</v>
      </c>
      <c r="Z474" s="25"/>
      <c r="AA474" s="35"/>
      <c r="AB474" s="35"/>
      <c r="AC474" s="35"/>
      <c r="AD474" s="28">
        <f>16-ROUND(Q473,2)</f>
        <v>0.25</v>
      </c>
      <c r="AE474" s="1">
        <f t="shared" si="311"/>
        <v>0</v>
      </c>
      <c r="AF474" s="2">
        <f t="shared" si="312"/>
        <v>0</v>
      </c>
      <c r="AG474">
        <f t="shared" si="302"/>
        <v>0</v>
      </c>
      <c r="AH474">
        <f t="shared" si="301"/>
        <v>0</v>
      </c>
      <c r="AI474">
        <f t="shared" si="303"/>
        <v>0</v>
      </c>
      <c r="AJ474" s="3">
        <f t="shared" si="315"/>
        <v>0</v>
      </c>
      <c r="AK474">
        <f t="shared" si="304"/>
        <v>0</v>
      </c>
      <c r="AL474">
        <f t="shared" si="305"/>
        <v>0</v>
      </c>
      <c r="AM474">
        <f t="shared" si="306"/>
        <v>0</v>
      </c>
      <c r="AN474">
        <f t="shared" si="307"/>
        <v>0</v>
      </c>
      <c r="AO474">
        <f t="shared" si="308"/>
        <v>0</v>
      </c>
      <c r="AP474">
        <f t="shared" si="309"/>
        <v>0</v>
      </c>
      <c r="AQ474">
        <f t="shared" si="310"/>
        <v>0</v>
      </c>
      <c r="AR474">
        <f t="shared" si="316"/>
        <v>0</v>
      </c>
    </row>
    <row r="475" spans="2:44" ht="10.5" customHeight="1" x14ac:dyDescent="0.25">
      <c r="B475" s="40">
        <f>B469+1</f>
        <v>73</v>
      </c>
      <c r="C475" s="22" t="s">
        <v>193</v>
      </c>
      <c r="D475" s="51" t="s">
        <v>65</v>
      </c>
      <c r="E475" s="40"/>
      <c r="F475" s="40"/>
      <c r="G475" s="40"/>
      <c r="H475" s="40"/>
      <c r="I475" s="40"/>
      <c r="J475" s="40"/>
      <c r="K475" s="154" t="str">
        <f>[1]Recap!B36</f>
        <v>Metode si practici in informatica  (CO)</v>
      </c>
      <c r="L475" s="154" t="str">
        <f>[1]Recap!C36</f>
        <v>IA1</v>
      </c>
      <c r="M475" s="46" t="s">
        <v>137</v>
      </c>
      <c r="N475" s="40"/>
      <c r="O475" s="40"/>
      <c r="P475" s="40"/>
      <c r="Q475" s="27">
        <f t="shared" si="322"/>
        <v>6.25</v>
      </c>
      <c r="R475" s="28">
        <f t="shared" si="323"/>
        <v>0</v>
      </c>
      <c r="S475" s="29">
        <f>TRUNC(R475*AE476,2)</f>
        <v>0</v>
      </c>
      <c r="T475" s="30">
        <v>0</v>
      </c>
      <c r="U475" s="31">
        <v>0</v>
      </c>
      <c r="V475" s="29">
        <f>TRUNC((W475+X475)/2*AF476,2)</f>
        <v>6.25</v>
      </c>
      <c r="W475" s="30">
        <v>10</v>
      </c>
      <c r="X475" s="32">
        <v>0</v>
      </c>
      <c r="Y475" s="53"/>
      <c r="Z475" s="25"/>
      <c r="AA475" s="35"/>
      <c r="AB475" s="35"/>
      <c r="AC475" s="35"/>
      <c r="AD475" s="28"/>
      <c r="AE475" s="1">
        <f t="shared" si="311"/>
        <v>2</v>
      </c>
      <c r="AF475" s="2">
        <f t="shared" si="312"/>
        <v>1</v>
      </c>
      <c r="AG475">
        <f t="shared" si="302"/>
        <v>0</v>
      </c>
      <c r="AH475">
        <f t="shared" si="301"/>
        <v>0</v>
      </c>
      <c r="AI475">
        <f t="shared" si="303"/>
        <v>0</v>
      </c>
      <c r="AJ475" s="3">
        <f t="shared" si="315"/>
        <v>0</v>
      </c>
      <c r="AK475">
        <f t="shared" si="304"/>
        <v>0</v>
      </c>
      <c r="AL475">
        <f t="shared" si="305"/>
        <v>0</v>
      </c>
      <c r="AM475">
        <f t="shared" si="306"/>
        <v>0</v>
      </c>
      <c r="AN475">
        <f t="shared" si="307"/>
        <v>0</v>
      </c>
      <c r="AO475">
        <f t="shared" si="308"/>
        <v>1</v>
      </c>
      <c r="AP475">
        <f t="shared" si="309"/>
        <v>0</v>
      </c>
      <c r="AQ475">
        <f t="shared" si="310"/>
        <v>0</v>
      </c>
      <c r="AR475">
        <f t="shared" si="316"/>
        <v>1</v>
      </c>
    </row>
    <row r="476" spans="2:44" ht="10.5" customHeight="1" x14ac:dyDescent="0.25">
      <c r="B476" s="40"/>
      <c r="C476" s="22"/>
      <c r="D476" s="51"/>
      <c r="E476" s="40"/>
      <c r="F476" s="40"/>
      <c r="G476" s="40"/>
      <c r="H476" s="40"/>
      <c r="I476" s="40"/>
      <c r="J476" s="40"/>
      <c r="K476" s="154" t="str">
        <f>[1]Recap!B191</f>
        <v>Differential equations</v>
      </c>
      <c r="L476" s="154" t="str">
        <f>[1]Recap!C191</f>
        <v>E3</v>
      </c>
      <c r="M476" s="80" t="s">
        <v>225</v>
      </c>
      <c r="N476" s="39"/>
      <c r="O476" s="40"/>
      <c r="P476" s="40"/>
      <c r="Q476" s="27">
        <f t="shared" si="322"/>
        <v>1.25</v>
      </c>
      <c r="R476" s="28">
        <f t="shared" si="323"/>
        <v>0</v>
      </c>
      <c r="S476" s="29">
        <f>TRUNC(R476*AE477,2)</f>
        <v>0</v>
      </c>
      <c r="T476" s="30">
        <v>0</v>
      </c>
      <c r="U476" s="31">
        <v>0</v>
      </c>
      <c r="V476" s="29">
        <f>TRUNC((W476+X476)/2*AF477,2)</f>
        <v>1.25</v>
      </c>
      <c r="W476" s="30">
        <v>1</v>
      </c>
      <c r="X476" s="32">
        <v>1</v>
      </c>
      <c r="Y476" s="53"/>
      <c r="Z476" s="25"/>
      <c r="AA476" s="35"/>
      <c r="AB476" s="35"/>
      <c r="AC476" s="35"/>
      <c r="AD476" s="28"/>
      <c r="AE476" s="1">
        <f t="shared" si="311"/>
        <v>2.5</v>
      </c>
      <c r="AF476" s="2">
        <f t="shared" si="312"/>
        <v>1.25</v>
      </c>
      <c r="AG476">
        <f t="shared" si="302"/>
        <v>0</v>
      </c>
      <c r="AH476">
        <f t="shared" si="301"/>
        <v>0</v>
      </c>
      <c r="AI476">
        <f t="shared" si="303"/>
        <v>0</v>
      </c>
      <c r="AJ476" s="3">
        <f t="shared" si="315"/>
        <v>0</v>
      </c>
      <c r="AK476">
        <f t="shared" si="304"/>
        <v>0</v>
      </c>
      <c r="AL476">
        <f t="shared" si="305"/>
        <v>0</v>
      </c>
      <c r="AM476">
        <f t="shared" si="306"/>
        <v>1</v>
      </c>
      <c r="AN476">
        <f t="shared" si="307"/>
        <v>0</v>
      </c>
      <c r="AO476">
        <f t="shared" si="308"/>
        <v>0</v>
      </c>
      <c r="AP476">
        <f t="shared" si="309"/>
        <v>0</v>
      </c>
      <c r="AQ476">
        <f t="shared" si="310"/>
        <v>0</v>
      </c>
      <c r="AR476">
        <f t="shared" si="316"/>
        <v>0</v>
      </c>
    </row>
    <row r="477" spans="2:44" ht="10.5" customHeight="1" x14ac:dyDescent="0.25">
      <c r="B477" s="40"/>
      <c r="C477" s="22"/>
      <c r="D477" s="51"/>
      <c r="E477" s="40"/>
      <c r="F477" s="40"/>
      <c r="G477" s="40"/>
      <c r="H477" s="40"/>
      <c r="I477" s="40"/>
      <c r="J477" s="40"/>
      <c r="K477" s="154" t="str">
        <f>[1]Recap!B160</f>
        <v>Volunteering (CF)</v>
      </c>
      <c r="L477" s="154" t="str">
        <f>[1]Recap!C160</f>
        <v>E1</v>
      </c>
      <c r="M477" s="100">
        <v>1</v>
      </c>
      <c r="N477" s="98"/>
      <c r="O477" s="40"/>
      <c r="P477" s="40"/>
      <c r="Q477" s="27">
        <f t="shared" si="322"/>
        <v>7.5</v>
      </c>
      <c r="R477" s="28">
        <f t="shared" si="323"/>
        <v>0</v>
      </c>
      <c r="S477" s="29">
        <f>TRUNC(R477*AE478,2)</f>
        <v>0</v>
      </c>
      <c r="T477" s="30">
        <v>0</v>
      </c>
      <c r="U477" s="31">
        <v>0</v>
      </c>
      <c r="V477" s="29">
        <f>TRUNC((W477+X477)/2*AF478,2)</f>
        <v>7.5</v>
      </c>
      <c r="W477" s="30">
        <v>0</v>
      </c>
      <c r="X477" s="32">
        <v>12</v>
      </c>
      <c r="Y477" s="53"/>
      <c r="Z477" s="25"/>
      <c r="AA477" s="35"/>
      <c r="AB477" s="35"/>
      <c r="AC477" s="35"/>
      <c r="AD477" s="28"/>
      <c r="AE477" s="1">
        <f t="shared" si="311"/>
        <v>2.5</v>
      </c>
      <c r="AF477" s="2">
        <f t="shared" si="312"/>
        <v>1.25</v>
      </c>
      <c r="AG477">
        <f t="shared" si="302"/>
        <v>0</v>
      </c>
      <c r="AH477">
        <f t="shared" si="301"/>
        <v>0</v>
      </c>
      <c r="AI477">
        <f t="shared" si="303"/>
        <v>0</v>
      </c>
      <c r="AJ477" s="3">
        <f t="shared" si="315"/>
        <v>0</v>
      </c>
      <c r="AK477">
        <f t="shared" si="304"/>
        <v>0</v>
      </c>
      <c r="AL477">
        <f t="shared" si="305"/>
        <v>0</v>
      </c>
      <c r="AM477">
        <f t="shared" si="306"/>
        <v>1</v>
      </c>
      <c r="AN477">
        <f t="shared" si="307"/>
        <v>0</v>
      </c>
      <c r="AO477">
        <f t="shared" si="308"/>
        <v>0</v>
      </c>
      <c r="AP477">
        <f t="shared" si="309"/>
        <v>0</v>
      </c>
      <c r="AQ477">
        <f t="shared" si="310"/>
        <v>0</v>
      </c>
      <c r="AR477">
        <f t="shared" si="316"/>
        <v>0</v>
      </c>
    </row>
    <row r="478" spans="2:44" ht="10.5" customHeight="1" x14ac:dyDescent="0.25">
      <c r="B478" s="40"/>
      <c r="C478" s="22"/>
      <c r="D478" s="51"/>
      <c r="E478" s="40"/>
      <c r="F478" s="40"/>
      <c r="G478" s="40"/>
      <c r="H478" s="40"/>
      <c r="I478" s="40"/>
      <c r="J478" s="40"/>
      <c r="K478" s="154" t="str">
        <f>[1]Recap!B154</f>
        <v>Algorithms and Data Structures II</v>
      </c>
      <c r="L478" s="154" t="str">
        <f>[1]Recap!C154</f>
        <v>E1</v>
      </c>
      <c r="M478" s="152" t="s">
        <v>223</v>
      </c>
      <c r="N478" s="23"/>
      <c r="O478" s="25"/>
      <c r="P478" s="25"/>
      <c r="Q478" s="41">
        <f t="shared" ref="Q478:X478" si="324">SUM(Q474:Q477)</f>
        <v>16</v>
      </c>
      <c r="R478" s="41">
        <f t="shared" si="324"/>
        <v>0</v>
      </c>
      <c r="S478" s="41">
        <f t="shared" si="324"/>
        <v>0</v>
      </c>
      <c r="T478" s="41">
        <f t="shared" si="324"/>
        <v>0</v>
      </c>
      <c r="U478" s="41">
        <f t="shared" si="324"/>
        <v>0</v>
      </c>
      <c r="V478" s="41">
        <f t="shared" si="324"/>
        <v>16</v>
      </c>
      <c r="W478" s="41">
        <f t="shared" si="324"/>
        <v>11</v>
      </c>
      <c r="X478" s="41">
        <f t="shared" si="324"/>
        <v>15</v>
      </c>
      <c r="Y478" s="53"/>
      <c r="Z478" s="25"/>
      <c r="AA478" s="35"/>
      <c r="AB478" s="35"/>
      <c r="AC478" s="35"/>
      <c r="AD478" s="28" t="str">
        <f>_xlfn.CONCAT(ROUND(AD479,2), " Examene")</f>
        <v>0 Examene</v>
      </c>
      <c r="AE478" s="1">
        <f t="shared" si="311"/>
        <v>2.5</v>
      </c>
      <c r="AF478" s="2">
        <f t="shared" si="312"/>
        <v>1.25</v>
      </c>
      <c r="AG478">
        <f t="shared" si="302"/>
        <v>0</v>
      </c>
      <c r="AH478">
        <f t="shared" si="301"/>
        <v>0</v>
      </c>
      <c r="AI478">
        <f t="shared" si="303"/>
        <v>0</v>
      </c>
      <c r="AJ478" s="3">
        <f t="shared" si="315"/>
        <v>0</v>
      </c>
      <c r="AK478">
        <f t="shared" si="304"/>
        <v>0</v>
      </c>
      <c r="AL478">
        <f t="shared" si="305"/>
        <v>0</v>
      </c>
      <c r="AM478">
        <f t="shared" si="306"/>
        <v>1</v>
      </c>
      <c r="AN478">
        <f t="shared" si="307"/>
        <v>0</v>
      </c>
      <c r="AO478">
        <f t="shared" si="308"/>
        <v>0</v>
      </c>
      <c r="AP478">
        <f t="shared" si="309"/>
        <v>0</v>
      </c>
      <c r="AQ478">
        <f t="shared" si="310"/>
        <v>0</v>
      </c>
      <c r="AR478">
        <f t="shared" si="316"/>
        <v>0</v>
      </c>
    </row>
    <row r="479" spans="2:44" ht="12" customHeight="1" x14ac:dyDescent="0.25">
      <c r="B479" s="242" t="s">
        <v>52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4"/>
      <c r="N479" s="39"/>
      <c r="O479" s="40"/>
      <c r="P479" s="40"/>
      <c r="Q479" s="27">
        <f t="shared" ref="Q479:Q488" si="325">S479+V479</f>
        <v>0.62</v>
      </c>
      <c r="R479" s="28">
        <f t="shared" ref="R479:R488" si="326">(T479+U479)/2</f>
        <v>0</v>
      </c>
      <c r="S479" s="29">
        <f t="shared" ref="S479:S488" si="327">TRUNC(R479*AE480,2)</f>
        <v>0</v>
      </c>
      <c r="T479" s="30">
        <v>0</v>
      </c>
      <c r="U479" s="31">
        <v>0</v>
      </c>
      <c r="V479" s="29">
        <f t="shared" ref="V479:V488" si="328">TRUNC((W479+X479)/2*AF480,2)</f>
        <v>0.62</v>
      </c>
      <c r="W479" s="30">
        <v>0</v>
      </c>
      <c r="X479" s="32">
        <v>1</v>
      </c>
      <c r="Y479" s="53" t="e">
        <f>SUM(#REF!)</f>
        <v>#REF!</v>
      </c>
      <c r="Z479" s="25"/>
      <c r="AA479" s="35"/>
      <c r="AB479" s="35"/>
      <c r="AC479" s="35"/>
      <c r="AD479" s="28">
        <f>16-ROUND(Q478,2)</f>
        <v>0</v>
      </c>
      <c r="AE479" s="1">
        <f t="shared" si="311"/>
        <v>0</v>
      </c>
      <c r="AF479" s="2">
        <f t="shared" si="312"/>
        <v>0</v>
      </c>
      <c r="AG479">
        <f t="shared" si="302"/>
        <v>0</v>
      </c>
      <c r="AH479">
        <f t="shared" si="301"/>
        <v>0</v>
      </c>
      <c r="AI479">
        <f t="shared" si="303"/>
        <v>0</v>
      </c>
      <c r="AJ479" s="3">
        <f t="shared" si="315"/>
        <v>0</v>
      </c>
      <c r="AK479">
        <f t="shared" si="304"/>
        <v>0</v>
      </c>
      <c r="AL479">
        <f t="shared" si="305"/>
        <v>0</v>
      </c>
      <c r="AM479">
        <f t="shared" si="306"/>
        <v>0</v>
      </c>
      <c r="AN479">
        <f t="shared" si="307"/>
        <v>0</v>
      </c>
      <c r="AO479">
        <f t="shared" si="308"/>
        <v>0</v>
      </c>
      <c r="AP479">
        <f t="shared" si="309"/>
        <v>0</v>
      </c>
      <c r="AQ479">
        <f t="shared" si="310"/>
        <v>0</v>
      </c>
      <c r="AR479">
        <f t="shared" si="316"/>
        <v>0</v>
      </c>
    </row>
    <row r="480" spans="2:44" ht="10.5" customHeight="1" x14ac:dyDescent="0.25">
      <c r="B480" s="62">
        <f>B475+1</f>
        <v>74</v>
      </c>
      <c r="C480" s="94" t="s">
        <v>193</v>
      </c>
      <c r="D480" s="140" t="s">
        <v>65</v>
      </c>
      <c r="E480" s="62"/>
      <c r="F480" s="62"/>
      <c r="G480" s="40"/>
      <c r="H480" s="40"/>
      <c r="I480" s="40"/>
      <c r="J480" s="40"/>
      <c r="K480" s="154" t="str">
        <f>[1]Recap!B177</f>
        <v>Team project</v>
      </c>
      <c r="L480" s="154" t="str">
        <f>[1]Recap!C177</f>
        <v>E2</v>
      </c>
      <c r="M480" s="46" t="s">
        <v>63</v>
      </c>
      <c r="N480" s="23"/>
      <c r="O480" s="25"/>
      <c r="P480" s="25"/>
      <c r="Q480" s="27">
        <f t="shared" si="325"/>
        <v>6.25</v>
      </c>
      <c r="R480" s="28">
        <f t="shared" si="326"/>
        <v>0</v>
      </c>
      <c r="S480" s="29">
        <f t="shared" si="327"/>
        <v>0</v>
      </c>
      <c r="T480" s="30">
        <v>0</v>
      </c>
      <c r="U480" s="31">
        <v>0</v>
      </c>
      <c r="V480" s="29">
        <f t="shared" si="328"/>
        <v>6.25</v>
      </c>
      <c r="W480" s="30">
        <v>0</v>
      </c>
      <c r="X480" s="32">
        <v>10</v>
      </c>
      <c r="Y480" s="53"/>
      <c r="Z480" s="25"/>
      <c r="AA480" s="35"/>
      <c r="AB480" s="35"/>
      <c r="AC480" s="35"/>
      <c r="AD480" s="28"/>
      <c r="AE480" s="1">
        <f t="shared" si="311"/>
        <v>2.5</v>
      </c>
      <c r="AF480" s="2">
        <f t="shared" si="312"/>
        <v>1.25</v>
      </c>
      <c r="AG480">
        <f t="shared" si="302"/>
        <v>0</v>
      </c>
      <c r="AH480">
        <f t="shared" si="301"/>
        <v>0</v>
      </c>
      <c r="AI480">
        <f t="shared" si="303"/>
        <v>0</v>
      </c>
      <c r="AJ480" s="3">
        <f t="shared" si="315"/>
        <v>0</v>
      </c>
      <c r="AK480">
        <f t="shared" si="304"/>
        <v>0</v>
      </c>
      <c r="AL480">
        <f t="shared" si="305"/>
        <v>0</v>
      </c>
      <c r="AM480">
        <f t="shared" si="306"/>
        <v>1</v>
      </c>
      <c r="AN480">
        <f t="shared" si="307"/>
        <v>0</v>
      </c>
      <c r="AO480">
        <f t="shared" si="308"/>
        <v>0</v>
      </c>
      <c r="AP480">
        <f t="shared" si="309"/>
        <v>0</v>
      </c>
      <c r="AQ480">
        <f t="shared" si="310"/>
        <v>0</v>
      </c>
      <c r="AR480">
        <f t="shared" si="316"/>
        <v>0</v>
      </c>
    </row>
    <row r="481" spans="2:44" ht="10.5" customHeight="1" x14ac:dyDescent="0.25">
      <c r="B481" s="95"/>
      <c r="C481" s="95"/>
      <c r="D481" s="95"/>
      <c r="E481" s="95"/>
      <c r="F481" s="95"/>
      <c r="G481" s="155"/>
      <c r="H481" s="40"/>
      <c r="I481" s="40"/>
      <c r="J481" s="40"/>
      <c r="K481" s="154" t="str">
        <f>[1]Recap!B152</f>
        <v>Calculus</v>
      </c>
      <c r="L481" s="154" t="str">
        <f>[1]Recap!C152</f>
        <v>E1</v>
      </c>
      <c r="M481" s="46" t="s">
        <v>214</v>
      </c>
      <c r="N481" s="39"/>
      <c r="O481" s="40"/>
      <c r="P481" s="40"/>
      <c r="Q481" s="27">
        <f t="shared" si="325"/>
        <v>1.25</v>
      </c>
      <c r="R481" s="28">
        <f t="shared" si="326"/>
        <v>0</v>
      </c>
      <c r="S481" s="29">
        <f t="shared" si="327"/>
        <v>0</v>
      </c>
      <c r="T481" s="30">
        <v>0</v>
      </c>
      <c r="U481" s="31">
        <v>0</v>
      </c>
      <c r="V481" s="29">
        <f t="shared" si="328"/>
        <v>1.25</v>
      </c>
      <c r="W481" s="30">
        <v>0</v>
      </c>
      <c r="X481" s="32">
        <v>2</v>
      </c>
      <c r="Y481" s="53"/>
      <c r="Z481" s="25"/>
      <c r="AA481" s="35"/>
      <c r="AB481" s="35"/>
      <c r="AC481" s="35"/>
      <c r="AD481" s="28"/>
      <c r="AE481" s="1">
        <f t="shared" si="311"/>
        <v>2.5</v>
      </c>
      <c r="AF481" s="2">
        <f t="shared" si="312"/>
        <v>1.25</v>
      </c>
      <c r="AG481">
        <f t="shared" si="302"/>
        <v>0</v>
      </c>
      <c r="AH481">
        <f t="shared" si="301"/>
        <v>0</v>
      </c>
      <c r="AI481">
        <f t="shared" si="303"/>
        <v>0</v>
      </c>
      <c r="AJ481" s="3">
        <f t="shared" si="315"/>
        <v>0</v>
      </c>
      <c r="AK481">
        <f t="shared" si="304"/>
        <v>0</v>
      </c>
      <c r="AL481">
        <f t="shared" si="305"/>
        <v>0</v>
      </c>
      <c r="AM481">
        <f t="shared" si="306"/>
        <v>1</v>
      </c>
      <c r="AN481">
        <f t="shared" si="307"/>
        <v>0</v>
      </c>
      <c r="AO481">
        <f t="shared" si="308"/>
        <v>0</v>
      </c>
      <c r="AP481">
        <f t="shared" si="309"/>
        <v>0</v>
      </c>
      <c r="AQ481">
        <f t="shared" si="310"/>
        <v>0</v>
      </c>
      <c r="AR481">
        <f t="shared" si="316"/>
        <v>0</v>
      </c>
    </row>
    <row r="482" spans="2:44" ht="10.5" customHeight="1" x14ac:dyDescent="0.25">
      <c r="B482" s="95"/>
      <c r="C482" s="95"/>
      <c r="D482" s="95"/>
      <c r="E482" s="95"/>
      <c r="F482" s="95"/>
      <c r="G482" s="155"/>
      <c r="H482" s="40"/>
      <c r="I482" s="40"/>
      <c r="J482" s="40"/>
      <c r="K482" s="154" t="str">
        <f>[1]Recap!B157</f>
        <v>Formal language and automata theory</v>
      </c>
      <c r="L482" s="154" t="str">
        <f>[1]Recap!C157</f>
        <v>E1</v>
      </c>
      <c r="M482" s="46" t="s">
        <v>119</v>
      </c>
      <c r="N482" s="39"/>
      <c r="O482" s="40"/>
      <c r="P482" s="40"/>
      <c r="Q482" s="27">
        <f t="shared" si="325"/>
        <v>1</v>
      </c>
      <c r="R482" s="28">
        <f t="shared" si="326"/>
        <v>0</v>
      </c>
      <c r="S482" s="29">
        <f t="shared" si="327"/>
        <v>0</v>
      </c>
      <c r="T482" s="30">
        <v>0</v>
      </c>
      <c r="U482" s="31">
        <v>0</v>
      </c>
      <c r="V482" s="29">
        <f t="shared" si="328"/>
        <v>1</v>
      </c>
      <c r="W482" s="30">
        <v>1</v>
      </c>
      <c r="X482" s="32">
        <v>1</v>
      </c>
      <c r="Y482" s="53"/>
      <c r="Z482" s="25"/>
      <c r="AA482" s="35"/>
      <c r="AB482" s="35"/>
      <c r="AC482" s="35"/>
      <c r="AD482" s="28"/>
      <c r="AE482" s="1">
        <f t="shared" si="311"/>
        <v>2.5</v>
      </c>
      <c r="AF482" s="2">
        <f t="shared" si="312"/>
        <v>1.25</v>
      </c>
      <c r="AG482">
        <f t="shared" si="302"/>
        <v>0</v>
      </c>
      <c r="AH482">
        <f t="shared" si="301"/>
        <v>0</v>
      </c>
      <c r="AI482">
        <f t="shared" si="303"/>
        <v>0</v>
      </c>
      <c r="AJ482" s="3">
        <f t="shared" si="315"/>
        <v>0</v>
      </c>
      <c r="AK482">
        <f t="shared" si="304"/>
        <v>0</v>
      </c>
      <c r="AL482">
        <f t="shared" si="305"/>
        <v>0</v>
      </c>
      <c r="AM482">
        <f t="shared" si="306"/>
        <v>1</v>
      </c>
      <c r="AN482">
        <f t="shared" si="307"/>
        <v>0</v>
      </c>
      <c r="AO482">
        <f t="shared" si="308"/>
        <v>0</v>
      </c>
      <c r="AP482">
        <f t="shared" si="309"/>
        <v>0</v>
      </c>
      <c r="AQ482">
        <f t="shared" si="310"/>
        <v>0</v>
      </c>
      <c r="AR482">
        <f t="shared" si="316"/>
        <v>0</v>
      </c>
    </row>
    <row r="483" spans="2:44" ht="10.5" customHeight="1" x14ac:dyDescent="0.25">
      <c r="B483" s="95"/>
      <c r="C483" s="95"/>
      <c r="D483" s="95"/>
      <c r="E483" s="95"/>
      <c r="F483" s="95"/>
      <c r="G483" s="156"/>
      <c r="H483" s="156"/>
      <c r="I483" s="156"/>
      <c r="J483" s="156"/>
      <c r="K483" s="154" t="str">
        <f>[1]Recap!B146</f>
        <v>Voluntariat (CF)</v>
      </c>
      <c r="L483" s="154" t="str">
        <f>[1]Recap!C146</f>
        <v>I3+IA3</v>
      </c>
      <c r="M483" s="139">
        <v>3</v>
      </c>
      <c r="N483" s="39"/>
      <c r="O483" s="40"/>
      <c r="P483" s="40"/>
      <c r="Q483" s="27">
        <f t="shared" si="325"/>
        <v>1</v>
      </c>
      <c r="R483" s="28">
        <f t="shared" si="326"/>
        <v>0</v>
      </c>
      <c r="S483" s="29">
        <f t="shared" si="327"/>
        <v>0</v>
      </c>
      <c r="T483" s="30">
        <v>0</v>
      </c>
      <c r="U483" s="31">
        <v>0</v>
      </c>
      <c r="V483" s="29">
        <f t="shared" si="328"/>
        <v>1</v>
      </c>
      <c r="W483" s="30">
        <v>1</v>
      </c>
      <c r="X483" s="32">
        <v>1</v>
      </c>
      <c r="Y483" s="53"/>
      <c r="Z483" s="25"/>
      <c r="AA483" s="35"/>
      <c r="AB483" s="35"/>
      <c r="AC483" s="35"/>
      <c r="AD483" s="28"/>
      <c r="AE483" s="1">
        <f t="shared" si="311"/>
        <v>2</v>
      </c>
      <c r="AF483" s="2">
        <f t="shared" si="312"/>
        <v>1</v>
      </c>
      <c r="AG483">
        <f t="shared" si="302"/>
        <v>0</v>
      </c>
      <c r="AH483">
        <f t="shared" si="301"/>
        <v>0</v>
      </c>
      <c r="AI483">
        <f t="shared" si="303"/>
        <v>0</v>
      </c>
      <c r="AJ483" s="3">
        <f t="shared" si="315"/>
        <v>0</v>
      </c>
      <c r="AK483">
        <f t="shared" si="304"/>
        <v>0</v>
      </c>
      <c r="AL483">
        <f t="shared" si="305"/>
        <v>0</v>
      </c>
      <c r="AM483">
        <f t="shared" si="306"/>
        <v>0</v>
      </c>
      <c r="AN483">
        <f t="shared" si="307"/>
        <v>1</v>
      </c>
      <c r="AO483">
        <f t="shared" si="308"/>
        <v>1</v>
      </c>
      <c r="AP483">
        <f t="shared" si="309"/>
        <v>0</v>
      </c>
      <c r="AQ483">
        <f t="shared" si="310"/>
        <v>0</v>
      </c>
      <c r="AR483">
        <f t="shared" si="316"/>
        <v>1</v>
      </c>
    </row>
    <row r="484" spans="2:44" ht="10.5" customHeight="1" x14ac:dyDescent="0.25">
      <c r="B484" s="95"/>
      <c r="C484" s="95"/>
      <c r="D484" s="95"/>
      <c r="E484" s="95"/>
      <c r="F484" s="95"/>
      <c r="G484" s="156"/>
      <c r="H484" s="156"/>
      <c r="I484" s="156"/>
      <c r="J484" s="156"/>
      <c r="K484" s="154" t="str">
        <f>[1]Recap!B38</f>
        <v>Voluntariat (CF)</v>
      </c>
      <c r="L484" s="154" t="str">
        <f>[1]Recap!C38</f>
        <v>I1+IA1</v>
      </c>
      <c r="M484" s="139">
        <v>1</v>
      </c>
      <c r="N484" s="39"/>
      <c r="O484" s="40"/>
      <c r="P484" s="40"/>
      <c r="Q484" s="27">
        <f t="shared" si="325"/>
        <v>1</v>
      </c>
      <c r="R484" s="28">
        <f t="shared" si="326"/>
        <v>0</v>
      </c>
      <c r="S484" s="29">
        <f t="shared" si="327"/>
        <v>0</v>
      </c>
      <c r="T484" s="30">
        <v>0</v>
      </c>
      <c r="U484" s="31">
        <v>0</v>
      </c>
      <c r="V484" s="29">
        <f t="shared" si="328"/>
        <v>1</v>
      </c>
      <c r="W484" s="30">
        <v>0</v>
      </c>
      <c r="X484" s="32">
        <v>2</v>
      </c>
      <c r="Y484" s="53"/>
      <c r="Z484" s="25"/>
      <c r="AA484" s="35"/>
      <c r="AB484" s="35"/>
      <c r="AC484" s="35"/>
      <c r="AD484" s="28"/>
      <c r="AE484" s="1">
        <f t="shared" si="311"/>
        <v>2</v>
      </c>
      <c r="AF484" s="2">
        <f t="shared" si="312"/>
        <v>1</v>
      </c>
      <c r="AG484">
        <f t="shared" si="302"/>
        <v>0</v>
      </c>
      <c r="AH484">
        <f t="shared" si="301"/>
        <v>0</v>
      </c>
      <c r="AI484">
        <f t="shared" si="303"/>
        <v>0</v>
      </c>
      <c r="AJ484" s="3">
        <f t="shared" si="315"/>
        <v>0</v>
      </c>
      <c r="AK484">
        <f t="shared" si="304"/>
        <v>0</v>
      </c>
      <c r="AL484">
        <f t="shared" si="305"/>
        <v>0</v>
      </c>
      <c r="AM484">
        <f t="shared" si="306"/>
        <v>0</v>
      </c>
      <c r="AN484">
        <f t="shared" si="307"/>
        <v>1</v>
      </c>
      <c r="AO484">
        <f t="shared" si="308"/>
        <v>1</v>
      </c>
      <c r="AP484">
        <f t="shared" si="309"/>
        <v>0</v>
      </c>
      <c r="AQ484">
        <f t="shared" si="310"/>
        <v>0</v>
      </c>
      <c r="AR484">
        <f t="shared" si="316"/>
        <v>1</v>
      </c>
    </row>
    <row r="485" spans="2:44" ht="10.5" customHeight="1" x14ac:dyDescent="0.25">
      <c r="B485" s="95"/>
      <c r="C485" s="95"/>
      <c r="D485" s="95"/>
      <c r="E485" s="95"/>
      <c r="F485" s="95"/>
      <c r="G485" s="156"/>
      <c r="H485" s="156"/>
      <c r="I485" s="156"/>
      <c r="J485" s="156"/>
      <c r="K485" s="154" t="str">
        <f>[1]Recap!B66</f>
        <v>Sisteme de operare II (CO)</v>
      </c>
      <c r="L485" s="154" t="str">
        <f>[1]Recap!C66</f>
        <v>IA2</v>
      </c>
      <c r="M485" s="158" t="s">
        <v>80</v>
      </c>
      <c r="N485" s="23"/>
      <c r="O485" s="25"/>
      <c r="P485" s="25"/>
      <c r="Q485" s="27">
        <f t="shared" si="325"/>
        <v>1</v>
      </c>
      <c r="R485" s="28">
        <f t="shared" si="326"/>
        <v>0</v>
      </c>
      <c r="S485" s="29">
        <f t="shared" si="327"/>
        <v>0</v>
      </c>
      <c r="T485" s="30">
        <v>0</v>
      </c>
      <c r="U485" s="31">
        <v>0</v>
      </c>
      <c r="V485" s="29">
        <f t="shared" si="328"/>
        <v>1</v>
      </c>
      <c r="W485" s="30">
        <v>0</v>
      </c>
      <c r="X485" s="32">
        <v>2</v>
      </c>
      <c r="Y485" s="53"/>
      <c r="Z485" s="25"/>
      <c r="AA485" s="35"/>
      <c r="AB485" s="35"/>
      <c r="AC485" s="35"/>
      <c r="AD485" s="28"/>
      <c r="AE485" s="1">
        <f t="shared" si="311"/>
        <v>2</v>
      </c>
      <c r="AF485" s="2">
        <f t="shared" si="312"/>
        <v>1</v>
      </c>
      <c r="AG485">
        <f t="shared" si="302"/>
        <v>0</v>
      </c>
      <c r="AH485">
        <f t="shared" si="301"/>
        <v>0</v>
      </c>
      <c r="AI485">
        <f t="shared" si="303"/>
        <v>0</v>
      </c>
      <c r="AJ485" s="3">
        <f t="shared" si="315"/>
        <v>0</v>
      </c>
      <c r="AK485">
        <f t="shared" si="304"/>
        <v>0</v>
      </c>
      <c r="AL485">
        <f t="shared" si="305"/>
        <v>0</v>
      </c>
      <c r="AM485">
        <f t="shared" si="306"/>
        <v>0</v>
      </c>
      <c r="AN485">
        <f t="shared" si="307"/>
        <v>0</v>
      </c>
      <c r="AO485">
        <f t="shared" si="308"/>
        <v>1</v>
      </c>
      <c r="AP485">
        <f t="shared" si="309"/>
        <v>0</v>
      </c>
      <c r="AQ485">
        <f t="shared" si="310"/>
        <v>0</v>
      </c>
      <c r="AR485">
        <f t="shared" si="316"/>
        <v>1</v>
      </c>
    </row>
    <row r="486" spans="2:44" ht="10.5" customHeight="1" x14ac:dyDescent="0.25">
      <c r="B486" s="95"/>
      <c r="C486" s="95"/>
      <c r="D486" s="95"/>
      <c r="E486" s="95"/>
      <c r="F486" s="95"/>
      <c r="G486" s="156"/>
      <c r="H486" s="156"/>
      <c r="I486" s="156"/>
      <c r="J486" s="156"/>
      <c r="K486" s="154" t="str">
        <f>[1]Recap!B117</f>
        <v>Administrarea reţelelor (CO)</v>
      </c>
      <c r="L486" s="154" t="str">
        <f>[1]Recap!C117</f>
        <v>I3</v>
      </c>
      <c r="M486" s="46" t="s">
        <v>117</v>
      </c>
      <c r="N486" s="43"/>
      <c r="O486" s="43"/>
      <c r="P486" s="43"/>
      <c r="Q486" s="27">
        <f t="shared" si="325"/>
        <v>1.25</v>
      </c>
      <c r="R486" s="28">
        <f t="shared" si="326"/>
        <v>0</v>
      </c>
      <c r="S486" s="29">
        <f t="shared" si="327"/>
        <v>0</v>
      </c>
      <c r="T486" s="30">
        <v>0</v>
      </c>
      <c r="U486" s="31">
        <v>0</v>
      </c>
      <c r="V486" s="29">
        <f t="shared" si="328"/>
        <v>1.25</v>
      </c>
      <c r="W486" s="30">
        <v>1</v>
      </c>
      <c r="X486" s="32">
        <v>1</v>
      </c>
      <c r="Y486" s="53"/>
      <c r="Z486" s="25"/>
      <c r="AA486" s="35"/>
      <c r="AB486" s="35"/>
      <c r="AC486" s="35"/>
      <c r="AD486" s="28"/>
      <c r="AE486" s="1">
        <f t="shared" si="311"/>
        <v>2</v>
      </c>
      <c r="AF486" s="2">
        <f t="shared" si="312"/>
        <v>1</v>
      </c>
      <c r="AG486">
        <f t="shared" si="302"/>
        <v>0</v>
      </c>
      <c r="AH486">
        <f t="shared" si="301"/>
        <v>0</v>
      </c>
      <c r="AI486">
        <f t="shared" si="303"/>
        <v>0</v>
      </c>
      <c r="AJ486" s="3">
        <f t="shared" si="315"/>
        <v>0</v>
      </c>
      <c r="AK486">
        <f t="shared" si="304"/>
        <v>0</v>
      </c>
      <c r="AL486">
        <f t="shared" si="305"/>
        <v>0</v>
      </c>
      <c r="AM486">
        <f t="shared" si="306"/>
        <v>0</v>
      </c>
      <c r="AN486">
        <f t="shared" si="307"/>
        <v>1</v>
      </c>
      <c r="AO486">
        <f t="shared" si="308"/>
        <v>0</v>
      </c>
      <c r="AP486">
        <f t="shared" si="309"/>
        <v>0</v>
      </c>
      <c r="AQ486">
        <f t="shared" si="310"/>
        <v>0</v>
      </c>
      <c r="AR486">
        <f t="shared" si="316"/>
        <v>1</v>
      </c>
    </row>
    <row r="487" spans="2:44" ht="10.5" customHeight="1" x14ac:dyDescent="0.25">
      <c r="B487" s="95"/>
      <c r="C487" s="95"/>
      <c r="D487" s="95"/>
      <c r="E487" s="95"/>
      <c r="F487" s="95"/>
      <c r="G487" s="156"/>
      <c r="H487" s="156"/>
      <c r="I487" s="156"/>
      <c r="J487" s="156"/>
      <c r="K487" s="154" t="str">
        <f>[1]Recap!B201</f>
        <v>Volunteering (CF)</v>
      </c>
      <c r="L487" s="154" t="str">
        <f>[1]Recap!C201</f>
        <v>E3</v>
      </c>
      <c r="M487" s="159">
        <v>3</v>
      </c>
      <c r="N487" s="23"/>
      <c r="O487" s="25"/>
      <c r="P487" s="25"/>
      <c r="Q487" s="27">
        <f t="shared" si="325"/>
        <v>0.62</v>
      </c>
      <c r="R487" s="28">
        <f t="shared" si="326"/>
        <v>0</v>
      </c>
      <c r="S487" s="29">
        <f t="shared" si="327"/>
        <v>0</v>
      </c>
      <c r="T487" s="30">
        <v>0</v>
      </c>
      <c r="U487" s="31">
        <v>0</v>
      </c>
      <c r="V487" s="29">
        <f t="shared" si="328"/>
        <v>0.62</v>
      </c>
      <c r="W487" s="30">
        <v>1</v>
      </c>
      <c r="X487" s="32">
        <v>0</v>
      </c>
      <c r="Y487" s="53"/>
      <c r="Z487" s="25"/>
      <c r="AA487" s="35"/>
      <c r="AB487" s="35"/>
      <c r="AC487" s="35"/>
      <c r="AD487" s="28"/>
      <c r="AE487" s="1">
        <f t="shared" si="311"/>
        <v>2.5</v>
      </c>
      <c r="AF487" s="2">
        <f t="shared" si="312"/>
        <v>1.25</v>
      </c>
      <c r="AG487">
        <f t="shared" si="302"/>
        <v>0</v>
      </c>
      <c r="AH487">
        <f t="shared" si="301"/>
        <v>0</v>
      </c>
      <c r="AI487">
        <f t="shared" si="303"/>
        <v>0</v>
      </c>
      <c r="AJ487" s="3">
        <f t="shared" si="315"/>
        <v>0</v>
      </c>
      <c r="AK487">
        <f t="shared" si="304"/>
        <v>0</v>
      </c>
      <c r="AL487">
        <f t="shared" si="305"/>
        <v>0</v>
      </c>
      <c r="AM487">
        <f t="shared" si="306"/>
        <v>1</v>
      </c>
      <c r="AN487">
        <f t="shared" si="307"/>
        <v>0</v>
      </c>
      <c r="AO487">
        <f t="shared" si="308"/>
        <v>0</v>
      </c>
      <c r="AP487">
        <f t="shared" si="309"/>
        <v>0</v>
      </c>
      <c r="AQ487">
        <f t="shared" si="310"/>
        <v>0</v>
      </c>
      <c r="AR487">
        <f t="shared" si="316"/>
        <v>0</v>
      </c>
    </row>
    <row r="488" spans="2:44" ht="10.5" customHeight="1" x14ac:dyDescent="0.25">
      <c r="B488" s="95"/>
      <c r="C488" s="95"/>
      <c r="D488" s="95"/>
      <c r="E488" s="95"/>
      <c r="F488" s="95"/>
      <c r="G488" s="156"/>
      <c r="H488" s="156"/>
      <c r="I488" s="156"/>
      <c r="J488" s="156"/>
      <c r="K488" s="154" t="str">
        <f>[1]Recap!B330</f>
        <v>Ethics Integrity and Academic Writing</v>
      </c>
      <c r="L488" s="154" t="str">
        <f>[1]Recap!C330</f>
        <v>E1</v>
      </c>
      <c r="M488" s="159" t="s">
        <v>63</v>
      </c>
      <c r="N488" s="23"/>
      <c r="O488" s="25"/>
      <c r="P488" s="25"/>
      <c r="Q488" s="27">
        <f t="shared" si="325"/>
        <v>2</v>
      </c>
      <c r="R488" s="28">
        <f t="shared" si="326"/>
        <v>0</v>
      </c>
      <c r="S488" s="29">
        <f t="shared" si="327"/>
        <v>0</v>
      </c>
      <c r="T488" s="30">
        <v>0</v>
      </c>
      <c r="U488" s="31">
        <v>0</v>
      </c>
      <c r="V488" s="29">
        <f t="shared" si="328"/>
        <v>2</v>
      </c>
      <c r="W488" s="30">
        <v>0</v>
      </c>
      <c r="X488" s="32">
        <v>4</v>
      </c>
      <c r="Y488" s="53"/>
      <c r="Z488" s="25"/>
      <c r="AA488" s="35"/>
      <c r="AB488" s="35"/>
      <c r="AC488" s="35"/>
      <c r="AD488" s="28"/>
      <c r="AE488" s="1">
        <f t="shared" si="311"/>
        <v>2.5</v>
      </c>
      <c r="AF488" s="2">
        <f t="shared" si="312"/>
        <v>1.25</v>
      </c>
      <c r="AG488">
        <f t="shared" si="302"/>
        <v>0</v>
      </c>
      <c r="AH488">
        <f t="shared" si="301"/>
        <v>0</v>
      </c>
      <c r="AI488">
        <f t="shared" si="303"/>
        <v>0</v>
      </c>
      <c r="AJ488" s="3">
        <f t="shared" si="315"/>
        <v>0</v>
      </c>
      <c r="AK488">
        <f t="shared" si="304"/>
        <v>0</v>
      </c>
      <c r="AL488">
        <f t="shared" si="305"/>
        <v>0</v>
      </c>
      <c r="AM488">
        <f t="shared" si="306"/>
        <v>1</v>
      </c>
      <c r="AN488">
        <f t="shared" si="307"/>
        <v>0</v>
      </c>
      <c r="AO488">
        <f t="shared" si="308"/>
        <v>0</v>
      </c>
      <c r="AP488">
        <f t="shared" si="309"/>
        <v>0</v>
      </c>
      <c r="AQ488">
        <f t="shared" si="310"/>
        <v>0</v>
      </c>
      <c r="AR488">
        <f t="shared" si="316"/>
        <v>0</v>
      </c>
    </row>
    <row r="489" spans="2:44" ht="10.5" customHeight="1" x14ac:dyDescent="0.25">
      <c r="B489" s="95"/>
      <c r="C489" s="95"/>
      <c r="D489" s="95"/>
      <c r="E489" s="95"/>
      <c r="F489" s="95"/>
      <c r="G489" s="156"/>
      <c r="H489" s="156"/>
      <c r="I489" s="156"/>
      <c r="J489" s="156"/>
      <c r="K489" s="154" t="str">
        <f>[1]Recap!B133</f>
        <v>Programare  Web (CO)</v>
      </c>
      <c r="L489" s="154" t="str">
        <f>[1]Recap!C133</f>
        <v>IA3</v>
      </c>
      <c r="M489" s="139" t="s">
        <v>137</v>
      </c>
      <c r="N489" s="39"/>
      <c r="O489" s="40"/>
      <c r="P489" s="40"/>
      <c r="Q489" s="41">
        <f>SUM(Q479:Q488)</f>
        <v>15.99</v>
      </c>
      <c r="R489" s="41">
        <f t="shared" ref="R489:X489" si="329">SUM(R479:R488)</f>
        <v>0</v>
      </c>
      <c r="S489" s="41">
        <f t="shared" si="329"/>
        <v>0</v>
      </c>
      <c r="T489" s="41">
        <f t="shared" si="329"/>
        <v>0</v>
      </c>
      <c r="U489" s="41">
        <f t="shared" si="329"/>
        <v>0</v>
      </c>
      <c r="V489" s="41">
        <f t="shared" si="329"/>
        <v>15.99</v>
      </c>
      <c r="W489" s="41">
        <f t="shared" si="329"/>
        <v>4</v>
      </c>
      <c r="X489" s="41">
        <f t="shared" si="329"/>
        <v>24</v>
      </c>
      <c r="Y489" s="53"/>
      <c r="Z489" s="25"/>
      <c r="AA489" s="35"/>
      <c r="AB489" s="35"/>
      <c r="AC489" s="35"/>
      <c r="AD489" s="28" t="str">
        <f>_xlfn.CONCAT(ROUND(AD490,2), " Examene")</f>
        <v>0.01 Examene</v>
      </c>
      <c r="AE489" s="1">
        <f t="shared" si="311"/>
        <v>2</v>
      </c>
      <c r="AF489" s="2">
        <f t="shared" si="312"/>
        <v>1</v>
      </c>
      <c r="AG489">
        <f t="shared" si="302"/>
        <v>0</v>
      </c>
      <c r="AH489">
        <f t="shared" si="301"/>
        <v>0</v>
      </c>
      <c r="AI489">
        <f t="shared" si="303"/>
        <v>0</v>
      </c>
      <c r="AJ489" s="3">
        <f t="shared" si="315"/>
        <v>0</v>
      </c>
      <c r="AK489">
        <f t="shared" si="304"/>
        <v>0</v>
      </c>
      <c r="AL489">
        <f t="shared" si="305"/>
        <v>0</v>
      </c>
      <c r="AM489">
        <f t="shared" si="306"/>
        <v>0</v>
      </c>
      <c r="AN489">
        <f t="shared" si="307"/>
        <v>0</v>
      </c>
      <c r="AO489">
        <f t="shared" si="308"/>
        <v>1</v>
      </c>
      <c r="AP489">
        <f t="shared" si="309"/>
        <v>0</v>
      </c>
      <c r="AQ489">
        <f t="shared" si="310"/>
        <v>0</v>
      </c>
      <c r="AR489">
        <f t="shared" si="316"/>
        <v>1</v>
      </c>
    </row>
    <row r="490" spans="2:44" ht="12" customHeight="1" x14ac:dyDescent="0.25">
      <c r="B490" s="243" t="s">
        <v>52</v>
      </c>
      <c r="C490" s="239"/>
      <c r="D490" s="239"/>
      <c r="E490" s="239"/>
      <c r="F490" s="239"/>
      <c r="G490" s="233"/>
      <c r="H490" s="233"/>
      <c r="I490" s="233"/>
      <c r="J490" s="233"/>
      <c r="K490" s="233"/>
      <c r="L490" s="233"/>
      <c r="M490" s="234"/>
      <c r="N490" s="39"/>
      <c r="O490" s="40"/>
      <c r="P490" s="40"/>
      <c r="Q490" s="27">
        <f t="shared" ref="Q490:Q495" si="330">S490+V490</f>
        <v>3.75</v>
      </c>
      <c r="R490" s="28">
        <f t="shared" ref="R490:R495" si="331">(T490+U490)/2</f>
        <v>0</v>
      </c>
      <c r="S490" s="29">
        <f t="shared" ref="S490:S495" si="332">TRUNC(R490*AE491,2)</f>
        <v>0</v>
      </c>
      <c r="T490" s="30">
        <v>0</v>
      </c>
      <c r="U490" s="31">
        <v>0</v>
      </c>
      <c r="V490" s="29">
        <f t="shared" ref="V490:V495" si="333">TRUNC((W490+X490)/2*AF491,2)</f>
        <v>3.75</v>
      </c>
      <c r="W490" s="30">
        <v>0</v>
      </c>
      <c r="X490" s="32">
        <v>6</v>
      </c>
      <c r="Y490" s="53">
        <f>SUM(Y481:Y482)</f>
        <v>0</v>
      </c>
      <c r="Z490" s="25"/>
      <c r="AA490" s="35"/>
      <c r="AB490" s="35"/>
      <c r="AC490" s="35"/>
      <c r="AD490" s="28">
        <f>16-ROUND(Q489,2)</f>
        <v>9.9999999999997868E-3</v>
      </c>
      <c r="AE490" s="1">
        <f t="shared" si="311"/>
        <v>0</v>
      </c>
      <c r="AF490" s="2">
        <f t="shared" si="312"/>
        <v>0</v>
      </c>
      <c r="AG490">
        <f t="shared" si="302"/>
        <v>0</v>
      </c>
      <c r="AH490">
        <f t="shared" si="301"/>
        <v>0</v>
      </c>
      <c r="AI490">
        <f t="shared" si="303"/>
        <v>0</v>
      </c>
      <c r="AJ490" s="3">
        <f t="shared" si="315"/>
        <v>0</v>
      </c>
      <c r="AK490">
        <f t="shared" si="304"/>
        <v>0</v>
      </c>
      <c r="AL490">
        <f t="shared" si="305"/>
        <v>0</v>
      </c>
      <c r="AM490">
        <f t="shared" si="306"/>
        <v>0</v>
      </c>
      <c r="AN490">
        <f t="shared" si="307"/>
        <v>0</v>
      </c>
      <c r="AO490">
        <f t="shared" si="308"/>
        <v>0</v>
      </c>
      <c r="AP490">
        <f t="shared" si="309"/>
        <v>0</v>
      </c>
      <c r="AQ490">
        <f t="shared" si="310"/>
        <v>0</v>
      </c>
      <c r="AR490">
        <f t="shared" si="316"/>
        <v>0</v>
      </c>
    </row>
    <row r="491" spans="2:44" ht="12" customHeight="1" x14ac:dyDescent="0.25">
      <c r="B491" s="40">
        <f>B480+1</f>
        <v>75</v>
      </c>
      <c r="C491" s="22" t="s">
        <v>193</v>
      </c>
      <c r="D491" s="51" t="s">
        <v>65</v>
      </c>
      <c r="E491" s="40"/>
      <c r="F491" s="40"/>
      <c r="G491" s="40"/>
      <c r="H491" s="40"/>
      <c r="I491" s="40"/>
      <c r="J491" s="40"/>
      <c r="K491" s="154" t="str">
        <f>[1]Recap!B172</f>
        <v>Software engineering</v>
      </c>
      <c r="L491" s="154" t="str">
        <f>[1]Recap!C172</f>
        <v>E2</v>
      </c>
      <c r="M491" s="46" t="s">
        <v>190</v>
      </c>
      <c r="N491" s="39"/>
      <c r="O491" s="40"/>
      <c r="P491" s="40"/>
      <c r="Q491" s="27">
        <f t="shared" si="330"/>
        <v>5</v>
      </c>
      <c r="R491" s="28">
        <f t="shared" si="331"/>
        <v>0</v>
      </c>
      <c r="S491" s="29">
        <f t="shared" si="332"/>
        <v>0</v>
      </c>
      <c r="T491" s="30">
        <v>0</v>
      </c>
      <c r="U491" s="31">
        <v>0</v>
      </c>
      <c r="V491" s="29">
        <f t="shared" si="333"/>
        <v>5</v>
      </c>
      <c r="W491" s="30">
        <v>0</v>
      </c>
      <c r="X491" s="32">
        <v>8</v>
      </c>
      <c r="Y491" s="53"/>
      <c r="Z491" s="25"/>
      <c r="AA491" s="35"/>
      <c r="AB491" s="35"/>
      <c r="AC491" s="35"/>
      <c r="AD491" s="28"/>
      <c r="AE491" s="1">
        <f t="shared" si="311"/>
        <v>2.5</v>
      </c>
      <c r="AF491" s="2">
        <f t="shared" si="312"/>
        <v>1.25</v>
      </c>
      <c r="AG491">
        <f t="shared" si="302"/>
        <v>0</v>
      </c>
      <c r="AH491">
        <f t="shared" si="301"/>
        <v>0</v>
      </c>
      <c r="AI491">
        <f t="shared" si="303"/>
        <v>0</v>
      </c>
      <c r="AJ491" s="3">
        <f t="shared" si="315"/>
        <v>0</v>
      </c>
      <c r="AK491">
        <f t="shared" si="304"/>
        <v>0</v>
      </c>
      <c r="AL491">
        <f t="shared" si="305"/>
        <v>0</v>
      </c>
      <c r="AM491">
        <f t="shared" si="306"/>
        <v>1</v>
      </c>
      <c r="AN491">
        <f t="shared" si="307"/>
        <v>0</v>
      </c>
      <c r="AO491">
        <f t="shared" si="308"/>
        <v>0</v>
      </c>
      <c r="AP491">
        <f t="shared" si="309"/>
        <v>0</v>
      </c>
      <c r="AQ491">
        <f t="shared" si="310"/>
        <v>0</v>
      </c>
      <c r="AR491">
        <f t="shared" si="316"/>
        <v>0</v>
      </c>
    </row>
    <row r="492" spans="2:44" ht="12" customHeight="1" x14ac:dyDescent="0.25">
      <c r="B492" s="40"/>
      <c r="C492" s="40"/>
      <c r="D492" s="40"/>
      <c r="E492" s="40"/>
      <c r="F492" s="40"/>
      <c r="G492" s="40"/>
      <c r="H492" s="40"/>
      <c r="I492" s="40"/>
      <c r="J492" s="40"/>
      <c r="K492" s="154" t="str">
        <f>[1]Recap!B153</f>
        <v>Programming Project</v>
      </c>
      <c r="L492" s="154" t="str">
        <f>[1]Recap!C153</f>
        <v>E1</v>
      </c>
      <c r="M492" s="46" t="s">
        <v>226</v>
      </c>
      <c r="N492" s="39"/>
      <c r="O492" s="40"/>
      <c r="P492" s="40"/>
      <c r="Q492" s="27">
        <f t="shared" si="330"/>
        <v>2.5</v>
      </c>
      <c r="R492" s="28">
        <f t="shared" si="331"/>
        <v>0</v>
      </c>
      <c r="S492" s="29">
        <f t="shared" si="332"/>
        <v>0</v>
      </c>
      <c r="T492" s="30">
        <v>0</v>
      </c>
      <c r="U492" s="31">
        <v>0</v>
      </c>
      <c r="V492" s="29">
        <f t="shared" si="333"/>
        <v>2.5</v>
      </c>
      <c r="W492" s="30">
        <v>0</v>
      </c>
      <c r="X492" s="32">
        <v>4</v>
      </c>
      <c r="Y492" s="53"/>
      <c r="Z492" s="25"/>
      <c r="AA492" s="35"/>
      <c r="AB492" s="35"/>
      <c r="AC492" s="35"/>
      <c r="AD492" s="28"/>
      <c r="AE492" s="1">
        <f t="shared" si="311"/>
        <v>2.5</v>
      </c>
      <c r="AF492" s="2">
        <f t="shared" si="312"/>
        <v>1.25</v>
      </c>
      <c r="AG492">
        <f t="shared" si="302"/>
        <v>0</v>
      </c>
      <c r="AH492">
        <f t="shared" si="301"/>
        <v>0</v>
      </c>
      <c r="AI492">
        <f t="shared" si="303"/>
        <v>0</v>
      </c>
      <c r="AJ492" s="3">
        <f t="shared" si="315"/>
        <v>0</v>
      </c>
      <c r="AK492">
        <f t="shared" si="304"/>
        <v>0</v>
      </c>
      <c r="AL492">
        <f t="shared" si="305"/>
        <v>0</v>
      </c>
      <c r="AM492">
        <f t="shared" si="306"/>
        <v>1</v>
      </c>
      <c r="AN492">
        <f t="shared" si="307"/>
        <v>0</v>
      </c>
      <c r="AO492">
        <f t="shared" si="308"/>
        <v>0</v>
      </c>
      <c r="AP492">
        <f t="shared" si="309"/>
        <v>0</v>
      </c>
      <c r="AQ492">
        <f t="shared" si="310"/>
        <v>0</v>
      </c>
      <c r="AR492">
        <f t="shared" si="316"/>
        <v>0</v>
      </c>
    </row>
    <row r="493" spans="2:44" ht="11.25" customHeight="1" x14ac:dyDescent="0.25">
      <c r="B493" s="40"/>
      <c r="C493" s="40"/>
      <c r="D493" s="40"/>
      <c r="E493" s="40"/>
      <c r="F493" s="40"/>
      <c r="G493" s="40"/>
      <c r="H493" s="40"/>
      <c r="I493" s="40"/>
      <c r="J493" s="40"/>
      <c r="K493" s="154" t="str">
        <f>[1]Recap!B158</f>
        <v>Web Design (CO)</v>
      </c>
      <c r="L493" s="154" t="str">
        <f>[1]Recap!C158</f>
        <v>E1</v>
      </c>
      <c r="M493" s="46" t="s">
        <v>186</v>
      </c>
      <c r="N493" s="39"/>
      <c r="O493" s="40"/>
      <c r="P493" s="40"/>
      <c r="Q493" s="27">
        <f t="shared" si="330"/>
        <v>1</v>
      </c>
      <c r="R493" s="28">
        <f t="shared" si="331"/>
        <v>0</v>
      </c>
      <c r="S493" s="29">
        <f t="shared" si="332"/>
        <v>0</v>
      </c>
      <c r="T493" s="30">
        <v>0</v>
      </c>
      <c r="U493" s="31">
        <v>0</v>
      </c>
      <c r="V493" s="29">
        <f t="shared" si="333"/>
        <v>1</v>
      </c>
      <c r="W493" s="30">
        <v>1</v>
      </c>
      <c r="X493" s="32">
        <v>1</v>
      </c>
      <c r="Y493" s="53"/>
      <c r="Z493" s="25"/>
      <c r="AA493" s="35"/>
      <c r="AB493" s="35"/>
      <c r="AC493" s="35"/>
      <c r="AD493" s="28"/>
      <c r="AE493" s="1">
        <f t="shared" si="311"/>
        <v>2.5</v>
      </c>
      <c r="AF493" s="2">
        <f t="shared" si="312"/>
        <v>1.25</v>
      </c>
      <c r="AG493">
        <f t="shared" si="302"/>
        <v>0</v>
      </c>
      <c r="AH493">
        <f t="shared" si="301"/>
        <v>0</v>
      </c>
      <c r="AI493">
        <f t="shared" si="303"/>
        <v>0</v>
      </c>
      <c r="AJ493" s="3">
        <f t="shared" si="315"/>
        <v>0</v>
      </c>
      <c r="AK493">
        <f t="shared" si="304"/>
        <v>0</v>
      </c>
      <c r="AL493">
        <f t="shared" si="305"/>
        <v>0</v>
      </c>
      <c r="AM493">
        <f t="shared" si="306"/>
        <v>1</v>
      </c>
      <c r="AN493">
        <f t="shared" si="307"/>
        <v>0</v>
      </c>
      <c r="AO493">
        <f t="shared" si="308"/>
        <v>0</v>
      </c>
      <c r="AP493">
        <f t="shared" si="309"/>
        <v>0</v>
      </c>
      <c r="AQ493">
        <f t="shared" si="310"/>
        <v>0</v>
      </c>
      <c r="AR493">
        <f t="shared" si="316"/>
        <v>0</v>
      </c>
    </row>
    <row r="494" spans="2:44" ht="11.25" customHeight="1" x14ac:dyDescent="0.25">
      <c r="B494" s="40"/>
      <c r="C494" s="40"/>
      <c r="D494" s="40"/>
      <c r="E494" s="40"/>
      <c r="F494" s="40"/>
      <c r="G494" s="40"/>
      <c r="H494" s="40"/>
      <c r="I494" s="40"/>
      <c r="J494" s="40"/>
      <c r="K494" s="154" t="str">
        <f>[1]Recap!B79</f>
        <v>Voluntariat (CF)</v>
      </c>
      <c r="L494" s="154" t="str">
        <f>[1]Recap!C79</f>
        <v>I2+IA2</v>
      </c>
      <c r="M494" s="46">
        <v>2</v>
      </c>
      <c r="N494" s="39"/>
      <c r="O494" s="40"/>
      <c r="P494" s="40"/>
      <c r="Q494" s="27">
        <f t="shared" si="330"/>
        <v>1.25</v>
      </c>
      <c r="R494" s="28">
        <f t="shared" si="331"/>
        <v>0</v>
      </c>
      <c r="S494" s="29">
        <f t="shared" si="332"/>
        <v>0</v>
      </c>
      <c r="T494" s="30">
        <v>0</v>
      </c>
      <c r="U494" s="31">
        <v>0</v>
      </c>
      <c r="V494" s="29">
        <f t="shared" si="333"/>
        <v>1.25</v>
      </c>
      <c r="W494" s="30">
        <v>0</v>
      </c>
      <c r="X494" s="32">
        <v>2</v>
      </c>
      <c r="Y494" s="53"/>
      <c r="Z494" s="25"/>
      <c r="AA494" s="35"/>
      <c r="AB494" s="35"/>
      <c r="AC494" s="35"/>
      <c r="AD494" s="28"/>
      <c r="AE494" s="1">
        <f t="shared" si="311"/>
        <v>2</v>
      </c>
      <c r="AF494" s="2">
        <f t="shared" si="312"/>
        <v>1</v>
      </c>
      <c r="AG494">
        <f t="shared" si="302"/>
        <v>0</v>
      </c>
      <c r="AH494">
        <f t="shared" si="301"/>
        <v>0</v>
      </c>
      <c r="AI494">
        <f t="shared" si="303"/>
        <v>0</v>
      </c>
      <c r="AJ494" s="3">
        <f t="shared" si="315"/>
        <v>0</v>
      </c>
      <c r="AK494">
        <f t="shared" si="304"/>
        <v>0</v>
      </c>
      <c r="AL494">
        <f t="shared" si="305"/>
        <v>0</v>
      </c>
      <c r="AM494">
        <f t="shared" si="306"/>
        <v>0</v>
      </c>
      <c r="AN494">
        <f t="shared" si="307"/>
        <v>1</v>
      </c>
      <c r="AO494">
        <f t="shared" si="308"/>
        <v>1</v>
      </c>
      <c r="AP494">
        <f t="shared" si="309"/>
        <v>0</v>
      </c>
      <c r="AQ494">
        <f t="shared" si="310"/>
        <v>0</v>
      </c>
      <c r="AR494">
        <f t="shared" si="316"/>
        <v>1</v>
      </c>
    </row>
    <row r="495" spans="2:44" ht="11.25" customHeight="1" x14ac:dyDescent="0.25">
      <c r="B495" s="40"/>
      <c r="C495" s="40"/>
      <c r="D495" s="40"/>
      <c r="E495" s="40"/>
      <c r="F495" s="40"/>
      <c r="G495" s="40"/>
      <c r="H495" s="40"/>
      <c r="I495" s="40"/>
      <c r="J495" s="40"/>
      <c r="K495" s="154" t="str">
        <f>[1]Recap!B199</f>
        <v>Cloud Computing and IoT (CO)</v>
      </c>
      <c r="L495" s="154" t="str">
        <f>[1]Recap!C199</f>
        <v>E3</v>
      </c>
      <c r="M495" s="46" t="s">
        <v>117</v>
      </c>
      <c r="N495" s="39"/>
      <c r="O495" s="40"/>
      <c r="P495" s="40"/>
      <c r="Q495" s="27">
        <f t="shared" si="330"/>
        <v>2.5</v>
      </c>
      <c r="R495" s="28">
        <f t="shared" si="331"/>
        <v>0</v>
      </c>
      <c r="S495" s="29">
        <f t="shared" si="332"/>
        <v>0</v>
      </c>
      <c r="T495" s="30">
        <v>0</v>
      </c>
      <c r="U495" s="31">
        <v>0</v>
      </c>
      <c r="V495" s="29">
        <f t="shared" si="333"/>
        <v>2.5</v>
      </c>
      <c r="W495" s="30">
        <v>0</v>
      </c>
      <c r="X495" s="32">
        <v>4</v>
      </c>
      <c r="Y495" s="53"/>
      <c r="Z495" s="25"/>
      <c r="AA495" s="35"/>
      <c r="AB495" s="35"/>
      <c r="AC495" s="35"/>
      <c r="AD495" s="28"/>
      <c r="AE495" s="1">
        <f t="shared" si="311"/>
        <v>2.5</v>
      </c>
      <c r="AF495" s="2">
        <f t="shared" si="312"/>
        <v>1.25</v>
      </c>
      <c r="AG495">
        <f t="shared" si="302"/>
        <v>0</v>
      </c>
      <c r="AH495">
        <f t="shared" si="301"/>
        <v>0</v>
      </c>
      <c r="AI495">
        <f t="shared" si="303"/>
        <v>0</v>
      </c>
      <c r="AJ495" s="3">
        <f t="shared" si="315"/>
        <v>0</v>
      </c>
      <c r="AK495">
        <f t="shared" si="304"/>
        <v>0</v>
      </c>
      <c r="AL495">
        <f t="shared" si="305"/>
        <v>0</v>
      </c>
      <c r="AM495">
        <f t="shared" si="306"/>
        <v>1</v>
      </c>
      <c r="AN495">
        <f t="shared" si="307"/>
        <v>0</v>
      </c>
      <c r="AO495">
        <f t="shared" si="308"/>
        <v>0</v>
      </c>
      <c r="AP495">
        <f t="shared" si="309"/>
        <v>0</v>
      </c>
      <c r="AQ495">
        <f t="shared" si="310"/>
        <v>0</v>
      </c>
      <c r="AR495">
        <f t="shared" si="316"/>
        <v>0</v>
      </c>
    </row>
    <row r="496" spans="2:44" ht="11.25" customHeight="1" x14ac:dyDescent="0.25">
      <c r="B496" s="40"/>
      <c r="C496" s="40"/>
      <c r="D496" s="40"/>
      <c r="E496" s="40"/>
      <c r="F496" s="40"/>
      <c r="G496" s="40"/>
      <c r="H496" s="40"/>
      <c r="I496" s="40"/>
      <c r="J496" s="40"/>
      <c r="K496" s="154" t="str">
        <f>[1]Recap!B159</f>
        <v>Methods and practices in informatics (CO)</v>
      </c>
      <c r="L496" s="154" t="str">
        <f>[1]Recap!C159</f>
        <v>E1</v>
      </c>
      <c r="M496" s="46" t="s">
        <v>186</v>
      </c>
      <c r="N496" s="39"/>
      <c r="O496" s="40"/>
      <c r="P496" s="40"/>
      <c r="Q496" s="41">
        <f t="shared" ref="Q496:AC497" si="334">SUM(Q490:Q495)</f>
        <v>16</v>
      </c>
      <c r="R496" s="41">
        <f t="shared" si="334"/>
        <v>0</v>
      </c>
      <c r="S496" s="41">
        <f t="shared" si="334"/>
        <v>0</v>
      </c>
      <c r="T496" s="41">
        <f t="shared" si="334"/>
        <v>0</v>
      </c>
      <c r="U496" s="41">
        <f t="shared" si="334"/>
        <v>0</v>
      </c>
      <c r="V496" s="41">
        <f t="shared" si="334"/>
        <v>16</v>
      </c>
      <c r="W496" s="41">
        <f t="shared" si="334"/>
        <v>1</v>
      </c>
      <c r="X496" s="41">
        <f t="shared" si="334"/>
        <v>25</v>
      </c>
      <c r="Y496" s="53"/>
      <c r="Z496" s="25"/>
      <c r="AA496" s="35"/>
      <c r="AB496" s="35"/>
      <c r="AC496" s="35"/>
      <c r="AD496" s="28" t="str">
        <f>_xlfn.CONCAT(ROUND(AD497,2), " Examene")</f>
        <v>0 Examene</v>
      </c>
      <c r="AE496" s="1">
        <f t="shared" si="311"/>
        <v>2.5</v>
      </c>
      <c r="AF496" s="2">
        <f t="shared" si="312"/>
        <v>1.25</v>
      </c>
      <c r="AG496">
        <f t="shared" si="302"/>
        <v>0</v>
      </c>
      <c r="AH496">
        <f t="shared" si="301"/>
        <v>0</v>
      </c>
      <c r="AI496">
        <f t="shared" si="303"/>
        <v>0</v>
      </c>
      <c r="AJ496" s="3">
        <f t="shared" si="315"/>
        <v>0</v>
      </c>
      <c r="AK496">
        <f t="shared" si="304"/>
        <v>0</v>
      </c>
      <c r="AL496">
        <f t="shared" si="305"/>
        <v>0</v>
      </c>
      <c r="AM496">
        <f t="shared" si="306"/>
        <v>1</v>
      </c>
      <c r="AN496">
        <f t="shared" si="307"/>
        <v>0</v>
      </c>
      <c r="AO496">
        <f t="shared" si="308"/>
        <v>0</v>
      </c>
      <c r="AP496">
        <f t="shared" si="309"/>
        <v>0</v>
      </c>
      <c r="AQ496">
        <f t="shared" si="310"/>
        <v>0</v>
      </c>
      <c r="AR496">
        <f t="shared" si="316"/>
        <v>0</v>
      </c>
    </row>
    <row r="497" spans="2:44" ht="12.75" customHeight="1" x14ac:dyDescent="0.25">
      <c r="B497" s="242" t="s">
        <v>52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4"/>
      <c r="N497" s="39"/>
      <c r="O497" s="40"/>
      <c r="P497" s="40"/>
      <c r="Q497" s="27">
        <f>S497+V497</f>
        <v>3.75</v>
      </c>
      <c r="R497" s="28">
        <f>(T497+U497)/2</f>
        <v>0</v>
      </c>
      <c r="S497" s="29">
        <f>TRUNC(R497*AE498,2)</f>
        <v>0</v>
      </c>
      <c r="T497" s="30">
        <v>0</v>
      </c>
      <c r="U497" s="31">
        <v>0</v>
      </c>
      <c r="V497" s="29">
        <f>TRUNC((W497+X497)/2*AF498,2)</f>
        <v>3.75</v>
      </c>
      <c r="W497" s="30">
        <v>0</v>
      </c>
      <c r="X497" s="32">
        <v>6</v>
      </c>
      <c r="Y497" s="41">
        <f t="shared" si="334"/>
        <v>0</v>
      </c>
      <c r="Z497" s="41">
        <f t="shared" si="334"/>
        <v>0</v>
      </c>
      <c r="AA497" s="41">
        <f t="shared" si="334"/>
        <v>0</v>
      </c>
      <c r="AB497" s="41">
        <f t="shared" si="334"/>
        <v>0</v>
      </c>
      <c r="AC497" s="41">
        <f t="shared" si="334"/>
        <v>0</v>
      </c>
      <c r="AD497" s="28">
        <f>16-ROUND(Q496,2)</f>
        <v>0</v>
      </c>
      <c r="AE497" s="1">
        <f t="shared" si="311"/>
        <v>0</v>
      </c>
      <c r="AF497" s="2">
        <f t="shared" si="312"/>
        <v>0</v>
      </c>
      <c r="AG497">
        <f t="shared" si="302"/>
        <v>0</v>
      </c>
      <c r="AH497">
        <f t="shared" si="301"/>
        <v>0</v>
      </c>
      <c r="AI497">
        <f t="shared" si="303"/>
        <v>0</v>
      </c>
      <c r="AJ497" s="3">
        <f t="shared" si="315"/>
        <v>0</v>
      </c>
      <c r="AK497">
        <f t="shared" si="304"/>
        <v>0</v>
      </c>
      <c r="AL497">
        <f t="shared" si="305"/>
        <v>0</v>
      </c>
      <c r="AM497">
        <f t="shared" si="306"/>
        <v>0</v>
      </c>
      <c r="AN497">
        <f t="shared" si="307"/>
        <v>0</v>
      </c>
      <c r="AO497">
        <f t="shared" si="308"/>
        <v>0</v>
      </c>
      <c r="AP497">
        <f t="shared" si="309"/>
        <v>0</v>
      </c>
      <c r="AQ497">
        <f t="shared" si="310"/>
        <v>0</v>
      </c>
      <c r="AR497">
        <f t="shared" si="316"/>
        <v>0</v>
      </c>
    </row>
    <row r="498" spans="2:44" ht="10.5" customHeight="1" x14ac:dyDescent="0.25">
      <c r="B498" s="40">
        <f>B491+1</f>
        <v>76</v>
      </c>
      <c r="C498" s="22" t="s">
        <v>193</v>
      </c>
      <c r="D498" s="51" t="s">
        <v>65</v>
      </c>
      <c r="E498" s="40"/>
      <c r="F498" s="40"/>
      <c r="G498" s="40"/>
      <c r="H498" s="40"/>
      <c r="I498" s="40"/>
      <c r="J498" s="40"/>
      <c r="K498" s="154" t="str">
        <f>[1]Recap!B169</f>
        <v>Computer networks</v>
      </c>
      <c r="L498" s="154" t="str">
        <f>[1]Recap!C169</f>
        <v>E2</v>
      </c>
      <c r="M498" s="46" t="s">
        <v>190</v>
      </c>
      <c r="N498" s="39"/>
      <c r="O498" s="40"/>
      <c r="P498" s="40"/>
      <c r="Q498" s="27">
        <f>S498+V498</f>
        <v>8.75</v>
      </c>
      <c r="R498" s="28">
        <f>(T498+U498)/2</f>
        <v>0</v>
      </c>
      <c r="S498" s="29">
        <f>TRUNC(R498*AE499,2)</f>
        <v>0</v>
      </c>
      <c r="T498" s="30">
        <v>0</v>
      </c>
      <c r="U498" s="31">
        <v>0</v>
      </c>
      <c r="V498" s="29">
        <f>TRUNC((W498+X498)/2*AF499,2)</f>
        <v>8.75</v>
      </c>
      <c r="W498" s="30">
        <v>0</v>
      </c>
      <c r="X498" s="32">
        <v>14</v>
      </c>
      <c r="Y498" s="53"/>
      <c r="Z498" s="25"/>
      <c r="AA498" s="35"/>
      <c r="AB498" s="35"/>
      <c r="AC498" s="35"/>
      <c r="AD498" s="69"/>
      <c r="AE498" s="1">
        <f t="shared" si="311"/>
        <v>2.5</v>
      </c>
      <c r="AF498" s="2">
        <f t="shared" si="312"/>
        <v>1.25</v>
      </c>
      <c r="AG498">
        <f t="shared" si="302"/>
        <v>0</v>
      </c>
      <c r="AH498">
        <f t="shared" si="301"/>
        <v>0</v>
      </c>
      <c r="AI498">
        <f t="shared" si="303"/>
        <v>0</v>
      </c>
      <c r="AJ498" s="3">
        <f t="shared" si="315"/>
        <v>0</v>
      </c>
      <c r="AK498">
        <f t="shared" si="304"/>
        <v>0</v>
      </c>
      <c r="AL498">
        <f t="shared" si="305"/>
        <v>0</v>
      </c>
      <c r="AM498">
        <f t="shared" si="306"/>
        <v>1</v>
      </c>
      <c r="AN498">
        <f t="shared" si="307"/>
        <v>0</v>
      </c>
      <c r="AO498">
        <f t="shared" si="308"/>
        <v>0</v>
      </c>
      <c r="AP498">
        <f t="shared" si="309"/>
        <v>0</v>
      </c>
      <c r="AQ498">
        <f t="shared" si="310"/>
        <v>0</v>
      </c>
      <c r="AR498">
        <f t="shared" si="316"/>
        <v>0</v>
      </c>
    </row>
    <row r="499" spans="2:44" ht="10.5" customHeight="1" x14ac:dyDescent="0.25">
      <c r="B499" s="40"/>
      <c r="C499" s="40"/>
      <c r="D499" s="40"/>
      <c r="E499" s="40"/>
      <c r="F499" s="40"/>
      <c r="G499" s="40"/>
      <c r="H499" s="40"/>
      <c r="I499" s="40"/>
      <c r="J499" s="40"/>
      <c r="K499" s="154" t="str">
        <f>[1]Recap!B168</f>
        <v>Probabilities and statistics</v>
      </c>
      <c r="L499" s="154" t="str">
        <f>[1]Recap!C168</f>
        <v>E2</v>
      </c>
      <c r="M499" s="46" t="s">
        <v>224</v>
      </c>
      <c r="N499" s="39"/>
      <c r="O499" s="40"/>
      <c r="P499" s="40"/>
      <c r="Q499" s="27">
        <f>S499+V499</f>
        <v>1.25</v>
      </c>
      <c r="R499" s="28">
        <f>(T499+U499)/2</f>
        <v>0</v>
      </c>
      <c r="S499" s="29">
        <f>TRUNC(R499*AE500,2)</f>
        <v>0</v>
      </c>
      <c r="T499" s="30">
        <v>0</v>
      </c>
      <c r="U499" s="31">
        <v>0</v>
      </c>
      <c r="V499" s="29">
        <f>TRUNC((W499+X499)/2*AF500,2)</f>
        <v>1.25</v>
      </c>
      <c r="W499" s="30">
        <v>0</v>
      </c>
      <c r="X499" s="32">
        <v>2</v>
      </c>
      <c r="Y499" s="53"/>
      <c r="Z499" s="25"/>
      <c r="AA499" s="35"/>
      <c r="AB499" s="35"/>
      <c r="AC499" s="35"/>
      <c r="AD499" s="28"/>
      <c r="AE499" s="1">
        <f t="shared" si="311"/>
        <v>2.5</v>
      </c>
      <c r="AF499" s="2">
        <f t="shared" si="312"/>
        <v>1.25</v>
      </c>
      <c r="AG499">
        <f t="shared" si="302"/>
        <v>0</v>
      </c>
      <c r="AH499">
        <f t="shared" si="301"/>
        <v>0</v>
      </c>
      <c r="AI499">
        <f t="shared" si="303"/>
        <v>0</v>
      </c>
      <c r="AJ499" s="3">
        <f t="shared" si="315"/>
        <v>0</v>
      </c>
      <c r="AK499">
        <f t="shared" si="304"/>
        <v>0</v>
      </c>
      <c r="AL499">
        <f t="shared" si="305"/>
        <v>0</v>
      </c>
      <c r="AM499">
        <f t="shared" si="306"/>
        <v>1</v>
      </c>
      <c r="AN499">
        <f t="shared" si="307"/>
        <v>0</v>
      </c>
      <c r="AO499">
        <f t="shared" si="308"/>
        <v>0</v>
      </c>
      <c r="AP499">
        <f t="shared" si="309"/>
        <v>0</v>
      </c>
      <c r="AQ499">
        <f t="shared" si="310"/>
        <v>0</v>
      </c>
      <c r="AR499">
        <f t="shared" si="316"/>
        <v>0</v>
      </c>
    </row>
    <row r="500" spans="2:44" ht="10.5" customHeight="1" x14ac:dyDescent="0.25">
      <c r="B500" s="40"/>
      <c r="C500" s="40"/>
      <c r="D500" s="40"/>
      <c r="E500" s="40"/>
      <c r="F500" s="40"/>
      <c r="G500" s="40"/>
      <c r="H500" s="40"/>
      <c r="I500" s="40"/>
      <c r="J500" s="40"/>
      <c r="K500" s="154" t="str">
        <f>[1]Recap!B190</f>
        <v>Graphics and user interfaces</v>
      </c>
      <c r="L500" s="154" t="str">
        <f>[1]Recap!C190</f>
        <v>E3</v>
      </c>
      <c r="M500" s="46" t="s">
        <v>117</v>
      </c>
      <c r="N500" s="39"/>
      <c r="O500" s="40"/>
      <c r="P500" s="40"/>
      <c r="Q500" s="27">
        <f>S500+V500</f>
        <v>2.25</v>
      </c>
      <c r="R500" s="28">
        <f>(T500+U500)/2</f>
        <v>0</v>
      </c>
      <c r="S500" s="29">
        <f>TRUNC(R500*AE501,2)</f>
        <v>0</v>
      </c>
      <c r="T500" s="30">
        <v>0</v>
      </c>
      <c r="U500" s="31">
        <v>0</v>
      </c>
      <c r="V500" s="29">
        <f>TRUNC((W500+X500)/2*AF501,2)</f>
        <v>2.25</v>
      </c>
      <c r="W500" s="30">
        <v>3</v>
      </c>
      <c r="X500" s="32">
        <v>0</v>
      </c>
      <c r="Y500" s="53"/>
      <c r="Z500" s="25"/>
      <c r="AA500" s="35"/>
      <c r="AB500" s="35"/>
      <c r="AC500" s="35"/>
      <c r="AD500" s="28"/>
      <c r="AE500" s="1">
        <f t="shared" si="311"/>
        <v>2.5</v>
      </c>
      <c r="AF500" s="2">
        <f t="shared" si="312"/>
        <v>1.25</v>
      </c>
      <c r="AG500">
        <f t="shared" si="302"/>
        <v>0</v>
      </c>
      <c r="AH500">
        <f t="shared" si="301"/>
        <v>0</v>
      </c>
      <c r="AI500">
        <f t="shared" si="303"/>
        <v>0</v>
      </c>
      <c r="AJ500" s="3">
        <f t="shared" si="315"/>
        <v>0</v>
      </c>
      <c r="AK500">
        <f t="shared" si="304"/>
        <v>0</v>
      </c>
      <c r="AL500">
        <f t="shared" si="305"/>
        <v>0</v>
      </c>
      <c r="AM500">
        <f t="shared" si="306"/>
        <v>1</v>
      </c>
      <c r="AN500">
        <f t="shared" si="307"/>
        <v>0</v>
      </c>
      <c r="AO500">
        <f t="shared" si="308"/>
        <v>0</v>
      </c>
      <c r="AP500">
        <f t="shared" si="309"/>
        <v>0</v>
      </c>
      <c r="AQ500">
        <f t="shared" si="310"/>
        <v>0</v>
      </c>
      <c r="AR500">
        <f t="shared" si="316"/>
        <v>0</v>
      </c>
    </row>
    <row r="501" spans="2:44" ht="13.2" x14ac:dyDescent="0.25">
      <c r="B501" s="40"/>
      <c r="C501" s="40"/>
      <c r="D501" s="40"/>
      <c r="E501" s="40"/>
      <c r="F501" s="40"/>
      <c r="G501" s="40"/>
      <c r="H501" s="40"/>
      <c r="I501" s="40"/>
      <c r="J501" s="40"/>
      <c r="K501" s="154" t="str">
        <f>[1]Recap!B241</f>
        <v xml:space="preserve">Tehnici de baza in activitatea stiintifica </v>
      </c>
      <c r="L501" s="154" t="s">
        <v>227</v>
      </c>
      <c r="M501" s="46">
        <v>2</v>
      </c>
      <c r="N501" s="39"/>
      <c r="O501" s="40"/>
      <c r="P501" s="40"/>
      <c r="Q501" s="41">
        <f t="shared" ref="Q501:X501" si="335">SUM(Q497:Q500)</f>
        <v>16</v>
      </c>
      <c r="R501" s="41">
        <f t="shared" si="335"/>
        <v>0</v>
      </c>
      <c r="S501" s="41">
        <f t="shared" si="335"/>
        <v>0</v>
      </c>
      <c r="T501" s="41">
        <f t="shared" si="335"/>
        <v>0</v>
      </c>
      <c r="U501" s="41">
        <f t="shared" si="335"/>
        <v>0</v>
      </c>
      <c r="V501" s="41">
        <f t="shared" si="335"/>
        <v>16</v>
      </c>
      <c r="W501" s="41">
        <f t="shared" si="335"/>
        <v>3</v>
      </c>
      <c r="X501" s="41">
        <f t="shared" si="335"/>
        <v>22</v>
      </c>
      <c r="Y501" s="53"/>
      <c r="Z501" s="25"/>
      <c r="AA501" s="35"/>
      <c r="AB501" s="35"/>
      <c r="AC501" s="35"/>
      <c r="AD501" s="28" t="str">
        <f>_xlfn.CONCAT(ROUND(AD502,2), " Examene")</f>
        <v>0 Examene</v>
      </c>
      <c r="AE501" s="1">
        <f t="shared" si="311"/>
        <v>2.5</v>
      </c>
      <c r="AF501" s="2">
        <f t="shared" si="312"/>
        <v>1.5</v>
      </c>
      <c r="AG501">
        <f t="shared" si="302"/>
        <v>0</v>
      </c>
      <c r="AH501">
        <f t="shared" si="301"/>
        <v>1</v>
      </c>
      <c r="AI501">
        <f t="shared" si="303"/>
        <v>0</v>
      </c>
      <c r="AJ501" s="3">
        <f t="shared" si="315"/>
        <v>0</v>
      </c>
      <c r="AK501">
        <f t="shared" si="304"/>
        <v>0</v>
      </c>
      <c r="AL501">
        <f t="shared" si="305"/>
        <v>0</v>
      </c>
      <c r="AM501">
        <f t="shared" si="306"/>
        <v>0</v>
      </c>
      <c r="AN501">
        <f t="shared" si="307"/>
        <v>0</v>
      </c>
      <c r="AO501">
        <f t="shared" si="308"/>
        <v>0</v>
      </c>
      <c r="AP501">
        <f t="shared" si="309"/>
        <v>1</v>
      </c>
      <c r="AQ501">
        <f t="shared" si="310"/>
        <v>0</v>
      </c>
      <c r="AR501">
        <f t="shared" si="316"/>
        <v>0</v>
      </c>
    </row>
    <row r="502" spans="2:44" ht="10.5" customHeight="1" x14ac:dyDescent="0.25">
      <c r="B502" s="242" t="s">
        <v>52</v>
      </c>
      <c r="C502" s="233"/>
      <c r="D502" s="233"/>
      <c r="E502" s="233"/>
      <c r="F502" s="233"/>
      <c r="G502" s="233"/>
      <c r="H502" s="233"/>
      <c r="I502" s="233"/>
      <c r="J502" s="233"/>
      <c r="K502" s="233"/>
      <c r="L502" s="233"/>
      <c r="M502" s="234"/>
      <c r="N502" s="39"/>
      <c r="O502" s="40"/>
      <c r="P502" s="40"/>
      <c r="Q502" s="27">
        <f t="shared" ref="Q502:Q504" si="336">S502+V502</f>
        <v>3.75</v>
      </c>
      <c r="R502" s="28">
        <f t="shared" ref="R502:R504" si="337">(T502+U502)/2</f>
        <v>0</v>
      </c>
      <c r="S502" s="29">
        <f>TRUNC(R502*AE503,2)</f>
        <v>0</v>
      </c>
      <c r="T502" s="30">
        <v>0</v>
      </c>
      <c r="U502" s="31">
        <v>0</v>
      </c>
      <c r="V502" s="29">
        <f>TRUNC((W502+X502)/2*AF503,2)</f>
        <v>3.75</v>
      </c>
      <c r="W502" s="30">
        <v>0</v>
      </c>
      <c r="X502" s="32">
        <v>6</v>
      </c>
      <c r="Y502" s="53">
        <f>SUM(Y499:Y501)</f>
        <v>0</v>
      </c>
      <c r="Z502" s="25"/>
      <c r="AA502" s="35"/>
      <c r="AB502" s="35"/>
      <c r="AC502" s="35"/>
      <c r="AD502" s="28">
        <f>16-ROUND(Q501,2)</f>
        <v>0</v>
      </c>
      <c r="AE502" s="1">
        <f t="shared" si="311"/>
        <v>0</v>
      </c>
      <c r="AF502" s="2">
        <f t="shared" si="312"/>
        <v>0</v>
      </c>
      <c r="AG502">
        <f t="shared" si="302"/>
        <v>0</v>
      </c>
      <c r="AH502">
        <f t="shared" si="301"/>
        <v>0</v>
      </c>
      <c r="AI502">
        <f t="shared" si="303"/>
        <v>0</v>
      </c>
      <c r="AJ502" s="3">
        <f t="shared" si="315"/>
        <v>0</v>
      </c>
      <c r="AK502">
        <f t="shared" si="304"/>
        <v>0</v>
      </c>
      <c r="AL502">
        <f t="shared" si="305"/>
        <v>0</v>
      </c>
      <c r="AM502">
        <f t="shared" si="306"/>
        <v>0</v>
      </c>
      <c r="AN502">
        <f t="shared" si="307"/>
        <v>0</v>
      </c>
      <c r="AO502">
        <f t="shared" si="308"/>
        <v>0</v>
      </c>
      <c r="AP502">
        <f t="shared" si="309"/>
        <v>0</v>
      </c>
      <c r="AQ502">
        <f t="shared" si="310"/>
        <v>0</v>
      </c>
      <c r="AR502">
        <f t="shared" si="316"/>
        <v>0</v>
      </c>
    </row>
    <row r="503" spans="2:44" ht="12" customHeight="1" x14ac:dyDescent="0.25">
      <c r="B503" s="40">
        <f>B498+1</f>
        <v>77</v>
      </c>
      <c r="C503" s="22" t="s">
        <v>193</v>
      </c>
      <c r="D503" s="51" t="s">
        <v>65</v>
      </c>
      <c r="E503" s="40"/>
      <c r="F503" s="40"/>
      <c r="G503" s="40"/>
      <c r="H503" s="40"/>
      <c r="I503" s="40"/>
      <c r="J503" s="40"/>
      <c r="K503" s="154" t="str">
        <f>[1]Recap!B172</f>
        <v>Software engineering</v>
      </c>
      <c r="L503" s="154" t="str">
        <f>[1]Recap!C172</f>
        <v>E2</v>
      </c>
      <c r="M503" s="46" t="s">
        <v>190</v>
      </c>
      <c r="N503" s="39"/>
      <c r="O503" s="40"/>
      <c r="P503" s="40"/>
      <c r="Q503" s="27">
        <f t="shared" si="336"/>
        <v>7.5</v>
      </c>
      <c r="R503" s="28">
        <f t="shared" si="337"/>
        <v>0</v>
      </c>
      <c r="S503" s="29">
        <f>TRUNC(R503*AE504,2)</f>
        <v>0</v>
      </c>
      <c r="T503" s="30">
        <v>0</v>
      </c>
      <c r="U503" s="31">
        <v>0</v>
      </c>
      <c r="V503" s="29">
        <f>TRUNC((W503+X503)/2*AF504,2)</f>
        <v>7.5</v>
      </c>
      <c r="W503" s="30">
        <v>0</v>
      </c>
      <c r="X503" s="32">
        <v>12</v>
      </c>
      <c r="Y503" s="53"/>
      <c r="Z503" s="25"/>
      <c r="AA503" s="35"/>
      <c r="AB503" s="35"/>
      <c r="AC503" s="35"/>
      <c r="AD503" s="28"/>
      <c r="AE503" s="1">
        <f t="shared" si="311"/>
        <v>2.5</v>
      </c>
      <c r="AF503" s="2">
        <f t="shared" si="312"/>
        <v>1.25</v>
      </c>
      <c r="AG503">
        <f t="shared" si="302"/>
        <v>0</v>
      </c>
      <c r="AH503">
        <f t="shared" si="301"/>
        <v>0</v>
      </c>
      <c r="AI503">
        <f t="shared" si="303"/>
        <v>0</v>
      </c>
      <c r="AJ503" s="3">
        <f t="shared" si="315"/>
        <v>0</v>
      </c>
      <c r="AK503">
        <f t="shared" si="304"/>
        <v>0</v>
      </c>
      <c r="AL503">
        <f t="shared" si="305"/>
        <v>0</v>
      </c>
      <c r="AM503">
        <f t="shared" si="306"/>
        <v>1</v>
      </c>
      <c r="AN503">
        <f t="shared" si="307"/>
        <v>0</v>
      </c>
      <c r="AO503">
        <f t="shared" si="308"/>
        <v>0</v>
      </c>
      <c r="AP503">
        <f t="shared" si="309"/>
        <v>0</v>
      </c>
      <c r="AQ503">
        <f t="shared" si="310"/>
        <v>0</v>
      </c>
      <c r="AR503">
        <f t="shared" si="316"/>
        <v>0</v>
      </c>
    </row>
    <row r="504" spans="2:44" ht="11.25" customHeight="1" x14ac:dyDescent="0.25">
      <c r="B504" s="40"/>
      <c r="C504" s="40"/>
      <c r="D504" s="40"/>
      <c r="E504" s="40"/>
      <c r="F504" s="40"/>
      <c r="G504" s="40"/>
      <c r="H504" s="40"/>
      <c r="I504" s="40"/>
      <c r="J504" s="40"/>
      <c r="K504" s="154" t="str">
        <f>[1]Recap!B173</f>
        <v>Logic and Functional Programming</v>
      </c>
      <c r="L504" s="154" t="str">
        <f>[1]Recap!C173</f>
        <v>E2</v>
      </c>
      <c r="M504" s="46" t="s">
        <v>208</v>
      </c>
      <c r="N504" s="39"/>
      <c r="O504" s="40"/>
      <c r="P504" s="40"/>
      <c r="Q504" s="27">
        <f t="shared" si="336"/>
        <v>4.37</v>
      </c>
      <c r="R504" s="28">
        <f t="shared" si="337"/>
        <v>0</v>
      </c>
      <c r="S504" s="29">
        <f>TRUNC(R504*AE505,2)</f>
        <v>0</v>
      </c>
      <c r="T504" s="30">
        <v>0</v>
      </c>
      <c r="U504" s="31">
        <v>0</v>
      </c>
      <c r="V504" s="29">
        <f>TRUNC((W504+X504)/2*AF505,2)</f>
        <v>4.37</v>
      </c>
      <c r="W504" s="30">
        <v>0</v>
      </c>
      <c r="X504" s="32">
        <v>7</v>
      </c>
      <c r="Y504" s="53"/>
      <c r="Z504" s="25"/>
      <c r="AA504" s="35"/>
      <c r="AB504" s="35"/>
      <c r="AC504" s="35"/>
      <c r="AD504" s="28"/>
      <c r="AE504" s="1">
        <f t="shared" si="311"/>
        <v>2.5</v>
      </c>
      <c r="AF504" s="2">
        <f t="shared" si="312"/>
        <v>1.25</v>
      </c>
      <c r="AG504">
        <f t="shared" si="302"/>
        <v>0</v>
      </c>
      <c r="AH504">
        <f t="shared" si="301"/>
        <v>0</v>
      </c>
      <c r="AI504">
        <f t="shared" si="303"/>
        <v>0</v>
      </c>
      <c r="AJ504" s="3">
        <f t="shared" si="315"/>
        <v>0</v>
      </c>
      <c r="AK504">
        <f t="shared" si="304"/>
        <v>0</v>
      </c>
      <c r="AL504">
        <f t="shared" si="305"/>
        <v>0</v>
      </c>
      <c r="AM504">
        <f t="shared" si="306"/>
        <v>1</v>
      </c>
      <c r="AN504">
        <f t="shared" si="307"/>
        <v>0</v>
      </c>
      <c r="AO504">
        <f t="shared" si="308"/>
        <v>0</v>
      </c>
      <c r="AP504">
        <f t="shared" si="309"/>
        <v>0</v>
      </c>
      <c r="AQ504">
        <f t="shared" si="310"/>
        <v>0</v>
      </c>
      <c r="AR504">
        <f t="shared" si="316"/>
        <v>0</v>
      </c>
    </row>
    <row r="505" spans="2:44" ht="10.5" customHeight="1" x14ac:dyDescent="0.25">
      <c r="B505" s="40"/>
      <c r="C505" s="40"/>
      <c r="D505" s="40"/>
      <c r="E505" s="40"/>
      <c r="F505" s="40"/>
      <c r="G505" s="40"/>
      <c r="H505" s="40"/>
      <c r="I505" s="40"/>
      <c r="J505" s="40"/>
      <c r="K505" s="154" t="str">
        <f>[1]Recap!B177</f>
        <v>Team project</v>
      </c>
      <c r="L505" s="154" t="str">
        <f>[1]Recap!C177</f>
        <v>E2</v>
      </c>
      <c r="M505" s="46" t="s">
        <v>224</v>
      </c>
      <c r="N505" s="39"/>
      <c r="O505" s="40"/>
      <c r="P505" s="40"/>
      <c r="Q505" s="41">
        <f t="shared" ref="Q505" si="338">SUM(Q502:Q504)</f>
        <v>15.620000000000001</v>
      </c>
      <c r="R505" s="41">
        <f t="shared" ref="R505:X505" si="339">SUM(R502:R504)</f>
        <v>0</v>
      </c>
      <c r="S505" s="41">
        <f t="shared" si="339"/>
        <v>0</v>
      </c>
      <c r="T505" s="41">
        <f t="shared" si="339"/>
        <v>0</v>
      </c>
      <c r="U505" s="41">
        <f t="shared" si="339"/>
        <v>0</v>
      </c>
      <c r="V505" s="41">
        <f t="shared" si="339"/>
        <v>15.620000000000001</v>
      </c>
      <c r="W505" s="41">
        <f t="shared" si="339"/>
        <v>0</v>
      </c>
      <c r="X505" s="41">
        <f t="shared" si="339"/>
        <v>25</v>
      </c>
      <c r="Y505" s="53"/>
      <c r="Z505" s="25"/>
      <c r="AA505" s="35"/>
      <c r="AB505" s="35"/>
      <c r="AC505" s="35"/>
      <c r="AD505" s="28" t="str">
        <f>_xlfn.CONCAT(ROUND(AD506,2), " Examene")</f>
        <v>0.38 Examene</v>
      </c>
      <c r="AE505" s="1">
        <f t="shared" si="311"/>
        <v>2.5</v>
      </c>
      <c r="AF505" s="2">
        <f t="shared" si="312"/>
        <v>1.25</v>
      </c>
      <c r="AG505">
        <f t="shared" si="302"/>
        <v>0</v>
      </c>
      <c r="AH505">
        <f t="shared" si="301"/>
        <v>0</v>
      </c>
      <c r="AI505">
        <f t="shared" si="303"/>
        <v>0</v>
      </c>
      <c r="AJ505" s="3">
        <f t="shared" si="315"/>
        <v>0</v>
      </c>
      <c r="AK505">
        <f t="shared" si="304"/>
        <v>0</v>
      </c>
      <c r="AL505">
        <f t="shared" si="305"/>
        <v>0</v>
      </c>
      <c r="AM505">
        <f t="shared" si="306"/>
        <v>1</v>
      </c>
      <c r="AN505">
        <f t="shared" si="307"/>
        <v>0</v>
      </c>
      <c r="AO505">
        <f t="shared" si="308"/>
        <v>0</v>
      </c>
      <c r="AP505">
        <f t="shared" si="309"/>
        <v>0</v>
      </c>
      <c r="AQ505">
        <f t="shared" si="310"/>
        <v>0</v>
      </c>
      <c r="AR505">
        <f t="shared" si="316"/>
        <v>0</v>
      </c>
    </row>
    <row r="506" spans="2:44" ht="10.5" customHeight="1" x14ac:dyDescent="0.25">
      <c r="B506" s="243" t="s">
        <v>52</v>
      </c>
      <c r="C506" s="239"/>
      <c r="D506" s="239"/>
      <c r="E506" s="239"/>
      <c r="F506" s="239"/>
      <c r="G506" s="239"/>
      <c r="H506" s="239"/>
      <c r="I506" s="239"/>
      <c r="J506" s="239"/>
      <c r="K506" s="239"/>
      <c r="L506" s="239"/>
      <c r="M506" s="240"/>
      <c r="N506" s="39"/>
      <c r="O506" s="40"/>
      <c r="P506" s="40"/>
      <c r="Q506" s="27">
        <f t="shared" ref="Q506:Q512" si="340">S506+V506</f>
        <v>1.86</v>
      </c>
      <c r="R506" s="28">
        <f t="shared" ref="R506:R512" si="341">(T506+U506)/2</f>
        <v>0</v>
      </c>
      <c r="S506" s="29">
        <f t="shared" ref="S506:S512" si="342">TRUNC(R506*AE507,2)</f>
        <v>0</v>
      </c>
      <c r="T506" s="30">
        <v>0</v>
      </c>
      <c r="U506" s="31">
        <v>0</v>
      </c>
      <c r="V506" s="29">
        <f t="shared" ref="V506:V512" si="343">TRUNC((W506+X506)/2*AF507,2)</f>
        <v>1.86</v>
      </c>
      <c r="W506" s="30">
        <v>2</v>
      </c>
      <c r="X506" s="32">
        <v>0</v>
      </c>
      <c r="Y506" s="53">
        <f>SUM(Y504:Y505)</f>
        <v>0</v>
      </c>
      <c r="Z506" s="25"/>
      <c r="AA506" s="35"/>
      <c r="AB506" s="35"/>
      <c r="AC506" s="35"/>
      <c r="AD506" s="28">
        <f>16-ROUND(Q505,2)</f>
        <v>0.38000000000000078</v>
      </c>
      <c r="AE506" s="1">
        <f t="shared" si="311"/>
        <v>0</v>
      </c>
      <c r="AF506" s="2">
        <f t="shared" si="312"/>
        <v>0</v>
      </c>
      <c r="AG506">
        <f t="shared" si="302"/>
        <v>0</v>
      </c>
      <c r="AH506">
        <f t="shared" si="301"/>
        <v>0</v>
      </c>
      <c r="AI506">
        <f t="shared" si="303"/>
        <v>0</v>
      </c>
      <c r="AJ506" s="3">
        <f t="shared" si="315"/>
        <v>0</v>
      </c>
      <c r="AK506">
        <f t="shared" si="304"/>
        <v>0</v>
      </c>
      <c r="AL506">
        <f t="shared" si="305"/>
        <v>0</v>
      </c>
      <c r="AM506">
        <f t="shared" si="306"/>
        <v>0</v>
      </c>
      <c r="AN506">
        <f t="shared" si="307"/>
        <v>0</v>
      </c>
      <c r="AO506">
        <f t="shared" si="308"/>
        <v>0</v>
      </c>
      <c r="AP506">
        <f t="shared" si="309"/>
        <v>0</v>
      </c>
      <c r="AQ506">
        <f t="shared" si="310"/>
        <v>0</v>
      </c>
      <c r="AR506">
        <f t="shared" si="316"/>
        <v>0</v>
      </c>
    </row>
    <row r="507" spans="2:44" ht="12" customHeight="1" x14ac:dyDescent="0.25">
      <c r="B507" s="40">
        <f>B503+1</f>
        <v>78</v>
      </c>
      <c r="C507" s="22" t="s">
        <v>193</v>
      </c>
      <c r="D507" s="51" t="s">
        <v>65</v>
      </c>
      <c r="E507" s="40"/>
      <c r="F507" s="40"/>
      <c r="G507" s="40"/>
      <c r="H507" s="40"/>
      <c r="I507" s="40"/>
      <c r="J507" s="40"/>
      <c r="K507" s="25" t="str">
        <f>[1]Recap!B207</f>
        <v>Operational research and optimization</v>
      </c>
      <c r="L507" s="25" t="str">
        <f>[1]Recap!C207</f>
        <v>AIDC1+BDATA1</v>
      </c>
      <c r="M507" s="160" t="s">
        <v>62</v>
      </c>
      <c r="N507" s="23"/>
      <c r="O507" s="25"/>
      <c r="P507" s="25"/>
      <c r="Q507" s="27">
        <f t="shared" si="340"/>
        <v>3.75</v>
      </c>
      <c r="R507" s="28">
        <f t="shared" si="341"/>
        <v>0</v>
      </c>
      <c r="S507" s="29">
        <f t="shared" si="342"/>
        <v>0</v>
      </c>
      <c r="T507" s="30">
        <v>0</v>
      </c>
      <c r="U507" s="31">
        <v>0</v>
      </c>
      <c r="V507" s="29">
        <f t="shared" si="343"/>
        <v>3.75</v>
      </c>
      <c r="W507" s="30">
        <v>0</v>
      </c>
      <c r="X507" s="32">
        <v>6</v>
      </c>
      <c r="Y507" s="53"/>
      <c r="Z507" s="25"/>
      <c r="AA507" s="35"/>
      <c r="AB507" s="35"/>
      <c r="AC507" s="35"/>
      <c r="AD507" s="28"/>
      <c r="AE507" s="1">
        <f t="shared" si="311"/>
        <v>3.12</v>
      </c>
      <c r="AF507" s="2">
        <f t="shared" si="312"/>
        <v>1.86</v>
      </c>
      <c r="AG507">
        <f t="shared" si="302"/>
        <v>0</v>
      </c>
      <c r="AH507">
        <f t="shared" si="301"/>
        <v>0</v>
      </c>
      <c r="AI507">
        <f t="shared" si="303"/>
        <v>0</v>
      </c>
      <c r="AJ507" s="3">
        <f t="shared" si="315"/>
        <v>0</v>
      </c>
      <c r="AK507">
        <f t="shared" si="304"/>
        <v>1</v>
      </c>
      <c r="AL507">
        <f t="shared" si="305"/>
        <v>1</v>
      </c>
      <c r="AM507">
        <f t="shared" si="306"/>
        <v>0</v>
      </c>
      <c r="AN507">
        <f t="shared" si="307"/>
        <v>0</v>
      </c>
      <c r="AO507">
        <f t="shared" si="308"/>
        <v>0</v>
      </c>
      <c r="AP507">
        <f t="shared" si="309"/>
        <v>0</v>
      </c>
      <c r="AQ507">
        <f t="shared" si="310"/>
        <v>1</v>
      </c>
      <c r="AR507">
        <f t="shared" si="316"/>
        <v>0</v>
      </c>
    </row>
    <row r="508" spans="2:44" ht="12" customHeight="1" x14ac:dyDescent="0.25">
      <c r="B508" s="40"/>
      <c r="C508" s="40"/>
      <c r="D508" s="40"/>
      <c r="E508" s="40"/>
      <c r="F508" s="40"/>
      <c r="G508" s="40"/>
      <c r="H508" s="40"/>
      <c r="I508" s="40"/>
      <c r="J508" s="40"/>
      <c r="K508" s="25" t="str">
        <f>[1]Recap!B178</f>
        <v>Programming for mobile devices (CO)</v>
      </c>
      <c r="L508" s="25" t="str">
        <f>[1]Recap!C178</f>
        <v>E2</v>
      </c>
      <c r="M508" s="46" t="s">
        <v>190</v>
      </c>
      <c r="N508" s="40"/>
      <c r="O508" s="40"/>
      <c r="P508" s="40"/>
      <c r="Q508" s="27">
        <f t="shared" si="340"/>
        <v>3.12</v>
      </c>
      <c r="R508" s="28">
        <f t="shared" si="341"/>
        <v>0</v>
      </c>
      <c r="S508" s="29">
        <f t="shared" si="342"/>
        <v>0</v>
      </c>
      <c r="T508" s="30">
        <v>0</v>
      </c>
      <c r="U508" s="31">
        <v>0</v>
      </c>
      <c r="V508" s="29">
        <f t="shared" si="343"/>
        <v>3.12</v>
      </c>
      <c r="W508" s="30">
        <v>0</v>
      </c>
      <c r="X508" s="32">
        <v>5</v>
      </c>
      <c r="Y508" s="53"/>
      <c r="Z508" s="25"/>
      <c r="AA508" s="35"/>
      <c r="AB508" s="35"/>
      <c r="AC508" s="35"/>
      <c r="AD508" s="28"/>
      <c r="AE508" s="1">
        <f t="shared" si="311"/>
        <v>2.5</v>
      </c>
      <c r="AF508" s="2">
        <f t="shared" si="312"/>
        <v>1.25</v>
      </c>
      <c r="AG508">
        <f t="shared" si="302"/>
        <v>0</v>
      </c>
      <c r="AH508">
        <f t="shared" si="301"/>
        <v>0</v>
      </c>
      <c r="AI508">
        <f t="shared" si="303"/>
        <v>0</v>
      </c>
      <c r="AJ508" s="3">
        <f t="shared" si="315"/>
        <v>0</v>
      </c>
      <c r="AK508">
        <f t="shared" si="304"/>
        <v>0</v>
      </c>
      <c r="AL508">
        <f t="shared" si="305"/>
        <v>0</v>
      </c>
      <c r="AM508">
        <f t="shared" si="306"/>
        <v>1</v>
      </c>
      <c r="AN508">
        <f t="shared" si="307"/>
        <v>0</v>
      </c>
      <c r="AO508">
        <f t="shared" si="308"/>
        <v>0</v>
      </c>
      <c r="AP508">
        <f t="shared" si="309"/>
        <v>0</v>
      </c>
      <c r="AQ508">
        <f t="shared" si="310"/>
        <v>0</v>
      </c>
      <c r="AR508">
        <f t="shared" si="316"/>
        <v>0</v>
      </c>
    </row>
    <row r="509" spans="2:44" ht="12" customHeight="1" x14ac:dyDescent="0.25">
      <c r="B509" s="40"/>
      <c r="C509" s="40"/>
      <c r="D509" s="40"/>
      <c r="E509" s="40"/>
      <c r="F509" s="40"/>
      <c r="G509" s="40"/>
      <c r="H509" s="40"/>
      <c r="I509" s="40"/>
      <c r="J509" s="40"/>
      <c r="K509" s="25" t="str">
        <f>[1]Recap!B182</f>
        <v>Practice stage (4 weeks x6h/day)</v>
      </c>
      <c r="L509" s="25" t="str">
        <f>[1]Recap!C182</f>
        <v>E2</v>
      </c>
      <c r="M509" s="160" t="s">
        <v>228</v>
      </c>
      <c r="N509" s="25"/>
      <c r="O509" s="25"/>
      <c r="P509" s="25"/>
      <c r="Q509" s="27">
        <f t="shared" si="340"/>
        <v>0.75</v>
      </c>
      <c r="R509" s="28">
        <f t="shared" si="341"/>
        <v>0</v>
      </c>
      <c r="S509" s="29">
        <f t="shared" si="342"/>
        <v>0</v>
      </c>
      <c r="T509" s="30">
        <v>0</v>
      </c>
      <c r="U509" s="31">
        <v>0</v>
      </c>
      <c r="V509" s="29">
        <f t="shared" si="343"/>
        <v>0.75</v>
      </c>
      <c r="W509" s="30">
        <v>1</v>
      </c>
      <c r="X509" s="32">
        <v>0</v>
      </c>
      <c r="Y509" s="53"/>
      <c r="Z509" s="25"/>
      <c r="AA509" s="35"/>
      <c r="AB509" s="35"/>
      <c r="AC509" s="35"/>
      <c r="AD509" s="28"/>
      <c r="AE509" s="1">
        <f t="shared" si="311"/>
        <v>2.5</v>
      </c>
      <c r="AF509" s="2">
        <f t="shared" si="312"/>
        <v>1.25</v>
      </c>
      <c r="AG509">
        <f t="shared" si="302"/>
        <v>0</v>
      </c>
      <c r="AH509">
        <f t="shared" si="301"/>
        <v>0</v>
      </c>
      <c r="AI509">
        <f t="shared" si="303"/>
        <v>0</v>
      </c>
      <c r="AJ509" s="3">
        <f t="shared" si="315"/>
        <v>0</v>
      </c>
      <c r="AK509">
        <f t="shared" si="304"/>
        <v>0</v>
      </c>
      <c r="AL509">
        <f t="shared" si="305"/>
        <v>0</v>
      </c>
      <c r="AM509">
        <f t="shared" si="306"/>
        <v>1</v>
      </c>
      <c r="AN509">
        <f t="shared" si="307"/>
        <v>0</v>
      </c>
      <c r="AO509">
        <f t="shared" si="308"/>
        <v>0</v>
      </c>
      <c r="AP509">
        <f t="shared" si="309"/>
        <v>0</v>
      </c>
      <c r="AQ509">
        <f t="shared" si="310"/>
        <v>0</v>
      </c>
      <c r="AR509">
        <f t="shared" si="316"/>
        <v>0</v>
      </c>
    </row>
    <row r="510" spans="2:44" ht="12" customHeight="1" x14ac:dyDescent="0.25">
      <c r="B510" s="40"/>
      <c r="C510" s="40"/>
      <c r="D510" s="40"/>
      <c r="E510" s="40"/>
      <c r="F510" s="40"/>
      <c r="G510" s="40"/>
      <c r="H510" s="40"/>
      <c r="I510" s="40"/>
      <c r="J510" s="40"/>
      <c r="K510" s="25" t="str">
        <f>[1]Recap!B226</f>
        <v>Sisteme distribuite</v>
      </c>
      <c r="L510" s="25" t="s">
        <v>229</v>
      </c>
      <c r="M510" s="46" t="s">
        <v>119</v>
      </c>
      <c r="N510" s="39"/>
      <c r="O510" s="40"/>
      <c r="P510" s="40"/>
      <c r="Q510" s="27">
        <f t="shared" si="340"/>
        <v>0.75</v>
      </c>
      <c r="R510" s="28">
        <f t="shared" si="341"/>
        <v>0</v>
      </c>
      <c r="S510" s="29">
        <f t="shared" si="342"/>
        <v>0</v>
      </c>
      <c r="T510" s="30">
        <v>0</v>
      </c>
      <c r="U510" s="31">
        <v>0</v>
      </c>
      <c r="V510" s="29">
        <f t="shared" si="343"/>
        <v>0.75</v>
      </c>
      <c r="W510" s="30">
        <v>1</v>
      </c>
      <c r="X510" s="32">
        <v>0</v>
      </c>
      <c r="Y510" s="53"/>
      <c r="Z510" s="25"/>
      <c r="AA510" s="35"/>
      <c r="AB510" s="35"/>
      <c r="AC510" s="35"/>
      <c r="AD510" s="28"/>
      <c r="AE510" s="1">
        <f t="shared" si="311"/>
        <v>2.5</v>
      </c>
      <c r="AF510" s="2">
        <f t="shared" si="312"/>
        <v>1.5</v>
      </c>
      <c r="AG510">
        <f t="shared" si="302"/>
        <v>0</v>
      </c>
      <c r="AH510">
        <f t="shared" si="301"/>
        <v>1</v>
      </c>
      <c r="AI510">
        <f t="shared" si="303"/>
        <v>0</v>
      </c>
      <c r="AJ510" s="3">
        <f t="shared" si="315"/>
        <v>0</v>
      </c>
      <c r="AK510">
        <f t="shared" si="304"/>
        <v>0</v>
      </c>
      <c r="AL510">
        <f t="shared" si="305"/>
        <v>0</v>
      </c>
      <c r="AM510">
        <f t="shared" si="306"/>
        <v>0</v>
      </c>
      <c r="AN510">
        <f t="shared" si="307"/>
        <v>0</v>
      </c>
      <c r="AO510">
        <f t="shared" si="308"/>
        <v>0</v>
      </c>
      <c r="AP510">
        <f t="shared" si="309"/>
        <v>1</v>
      </c>
      <c r="AQ510">
        <f t="shared" si="310"/>
        <v>0</v>
      </c>
      <c r="AR510">
        <f t="shared" si="316"/>
        <v>0</v>
      </c>
    </row>
    <row r="511" spans="2:44" ht="12" customHeight="1" x14ac:dyDescent="0.25">
      <c r="B511" s="62"/>
      <c r="C511" s="62"/>
      <c r="D511" s="62"/>
      <c r="E511" s="62"/>
      <c r="F511" s="62"/>
      <c r="G511" s="62"/>
      <c r="H511" s="62"/>
      <c r="I511" s="62"/>
      <c r="J511" s="62"/>
      <c r="K511" s="25" t="str">
        <f>[1]Recap!B227</f>
        <v>Programare logică și funcțioală avansată</v>
      </c>
      <c r="L511" s="25" t="str">
        <f>[1]Recap!C227</f>
        <v>IS1</v>
      </c>
      <c r="M511" s="46" t="s">
        <v>119</v>
      </c>
      <c r="N511" s="39"/>
      <c r="O511" s="40"/>
      <c r="P511" s="40"/>
      <c r="Q511" s="27">
        <f t="shared" si="340"/>
        <v>3.75</v>
      </c>
      <c r="R511" s="28">
        <f t="shared" si="341"/>
        <v>0</v>
      </c>
      <c r="S511" s="29">
        <f t="shared" si="342"/>
        <v>0</v>
      </c>
      <c r="T511" s="30">
        <v>0</v>
      </c>
      <c r="U511" s="31">
        <v>0</v>
      </c>
      <c r="V511" s="29">
        <f t="shared" si="343"/>
        <v>3.75</v>
      </c>
      <c r="W511" s="30">
        <v>0</v>
      </c>
      <c r="X511" s="32">
        <v>6</v>
      </c>
      <c r="Y511" s="53"/>
      <c r="Z511" s="25"/>
      <c r="AA511" s="35"/>
      <c r="AB511" s="35"/>
      <c r="AC511" s="35"/>
      <c r="AD511" s="28"/>
      <c r="AE511" s="1">
        <f t="shared" si="311"/>
        <v>2.5</v>
      </c>
      <c r="AF511" s="2">
        <f t="shared" si="312"/>
        <v>1.5</v>
      </c>
      <c r="AG511">
        <f t="shared" si="302"/>
        <v>0</v>
      </c>
      <c r="AH511">
        <f t="shared" si="301"/>
        <v>1</v>
      </c>
      <c r="AI511">
        <f t="shared" si="303"/>
        <v>0</v>
      </c>
      <c r="AJ511" s="3">
        <f t="shared" si="315"/>
        <v>0</v>
      </c>
      <c r="AK511">
        <f t="shared" si="304"/>
        <v>0</v>
      </c>
      <c r="AL511">
        <f t="shared" si="305"/>
        <v>0</v>
      </c>
      <c r="AM511">
        <f t="shared" si="306"/>
        <v>0</v>
      </c>
      <c r="AN511">
        <f t="shared" si="307"/>
        <v>0</v>
      </c>
      <c r="AO511">
        <f t="shared" si="308"/>
        <v>0</v>
      </c>
      <c r="AP511">
        <f t="shared" si="309"/>
        <v>1</v>
      </c>
      <c r="AQ511">
        <f t="shared" si="310"/>
        <v>0</v>
      </c>
      <c r="AR511">
        <f t="shared" si="316"/>
        <v>0</v>
      </c>
    </row>
    <row r="512" spans="2:44" ht="12" customHeight="1" x14ac:dyDescent="0.25">
      <c r="B512" s="62"/>
      <c r="C512" s="62"/>
      <c r="D512" s="62"/>
      <c r="E512" s="62"/>
      <c r="F512" s="62"/>
      <c r="G512" s="62"/>
      <c r="H512" s="62"/>
      <c r="I512" s="62"/>
      <c r="J512" s="62"/>
      <c r="K512" s="56" t="str">
        <f>[1]Recap!B185</f>
        <v>Numerical methods</v>
      </c>
      <c r="L512" s="56" t="str">
        <f>[1]Recap!C185</f>
        <v>E3</v>
      </c>
      <c r="M512" s="46" t="s">
        <v>145</v>
      </c>
      <c r="N512" s="25"/>
      <c r="O512" s="25"/>
      <c r="P512" s="25"/>
      <c r="Q512" s="27">
        <f t="shared" si="340"/>
        <v>1.87</v>
      </c>
      <c r="R512" s="28">
        <f t="shared" si="341"/>
        <v>0</v>
      </c>
      <c r="S512" s="29">
        <f t="shared" si="342"/>
        <v>0</v>
      </c>
      <c r="T512" s="30">
        <v>0</v>
      </c>
      <c r="U512" s="31">
        <v>0</v>
      </c>
      <c r="V512" s="29">
        <f t="shared" si="343"/>
        <v>1.87</v>
      </c>
      <c r="W512" s="30">
        <v>0</v>
      </c>
      <c r="X512" s="32">
        <v>3</v>
      </c>
      <c r="Y512" s="53"/>
      <c r="Z512" s="25"/>
      <c r="AA512" s="35"/>
      <c r="AB512" s="35"/>
      <c r="AC512" s="35"/>
      <c r="AD512" s="28"/>
      <c r="AE512" s="1">
        <f t="shared" si="311"/>
        <v>2.5</v>
      </c>
      <c r="AF512" s="2">
        <f t="shared" si="312"/>
        <v>1.25</v>
      </c>
      <c r="AG512">
        <f t="shared" si="302"/>
        <v>0</v>
      </c>
      <c r="AH512">
        <f t="shared" si="301"/>
        <v>0</v>
      </c>
      <c r="AI512">
        <f t="shared" si="303"/>
        <v>0</v>
      </c>
      <c r="AJ512" s="3">
        <f t="shared" si="315"/>
        <v>0</v>
      </c>
      <c r="AK512">
        <f t="shared" si="304"/>
        <v>0</v>
      </c>
      <c r="AL512">
        <f t="shared" si="305"/>
        <v>0</v>
      </c>
      <c r="AM512">
        <f t="shared" si="306"/>
        <v>1</v>
      </c>
      <c r="AN512">
        <f t="shared" si="307"/>
        <v>0</v>
      </c>
      <c r="AO512">
        <f t="shared" si="308"/>
        <v>0</v>
      </c>
      <c r="AP512">
        <f t="shared" si="309"/>
        <v>0</v>
      </c>
      <c r="AQ512">
        <f t="shared" si="310"/>
        <v>0</v>
      </c>
      <c r="AR512">
        <f t="shared" si="316"/>
        <v>0</v>
      </c>
    </row>
    <row r="513" spans="2:44" ht="12" customHeight="1" x14ac:dyDescent="0.25">
      <c r="B513" s="95"/>
      <c r="C513" s="95"/>
      <c r="D513" s="95"/>
      <c r="E513" s="95"/>
      <c r="F513" s="95"/>
      <c r="G513" s="95"/>
      <c r="H513" s="95"/>
      <c r="I513" s="95"/>
      <c r="J513" s="95"/>
      <c r="K513" s="92" t="str">
        <f>[1]Recap!B197</f>
        <v>BSc Thesis Preparation</v>
      </c>
      <c r="L513" s="92" t="str">
        <f>[1]Recap!C197</f>
        <v>E3</v>
      </c>
      <c r="M513" s="139" t="s">
        <v>230</v>
      </c>
      <c r="N513" s="25"/>
      <c r="O513" s="25"/>
      <c r="P513" s="25"/>
      <c r="Q513" s="41">
        <f t="shared" ref="Q513:X513" si="344">SUM(Q506:Q512)</f>
        <v>15.850000000000001</v>
      </c>
      <c r="R513" s="41">
        <f t="shared" si="344"/>
        <v>0</v>
      </c>
      <c r="S513" s="41">
        <f t="shared" si="344"/>
        <v>0</v>
      </c>
      <c r="T513" s="41">
        <f t="shared" si="344"/>
        <v>0</v>
      </c>
      <c r="U513" s="41">
        <f t="shared" si="344"/>
        <v>0</v>
      </c>
      <c r="V513" s="41">
        <f t="shared" si="344"/>
        <v>15.850000000000001</v>
      </c>
      <c r="W513" s="41">
        <f t="shared" si="344"/>
        <v>4</v>
      </c>
      <c r="X513" s="41">
        <f t="shared" si="344"/>
        <v>20</v>
      </c>
      <c r="Y513" s="53"/>
      <c r="Z513" s="25"/>
      <c r="AA513" s="35"/>
      <c r="AB513" s="35"/>
      <c r="AC513" s="35"/>
      <c r="AD513" s="28" t="str">
        <f>_xlfn.CONCAT(ROUND(AD514,2), " Examene")</f>
        <v>0.15 Examene</v>
      </c>
      <c r="AE513" s="1">
        <f t="shared" si="311"/>
        <v>2.5</v>
      </c>
      <c r="AF513" s="2">
        <f t="shared" si="312"/>
        <v>1.25</v>
      </c>
      <c r="AG513">
        <f t="shared" si="302"/>
        <v>0</v>
      </c>
      <c r="AH513">
        <f t="shared" si="301"/>
        <v>0</v>
      </c>
      <c r="AI513">
        <f t="shared" si="303"/>
        <v>0</v>
      </c>
      <c r="AJ513" s="3">
        <f t="shared" si="315"/>
        <v>0</v>
      </c>
      <c r="AK513">
        <f t="shared" si="304"/>
        <v>0</v>
      </c>
      <c r="AL513">
        <f t="shared" si="305"/>
        <v>0</v>
      </c>
      <c r="AM513">
        <f t="shared" si="306"/>
        <v>1</v>
      </c>
      <c r="AN513">
        <f t="shared" si="307"/>
        <v>0</v>
      </c>
      <c r="AO513">
        <f t="shared" si="308"/>
        <v>0</v>
      </c>
      <c r="AP513">
        <f t="shared" si="309"/>
        <v>0</v>
      </c>
      <c r="AQ513">
        <f t="shared" si="310"/>
        <v>0</v>
      </c>
      <c r="AR513">
        <f t="shared" si="316"/>
        <v>0</v>
      </c>
    </row>
    <row r="514" spans="2:44" ht="13.05" customHeight="1" x14ac:dyDescent="0.25">
      <c r="B514" s="243" t="s">
        <v>52</v>
      </c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  <c r="M514" s="234"/>
      <c r="N514" s="39"/>
      <c r="O514" s="40"/>
      <c r="P514" s="40"/>
      <c r="Q514" s="27">
        <f t="shared" ref="Q514:Q520" si="345">S514+V514</f>
        <v>3.75</v>
      </c>
      <c r="R514" s="28">
        <f t="shared" ref="R514:R520" si="346">(T514+U514)/2</f>
        <v>0</v>
      </c>
      <c r="S514" s="29">
        <f t="shared" ref="S514:S520" si="347">TRUNC(R514*AE515,2)</f>
        <v>0</v>
      </c>
      <c r="T514" s="30">
        <v>0</v>
      </c>
      <c r="U514" s="31">
        <v>0</v>
      </c>
      <c r="V514" s="29">
        <f t="shared" ref="V514:V520" si="348">TRUNC((W514+X514)/2*AF515,2)</f>
        <v>3.75</v>
      </c>
      <c r="W514" s="30">
        <v>0</v>
      </c>
      <c r="X514" s="32">
        <v>6</v>
      </c>
      <c r="Y514" s="53">
        <f>SUM(Y508:Y512)</f>
        <v>0</v>
      </c>
      <c r="Z514" s="25"/>
      <c r="AA514" s="35"/>
      <c r="AB514" s="35"/>
      <c r="AC514" s="35"/>
      <c r="AD514" s="28">
        <f>16-ROUND(Q513,2)</f>
        <v>0.15000000000000036</v>
      </c>
      <c r="AE514" s="1">
        <f t="shared" si="311"/>
        <v>0</v>
      </c>
      <c r="AF514" s="2">
        <f t="shared" si="312"/>
        <v>0</v>
      </c>
      <c r="AG514">
        <f t="shared" si="302"/>
        <v>0</v>
      </c>
      <c r="AH514">
        <f t="shared" si="301"/>
        <v>0</v>
      </c>
      <c r="AI514">
        <f t="shared" si="303"/>
        <v>0</v>
      </c>
      <c r="AJ514" s="3">
        <f t="shared" si="315"/>
        <v>0</v>
      </c>
      <c r="AK514">
        <f t="shared" si="304"/>
        <v>0</v>
      </c>
      <c r="AL514">
        <f t="shared" si="305"/>
        <v>0</v>
      </c>
      <c r="AM514">
        <f t="shared" si="306"/>
        <v>0</v>
      </c>
      <c r="AN514">
        <f t="shared" si="307"/>
        <v>0</v>
      </c>
      <c r="AO514">
        <f t="shared" si="308"/>
        <v>0</v>
      </c>
      <c r="AP514">
        <f t="shared" si="309"/>
        <v>0</v>
      </c>
      <c r="AQ514">
        <f t="shared" si="310"/>
        <v>0</v>
      </c>
      <c r="AR514">
        <f t="shared" si="316"/>
        <v>0</v>
      </c>
    </row>
    <row r="515" spans="2:44" ht="12.45" customHeight="1" x14ac:dyDescent="0.25">
      <c r="B515" s="40">
        <f>B507+1</f>
        <v>79</v>
      </c>
      <c r="C515" s="22" t="s">
        <v>193</v>
      </c>
      <c r="D515" s="51" t="s">
        <v>65</v>
      </c>
      <c r="E515" s="40"/>
      <c r="F515" s="40"/>
      <c r="G515" s="40"/>
      <c r="H515" s="40"/>
      <c r="I515" s="40"/>
      <c r="J515" s="40"/>
      <c r="K515" s="56" t="str">
        <f>[1]Recap!B197</f>
        <v>BSc Thesis Preparation</v>
      </c>
      <c r="L515" s="56" t="str">
        <f>[1]Recap!C197</f>
        <v>E3</v>
      </c>
      <c r="M515" s="46" t="s">
        <v>68</v>
      </c>
      <c r="N515" s="39"/>
      <c r="O515" s="40"/>
      <c r="P515" s="40"/>
      <c r="Q515" s="63">
        <f t="shared" si="345"/>
        <v>2.5</v>
      </c>
      <c r="R515" s="64">
        <f t="shared" si="346"/>
        <v>0</v>
      </c>
      <c r="S515" s="29">
        <f t="shared" si="347"/>
        <v>0</v>
      </c>
      <c r="T515" s="65">
        <v>0</v>
      </c>
      <c r="U515" s="66">
        <v>0</v>
      </c>
      <c r="V515" s="29">
        <f t="shared" si="348"/>
        <v>2.5</v>
      </c>
      <c r="W515" s="65">
        <v>0</v>
      </c>
      <c r="X515" s="67">
        <v>4</v>
      </c>
      <c r="Y515" s="53"/>
      <c r="Z515" s="25"/>
      <c r="AA515" s="35"/>
      <c r="AB515" s="35"/>
      <c r="AC515" s="35"/>
      <c r="AD515" s="28"/>
      <c r="AE515" s="1">
        <f t="shared" si="311"/>
        <v>2.5</v>
      </c>
      <c r="AF515" s="2">
        <f t="shared" si="312"/>
        <v>1.25</v>
      </c>
      <c r="AG515">
        <f t="shared" si="302"/>
        <v>0</v>
      </c>
      <c r="AH515">
        <f t="shared" si="301"/>
        <v>0</v>
      </c>
      <c r="AI515">
        <f t="shared" si="303"/>
        <v>0</v>
      </c>
      <c r="AJ515" s="3">
        <f t="shared" si="315"/>
        <v>0</v>
      </c>
      <c r="AK515">
        <f t="shared" si="304"/>
        <v>0</v>
      </c>
      <c r="AL515">
        <f t="shared" si="305"/>
        <v>0</v>
      </c>
      <c r="AM515">
        <f t="shared" si="306"/>
        <v>1</v>
      </c>
      <c r="AN515">
        <f t="shared" si="307"/>
        <v>0</v>
      </c>
      <c r="AO515">
        <f t="shared" si="308"/>
        <v>0</v>
      </c>
      <c r="AP515">
        <f t="shared" si="309"/>
        <v>0</v>
      </c>
      <c r="AQ515">
        <f t="shared" si="310"/>
        <v>0</v>
      </c>
      <c r="AR515">
        <f t="shared" si="316"/>
        <v>0</v>
      </c>
    </row>
    <row r="516" spans="2:44" ht="10.5" customHeight="1" x14ac:dyDescent="0.25">
      <c r="B516" s="40"/>
      <c r="C516" s="62"/>
      <c r="D516" s="62"/>
      <c r="E516" s="62"/>
      <c r="F516" s="62"/>
      <c r="G516" s="62"/>
      <c r="H516" s="62"/>
      <c r="I516" s="62"/>
      <c r="J516" s="62"/>
      <c r="K516" s="56" t="str">
        <f>[1]Recap!B189</f>
        <v>Security and criptography (CO)</v>
      </c>
      <c r="L516" s="56" t="str">
        <f>[1]Recap!C189</f>
        <v>E3</v>
      </c>
      <c r="M516" s="80" t="s">
        <v>137</v>
      </c>
      <c r="N516" s="61"/>
      <c r="O516" s="62"/>
      <c r="P516" s="62"/>
      <c r="Q516" s="101">
        <f t="shared" si="345"/>
        <v>2.5</v>
      </c>
      <c r="R516" s="71">
        <f t="shared" si="346"/>
        <v>0</v>
      </c>
      <c r="S516" s="29">
        <f t="shared" si="347"/>
        <v>0</v>
      </c>
      <c r="T516" s="102">
        <v>0</v>
      </c>
      <c r="U516" s="103">
        <v>0</v>
      </c>
      <c r="V516" s="29">
        <f t="shared" si="348"/>
        <v>2.5</v>
      </c>
      <c r="W516" s="102">
        <v>0</v>
      </c>
      <c r="X516" s="104">
        <v>4</v>
      </c>
      <c r="Y516" s="161"/>
      <c r="Z516" s="56"/>
      <c r="AA516" s="162"/>
      <c r="AB516" s="162"/>
      <c r="AC516" s="162"/>
      <c r="AD516" s="64"/>
      <c r="AE516" s="1">
        <f t="shared" si="311"/>
        <v>2.5</v>
      </c>
      <c r="AF516" s="2">
        <f t="shared" si="312"/>
        <v>1.25</v>
      </c>
      <c r="AG516">
        <f t="shared" si="302"/>
        <v>0</v>
      </c>
      <c r="AH516">
        <f t="shared" si="301"/>
        <v>0</v>
      </c>
      <c r="AI516">
        <f t="shared" si="303"/>
        <v>0</v>
      </c>
      <c r="AJ516" s="3">
        <f t="shared" si="315"/>
        <v>0</v>
      </c>
      <c r="AK516">
        <f t="shared" si="304"/>
        <v>0</v>
      </c>
      <c r="AL516">
        <f t="shared" si="305"/>
        <v>0</v>
      </c>
      <c r="AM516">
        <f t="shared" si="306"/>
        <v>1</v>
      </c>
      <c r="AN516">
        <f t="shared" si="307"/>
        <v>0</v>
      </c>
      <c r="AO516">
        <f t="shared" si="308"/>
        <v>0</v>
      </c>
      <c r="AP516">
        <f t="shared" si="309"/>
        <v>0</v>
      </c>
      <c r="AQ516">
        <f t="shared" si="310"/>
        <v>0</v>
      </c>
      <c r="AR516">
        <f t="shared" si="316"/>
        <v>0</v>
      </c>
    </row>
    <row r="517" spans="2:44" ht="10.5" customHeight="1" x14ac:dyDescent="0.25">
      <c r="B517" s="163"/>
      <c r="C517" s="164"/>
      <c r="D517" s="164"/>
      <c r="E517" s="164"/>
      <c r="F517" s="164"/>
      <c r="G517" s="164"/>
      <c r="H517" s="164"/>
      <c r="I517" s="164"/>
      <c r="J517" s="164"/>
      <c r="K517" s="56" t="str">
        <f>[1]Recap!B193</f>
        <v>Network administration (CO)</v>
      </c>
      <c r="L517" s="56" t="str">
        <f>[1]Recap!C193</f>
        <v>E3</v>
      </c>
      <c r="M517" s="165" t="s">
        <v>137</v>
      </c>
      <c r="N517" s="135"/>
      <c r="O517" s="92"/>
      <c r="P517" s="92"/>
      <c r="Q517" s="167">
        <f t="shared" si="345"/>
        <v>3.75</v>
      </c>
      <c r="R517" s="168">
        <f t="shared" si="346"/>
        <v>0</v>
      </c>
      <c r="S517" s="29">
        <f t="shared" si="347"/>
        <v>0</v>
      </c>
      <c r="T517" s="169">
        <v>0</v>
      </c>
      <c r="U517" s="170">
        <v>0</v>
      </c>
      <c r="V517" s="29">
        <f t="shared" si="348"/>
        <v>3.75</v>
      </c>
      <c r="W517" s="169">
        <v>0</v>
      </c>
      <c r="X517" s="171">
        <v>6</v>
      </c>
      <c r="Y517" s="105"/>
      <c r="Z517" s="92"/>
      <c r="AA517" s="106"/>
      <c r="AB517" s="106"/>
      <c r="AC517" s="106"/>
      <c r="AD517" s="71"/>
      <c r="AE517" s="1">
        <f t="shared" si="311"/>
        <v>2.5</v>
      </c>
      <c r="AF517" s="2">
        <f t="shared" si="312"/>
        <v>1.25</v>
      </c>
      <c r="AG517">
        <f t="shared" si="302"/>
        <v>0</v>
      </c>
      <c r="AH517">
        <f t="shared" si="301"/>
        <v>0</v>
      </c>
      <c r="AI517">
        <f t="shared" si="303"/>
        <v>0</v>
      </c>
      <c r="AJ517" s="3">
        <f t="shared" si="315"/>
        <v>0</v>
      </c>
      <c r="AK517">
        <f t="shared" si="304"/>
        <v>0</v>
      </c>
      <c r="AL517">
        <f t="shared" si="305"/>
        <v>0</v>
      </c>
      <c r="AM517">
        <f t="shared" si="306"/>
        <v>1</v>
      </c>
      <c r="AN517">
        <f t="shared" si="307"/>
        <v>0</v>
      </c>
      <c r="AO517">
        <f t="shared" si="308"/>
        <v>0</v>
      </c>
      <c r="AP517">
        <f t="shared" si="309"/>
        <v>0</v>
      </c>
      <c r="AQ517">
        <f t="shared" si="310"/>
        <v>0</v>
      </c>
      <c r="AR517">
        <f t="shared" si="316"/>
        <v>0</v>
      </c>
    </row>
    <row r="518" spans="2:44" ht="10.5" customHeight="1" x14ac:dyDescent="0.25">
      <c r="B518" s="164"/>
      <c r="C518" s="164"/>
      <c r="D518" s="164"/>
      <c r="E518" s="164"/>
      <c r="F518" s="164"/>
      <c r="G518" s="164"/>
      <c r="H518" s="164"/>
      <c r="I518" s="164"/>
      <c r="J518" s="164"/>
      <c r="K518" s="146" t="str">
        <f>[1]Recap!B188</f>
        <v>Intelligent systems (CO)</v>
      </c>
      <c r="L518" s="146" t="str">
        <f>[1]Recap!C188</f>
        <v>E3</v>
      </c>
      <c r="M518" s="165" t="s">
        <v>145</v>
      </c>
      <c r="N518" s="166"/>
      <c r="O518" s="146"/>
      <c r="P518" s="146"/>
      <c r="Q518" s="167">
        <f t="shared" si="345"/>
        <v>1.25</v>
      </c>
      <c r="R518" s="168">
        <f t="shared" si="346"/>
        <v>0</v>
      </c>
      <c r="S518" s="123">
        <f t="shared" si="347"/>
        <v>0</v>
      </c>
      <c r="T518" s="169">
        <v>0</v>
      </c>
      <c r="U518" s="170">
        <v>0</v>
      </c>
      <c r="V518" s="123">
        <f t="shared" si="348"/>
        <v>1.25</v>
      </c>
      <c r="W518" s="169">
        <v>0</v>
      </c>
      <c r="X518" s="171">
        <v>2</v>
      </c>
      <c r="Y518" s="172"/>
      <c r="Z518" s="146"/>
      <c r="AA518" s="173"/>
      <c r="AB518" s="173"/>
      <c r="AC518" s="173"/>
      <c r="AD518" s="168"/>
      <c r="AE518" s="1">
        <f t="shared" si="311"/>
        <v>2.5</v>
      </c>
      <c r="AF518" s="2">
        <f t="shared" si="312"/>
        <v>1.25</v>
      </c>
      <c r="AG518">
        <f t="shared" si="302"/>
        <v>0</v>
      </c>
      <c r="AH518">
        <f t="shared" si="301"/>
        <v>0</v>
      </c>
      <c r="AI518">
        <f t="shared" si="303"/>
        <v>0</v>
      </c>
      <c r="AJ518" s="3">
        <f t="shared" si="315"/>
        <v>0</v>
      </c>
      <c r="AK518">
        <f t="shared" si="304"/>
        <v>0</v>
      </c>
      <c r="AL518">
        <f t="shared" si="305"/>
        <v>0</v>
      </c>
      <c r="AM518">
        <f t="shared" si="306"/>
        <v>1</v>
      </c>
      <c r="AN518">
        <f t="shared" si="307"/>
        <v>0</v>
      </c>
      <c r="AO518">
        <f t="shared" si="308"/>
        <v>0</v>
      </c>
      <c r="AP518">
        <f t="shared" si="309"/>
        <v>0</v>
      </c>
      <c r="AQ518">
        <f t="shared" si="310"/>
        <v>0</v>
      </c>
      <c r="AR518">
        <f t="shared" si="316"/>
        <v>0</v>
      </c>
    </row>
    <row r="519" spans="2:44" ht="10.5" customHeight="1" x14ac:dyDescent="0.25">
      <c r="B519" s="95"/>
      <c r="C519" s="164"/>
      <c r="D519" s="164"/>
      <c r="E519" s="164"/>
      <c r="F519" s="164"/>
      <c r="G519" s="164"/>
      <c r="H519" s="164"/>
      <c r="I519" s="164"/>
      <c r="J519" s="164"/>
      <c r="K519" s="146" t="str">
        <f>[1]Recap!B192</f>
        <v>Management Information Systems (CO)</v>
      </c>
      <c r="L519" s="146" t="str">
        <f>[1]Recap!C192</f>
        <v>E3</v>
      </c>
      <c r="M519" s="165" t="s">
        <v>117</v>
      </c>
      <c r="N519" s="166"/>
      <c r="O519" s="146"/>
      <c r="P519" s="146"/>
      <c r="Q519" s="101">
        <f t="shared" si="345"/>
        <v>1.25</v>
      </c>
      <c r="R519" s="71">
        <f t="shared" si="346"/>
        <v>0</v>
      </c>
      <c r="S519" s="126">
        <f t="shared" si="347"/>
        <v>0</v>
      </c>
      <c r="T519" s="102">
        <v>0</v>
      </c>
      <c r="U519" s="103">
        <v>0</v>
      </c>
      <c r="V519" s="126">
        <f t="shared" si="348"/>
        <v>1.25</v>
      </c>
      <c r="W519" s="102">
        <v>0</v>
      </c>
      <c r="X519" s="104">
        <v>2</v>
      </c>
      <c r="Y519" s="172"/>
      <c r="Z519" s="146"/>
      <c r="AA519" s="173"/>
      <c r="AB519" s="173"/>
      <c r="AC519" s="173"/>
      <c r="AD519" s="168"/>
      <c r="AE519" s="1">
        <f t="shared" si="311"/>
        <v>2.5</v>
      </c>
      <c r="AF519" s="2">
        <f t="shared" si="312"/>
        <v>1.25</v>
      </c>
      <c r="AG519">
        <f t="shared" si="302"/>
        <v>0</v>
      </c>
      <c r="AH519">
        <f t="shared" si="301"/>
        <v>0</v>
      </c>
      <c r="AI519">
        <f t="shared" si="303"/>
        <v>0</v>
      </c>
      <c r="AJ519" s="3">
        <f t="shared" si="315"/>
        <v>0</v>
      </c>
      <c r="AK519">
        <f t="shared" si="304"/>
        <v>0</v>
      </c>
      <c r="AL519">
        <f t="shared" si="305"/>
        <v>0</v>
      </c>
      <c r="AM519">
        <f t="shared" si="306"/>
        <v>1</v>
      </c>
      <c r="AN519">
        <f t="shared" si="307"/>
        <v>0</v>
      </c>
      <c r="AO519">
        <f t="shared" si="308"/>
        <v>0</v>
      </c>
      <c r="AP519">
        <f t="shared" si="309"/>
        <v>0</v>
      </c>
      <c r="AQ519">
        <f t="shared" si="310"/>
        <v>0</v>
      </c>
      <c r="AR519">
        <f t="shared" si="316"/>
        <v>0</v>
      </c>
    </row>
    <row r="520" spans="2:44" ht="10.5" customHeight="1" x14ac:dyDescent="0.25">
      <c r="B520" s="95"/>
      <c r="C520" s="164"/>
      <c r="D520" s="164"/>
      <c r="E520" s="164"/>
      <c r="F520" s="164"/>
      <c r="G520" s="164"/>
      <c r="H520" s="164"/>
      <c r="I520" s="164"/>
      <c r="J520" s="164"/>
      <c r="K520" s="146" t="str">
        <f>[1]Recap!B171</f>
        <v>Databases Administration (CO)</v>
      </c>
      <c r="L520" s="146" t="str">
        <f>[1]Recap!C171</f>
        <v>E2</v>
      </c>
      <c r="M520" s="174" t="s">
        <v>80</v>
      </c>
      <c r="N520" s="135"/>
      <c r="O520" s="92"/>
      <c r="P520" s="92"/>
      <c r="Q520" s="101">
        <f t="shared" si="345"/>
        <v>1</v>
      </c>
      <c r="R520" s="71">
        <f t="shared" si="346"/>
        <v>0</v>
      </c>
      <c r="S520" s="126">
        <f t="shared" si="347"/>
        <v>0</v>
      </c>
      <c r="T520" s="102">
        <v>0</v>
      </c>
      <c r="U520" s="103">
        <v>0</v>
      </c>
      <c r="V520" s="126">
        <f t="shared" si="348"/>
        <v>1</v>
      </c>
      <c r="W520" s="102">
        <v>0</v>
      </c>
      <c r="X520" s="104">
        <v>2</v>
      </c>
      <c r="Y520" s="172"/>
      <c r="Z520" s="146"/>
      <c r="AA520" s="173"/>
      <c r="AB520" s="173"/>
      <c r="AC520" s="173"/>
      <c r="AD520" s="168"/>
      <c r="AE520" s="1">
        <f t="shared" ref="AE520:AE583" si="349">IF(AR520=1,2,IF(AM520=1,2*1.25,IF(AP520=1,2.5,IF(AQ520=1,3.12,0))))</f>
        <v>2.5</v>
      </c>
      <c r="AF520" s="2">
        <f t="shared" ref="AF520:AF583" si="350">IF(AR520=1,1,IF(AM520=1,1.25,IF(AP520=1,1.5,IF(AQ520=1,1.86,0))))</f>
        <v>1.25</v>
      </c>
      <c r="AG520">
        <f t="shared" si="302"/>
        <v>0</v>
      </c>
      <c r="AH520">
        <f t="shared" ref="AH520:AH583" si="351">IF(ISNUMBER(SEARCH($AH$4,L520)),1,0)</f>
        <v>0</v>
      </c>
      <c r="AI520">
        <f t="shared" si="303"/>
        <v>0</v>
      </c>
      <c r="AJ520" s="3">
        <f t="shared" si="315"/>
        <v>0</v>
      </c>
      <c r="AK520">
        <f t="shared" si="304"/>
        <v>0</v>
      </c>
      <c r="AL520">
        <f t="shared" si="305"/>
        <v>0</v>
      </c>
      <c r="AM520">
        <f t="shared" si="306"/>
        <v>1</v>
      </c>
      <c r="AN520">
        <f t="shared" si="307"/>
        <v>0</v>
      </c>
      <c r="AO520">
        <f t="shared" si="308"/>
        <v>0</v>
      </c>
      <c r="AP520">
        <f t="shared" si="309"/>
        <v>0</v>
      </c>
      <c r="AQ520">
        <f t="shared" si="310"/>
        <v>0</v>
      </c>
      <c r="AR520">
        <f t="shared" si="316"/>
        <v>0</v>
      </c>
    </row>
    <row r="521" spans="2:44" ht="10.5" customHeight="1" x14ac:dyDescent="0.25">
      <c r="B521" s="95"/>
      <c r="C521" s="95"/>
      <c r="D521" s="95"/>
      <c r="E521" s="95"/>
      <c r="F521" s="95"/>
      <c r="G521" s="95"/>
      <c r="H521" s="95"/>
      <c r="I521" s="95"/>
      <c r="J521" s="95"/>
      <c r="K521" s="92" t="str">
        <f>[1]Recap!B141</f>
        <v>Cloud Computing și IoT (CO)</v>
      </c>
      <c r="L521" s="92" t="str">
        <f>[1]Recap!C141</f>
        <v>I3</v>
      </c>
      <c r="M521" s="174" t="s">
        <v>117</v>
      </c>
      <c r="N521" s="135"/>
      <c r="O521" s="92"/>
      <c r="P521" s="92"/>
      <c r="Q521" s="89">
        <f t="shared" ref="Q521:X521" si="352">SUM(Q514:Q520)</f>
        <v>16</v>
      </c>
      <c r="R521" s="89">
        <f t="shared" si="352"/>
        <v>0</v>
      </c>
      <c r="S521" s="89">
        <f t="shared" si="352"/>
        <v>0</v>
      </c>
      <c r="T521" s="89">
        <f t="shared" si="352"/>
        <v>0</v>
      </c>
      <c r="U521" s="89">
        <f t="shared" si="352"/>
        <v>0</v>
      </c>
      <c r="V521" s="89">
        <f t="shared" si="352"/>
        <v>16</v>
      </c>
      <c r="W521" s="89">
        <f t="shared" si="352"/>
        <v>0</v>
      </c>
      <c r="X521" s="89">
        <f t="shared" si="352"/>
        <v>26</v>
      </c>
      <c r="Y521" s="105"/>
      <c r="Z521" s="92"/>
      <c r="AA521" s="106"/>
      <c r="AB521" s="106"/>
      <c r="AC521" s="106"/>
      <c r="AD521" s="28" t="str">
        <f>_xlfn.CONCAT(ROUND(AD522,2), " Examene")</f>
        <v>0 Examene</v>
      </c>
      <c r="AE521" s="1">
        <f t="shared" si="349"/>
        <v>2</v>
      </c>
      <c r="AF521" s="2">
        <f t="shared" si="350"/>
        <v>1</v>
      </c>
      <c r="AG521">
        <f t="shared" si="302"/>
        <v>0</v>
      </c>
      <c r="AH521">
        <f t="shared" si="351"/>
        <v>0</v>
      </c>
      <c r="AI521">
        <f t="shared" si="303"/>
        <v>0</v>
      </c>
      <c r="AJ521" s="3">
        <f t="shared" si="315"/>
        <v>0</v>
      </c>
      <c r="AK521">
        <f t="shared" si="304"/>
        <v>0</v>
      </c>
      <c r="AL521">
        <f t="shared" si="305"/>
        <v>0</v>
      </c>
      <c r="AM521">
        <f t="shared" si="306"/>
        <v>0</v>
      </c>
      <c r="AN521">
        <f t="shared" si="307"/>
        <v>1</v>
      </c>
      <c r="AO521">
        <f t="shared" si="308"/>
        <v>0</v>
      </c>
      <c r="AP521">
        <f t="shared" si="309"/>
        <v>0</v>
      </c>
      <c r="AQ521">
        <f t="shared" si="310"/>
        <v>0</v>
      </c>
      <c r="AR521">
        <f t="shared" si="316"/>
        <v>1</v>
      </c>
    </row>
    <row r="522" spans="2:44" ht="10.5" customHeight="1" x14ac:dyDescent="0.25">
      <c r="B522" s="243" t="s">
        <v>52</v>
      </c>
      <c r="C522" s="239"/>
      <c r="D522" s="239"/>
      <c r="E522" s="239"/>
      <c r="F522" s="239"/>
      <c r="G522" s="239"/>
      <c r="H522" s="239"/>
      <c r="I522" s="239"/>
      <c r="J522" s="239"/>
      <c r="K522" s="239"/>
      <c r="L522" s="239"/>
      <c r="M522" s="240"/>
      <c r="N522" s="87"/>
      <c r="O522" s="88"/>
      <c r="P522" s="88"/>
      <c r="Q522" s="63">
        <f>S522+V522</f>
        <v>2.25</v>
      </c>
      <c r="R522" s="64">
        <f>(T522+U522)/2</f>
        <v>0</v>
      </c>
      <c r="S522" s="29">
        <f>TRUNC(R522*AE523,2)</f>
        <v>0</v>
      </c>
      <c r="T522" s="65">
        <v>0</v>
      </c>
      <c r="U522" s="66">
        <v>0</v>
      </c>
      <c r="V522" s="29">
        <f>TRUNC((W522+X522)/2*AF523,2)</f>
        <v>2.25</v>
      </c>
      <c r="W522" s="65">
        <v>3</v>
      </c>
      <c r="X522" s="67">
        <v>0</v>
      </c>
      <c r="Y522" s="175">
        <f>SUM(Y516:Y516)</f>
        <v>0</v>
      </c>
      <c r="Z522" s="68"/>
      <c r="AA522" s="176"/>
      <c r="AB522" s="176"/>
      <c r="AC522" s="176"/>
      <c r="AD522" s="28">
        <f>16-ROUND(Q521,2)</f>
        <v>0</v>
      </c>
      <c r="AE522" s="1">
        <f t="shared" si="349"/>
        <v>0</v>
      </c>
      <c r="AF522" s="2">
        <f t="shared" si="350"/>
        <v>0</v>
      </c>
      <c r="AG522">
        <f t="shared" si="302"/>
        <v>0</v>
      </c>
      <c r="AH522">
        <f t="shared" si="351"/>
        <v>0</v>
      </c>
      <c r="AI522">
        <f t="shared" si="303"/>
        <v>0</v>
      </c>
      <c r="AJ522" s="3">
        <f t="shared" si="315"/>
        <v>0</v>
      </c>
      <c r="AK522">
        <f t="shared" si="304"/>
        <v>0</v>
      </c>
      <c r="AL522">
        <f t="shared" si="305"/>
        <v>0</v>
      </c>
      <c r="AM522">
        <f t="shared" si="306"/>
        <v>0</v>
      </c>
      <c r="AN522">
        <f t="shared" si="307"/>
        <v>0</v>
      </c>
      <c r="AO522">
        <f t="shared" si="308"/>
        <v>0</v>
      </c>
      <c r="AP522">
        <f t="shared" si="309"/>
        <v>0</v>
      </c>
      <c r="AQ522">
        <f t="shared" si="310"/>
        <v>0</v>
      </c>
      <c r="AR522">
        <f t="shared" si="316"/>
        <v>0</v>
      </c>
    </row>
    <row r="523" spans="2:44" ht="12.45" customHeight="1" x14ac:dyDescent="0.25">
      <c r="B523" s="40">
        <f>B515+1</f>
        <v>80</v>
      </c>
      <c r="C523" s="22" t="s">
        <v>193</v>
      </c>
      <c r="D523" s="51" t="s">
        <v>65</v>
      </c>
      <c r="E523" s="40"/>
      <c r="F523" s="40"/>
      <c r="G523" s="40"/>
      <c r="H523" s="40"/>
      <c r="I523" s="40"/>
      <c r="J523" s="40"/>
      <c r="K523" s="146" t="str">
        <f>[1]Recap!B241</f>
        <v xml:space="preserve">Tehnici de baza in activitatea stiintifica </v>
      </c>
      <c r="L523" s="146" t="s">
        <v>231</v>
      </c>
      <c r="M523" s="158">
        <v>2</v>
      </c>
      <c r="N523" s="131"/>
      <c r="O523" s="56"/>
      <c r="P523" s="56"/>
      <c r="Q523" s="63">
        <f>S523+V523</f>
        <v>3.75</v>
      </c>
      <c r="R523" s="64">
        <f>(T523+U523)/2</f>
        <v>0</v>
      </c>
      <c r="S523" s="29">
        <f>TRUNC(R523*AE524,2)</f>
        <v>0</v>
      </c>
      <c r="T523" s="65">
        <v>0</v>
      </c>
      <c r="U523" s="66">
        <v>0</v>
      </c>
      <c r="V523" s="29">
        <f>TRUNC((W523+X523)/2*AF524,2)</f>
        <v>3.75</v>
      </c>
      <c r="W523" s="65">
        <v>0</v>
      </c>
      <c r="X523" s="67">
        <v>6</v>
      </c>
      <c r="Y523" s="53"/>
      <c r="Z523" s="25"/>
      <c r="AA523" s="35"/>
      <c r="AB523" s="35"/>
      <c r="AC523" s="35"/>
      <c r="AD523" s="28"/>
      <c r="AE523" s="1">
        <f t="shared" si="349"/>
        <v>2.5</v>
      </c>
      <c r="AF523" s="2">
        <f t="shared" si="350"/>
        <v>1.5</v>
      </c>
      <c r="AG523">
        <f t="shared" ref="AG523:AG586" si="353">IF(ISNUMBER(SEARCH($AG$4,L523)),1,0)</f>
        <v>1</v>
      </c>
      <c r="AH523">
        <f t="shared" si="351"/>
        <v>0</v>
      </c>
      <c r="AI523">
        <f t="shared" ref="AI523:AI586" si="354">IF(ISNUMBER(SEARCH($AI$4,L523)),1,0)</f>
        <v>0</v>
      </c>
      <c r="AJ523" s="3">
        <f t="shared" si="315"/>
        <v>0</v>
      </c>
      <c r="AK523">
        <f t="shared" ref="AK523:AK586" si="355">IF(ISNUMBER(SEARCH($AK$4,L523)),1,0)</f>
        <v>0</v>
      </c>
      <c r="AL523">
        <f t="shared" ref="AL523:AL586" si="356">IF(ISNUMBER(SEARCH($AL$4,L523)),1,0)</f>
        <v>0</v>
      </c>
      <c r="AM523">
        <f t="shared" ref="AM523:AM586" si="357">IF(ISNUMBER(SEARCH($AM$4,L523)),1,0)</f>
        <v>0</v>
      </c>
      <c r="AN523">
        <f t="shared" ref="AN523:AN586" si="358">IF(OR(IF(ISNUMBER(SEARCH("i1",L523)),1,0),IF(ISNUMBER(SEARCH("i2",L523)),1,0),IF(ISNUMBER(SEARCH("i3",L523)),1,0)),1,0)</f>
        <v>0</v>
      </c>
      <c r="AO523">
        <f t="shared" ref="AO523:AO586" si="359">IF(OR(IF(ISNUMBER(SEARCH("ia1",L523)),1,0),IF(ISNUMBER(SEARCH("ia2",L523)),1,0),IF(ISNUMBER(SEARCH("ia3",L523)),1,0)),1,0)</f>
        <v>0</v>
      </c>
      <c r="AP523">
        <f t="shared" ref="AP523:AP586" si="360">IF(SUM(AG523:AJ523)&lt;=0,0,1)</f>
        <v>1</v>
      </c>
      <c r="AQ523">
        <f t="shared" ref="AQ523:AQ586" si="361">IF(SUM(AK523:AL523)&lt;=0,0,1)</f>
        <v>0</v>
      </c>
      <c r="AR523">
        <f t="shared" si="316"/>
        <v>0</v>
      </c>
    </row>
    <row r="524" spans="2:44" ht="10.5" customHeight="1" x14ac:dyDescent="0.25">
      <c r="B524" s="40"/>
      <c r="C524" s="40"/>
      <c r="D524" s="40"/>
      <c r="E524" s="40"/>
      <c r="F524" s="40"/>
      <c r="G524" s="40"/>
      <c r="H524" s="40"/>
      <c r="I524" s="40"/>
      <c r="J524" s="40"/>
      <c r="K524" s="146" t="str">
        <f>[1]Recap!B200</f>
        <v>Applications Development using .NET (CO)</v>
      </c>
      <c r="L524" s="146" t="str">
        <f>[1]Recap!C200</f>
        <v>E3</v>
      </c>
      <c r="M524" s="160" t="s">
        <v>145</v>
      </c>
      <c r="N524" s="23"/>
      <c r="O524" s="25"/>
      <c r="P524" s="25"/>
      <c r="Q524" s="27">
        <f>S524+V524</f>
        <v>4</v>
      </c>
      <c r="R524" s="28">
        <f>(T524+U524)/2</f>
        <v>0</v>
      </c>
      <c r="S524" s="29">
        <f>TRUNC(R524*AE525,2)</f>
        <v>0</v>
      </c>
      <c r="T524" s="30">
        <v>0</v>
      </c>
      <c r="U524" s="31">
        <v>0</v>
      </c>
      <c r="V524" s="29">
        <f>TRUNC((W524+X524)/2*AF525,2)</f>
        <v>4</v>
      </c>
      <c r="W524" s="30">
        <v>0</v>
      </c>
      <c r="X524" s="32">
        <v>8</v>
      </c>
      <c r="Y524" s="53"/>
      <c r="Z524" s="25"/>
      <c r="AA524" s="35"/>
      <c r="AB524" s="35"/>
      <c r="AC524" s="35"/>
      <c r="AD524" s="28"/>
      <c r="AE524" s="1">
        <f t="shared" si="349"/>
        <v>2.5</v>
      </c>
      <c r="AF524" s="2">
        <f t="shared" si="350"/>
        <v>1.25</v>
      </c>
      <c r="AG524">
        <f t="shared" si="353"/>
        <v>0</v>
      </c>
      <c r="AH524">
        <f t="shared" si="351"/>
        <v>0</v>
      </c>
      <c r="AI524">
        <f t="shared" si="354"/>
        <v>0</v>
      </c>
      <c r="AJ524" s="3">
        <f t="shared" si="315"/>
        <v>0</v>
      </c>
      <c r="AK524">
        <f t="shared" si="355"/>
        <v>0</v>
      </c>
      <c r="AL524">
        <f t="shared" si="356"/>
        <v>0</v>
      </c>
      <c r="AM524">
        <f t="shared" si="357"/>
        <v>1</v>
      </c>
      <c r="AN524">
        <f t="shared" si="358"/>
        <v>0</v>
      </c>
      <c r="AO524">
        <f t="shared" si="359"/>
        <v>0</v>
      </c>
      <c r="AP524">
        <f t="shared" si="360"/>
        <v>0</v>
      </c>
      <c r="AQ524">
        <f t="shared" si="361"/>
        <v>0</v>
      </c>
      <c r="AR524">
        <f t="shared" si="316"/>
        <v>0</v>
      </c>
    </row>
    <row r="525" spans="2:44" ht="10.5" customHeight="1" x14ac:dyDescent="0.25">
      <c r="B525" s="40"/>
      <c r="C525" s="40"/>
      <c r="D525" s="40"/>
      <c r="E525" s="40"/>
      <c r="F525" s="40"/>
      <c r="G525" s="40"/>
      <c r="H525" s="40"/>
      <c r="I525" s="40"/>
      <c r="J525" s="40"/>
      <c r="K525" s="146" t="str">
        <f>[1]Recap!B21</f>
        <v>Algoritmi și structuri de date II</v>
      </c>
      <c r="L525" s="146" t="str">
        <f>[1]Recap!C21</f>
        <v>I1</v>
      </c>
      <c r="M525" s="46" t="s">
        <v>186</v>
      </c>
      <c r="N525" s="39"/>
      <c r="O525" s="40"/>
      <c r="P525" s="40"/>
      <c r="Q525" s="63">
        <f>S525+V525</f>
        <v>3</v>
      </c>
      <c r="R525" s="64">
        <f>(T525+U525)/2</f>
        <v>0</v>
      </c>
      <c r="S525" s="123">
        <f>TRUNC(R525*AE526,2)</f>
        <v>0</v>
      </c>
      <c r="T525" s="65">
        <v>0</v>
      </c>
      <c r="U525" s="66">
        <v>0</v>
      </c>
      <c r="V525" s="123">
        <f>TRUNC((W525+X525)/2*AF526,2)</f>
        <v>3</v>
      </c>
      <c r="W525" s="65">
        <v>0</v>
      </c>
      <c r="X525" s="67">
        <v>6</v>
      </c>
      <c r="Y525" s="53"/>
      <c r="Z525" s="25"/>
      <c r="AA525" s="35"/>
      <c r="AB525" s="35"/>
      <c r="AC525" s="35"/>
      <c r="AD525" s="28"/>
      <c r="AE525" s="1">
        <f t="shared" si="349"/>
        <v>2</v>
      </c>
      <c r="AF525" s="2">
        <f t="shared" si="350"/>
        <v>1</v>
      </c>
      <c r="AG525">
        <f t="shared" si="353"/>
        <v>0</v>
      </c>
      <c r="AH525">
        <f t="shared" si="351"/>
        <v>0</v>
      </c>
      <c r="AI525">
        <f t="shared" si="354"/>
        <v>0</v>
      </c>
      <c r="AJ525" s="3">
        <f t="shared" si="315"/>
        <v>0</v>
      </c>
      <c r="AK525">
        <f t="shared" si="355"/>
        <v>0</v>
      </c>
      <c r="AL525">
        <f t="shared" si="356"/>
        <v>0</v>
      </c>
      <c r="AM525">
        <f t="shared" si="357"/>
        <v>0</v>
      </c>
      <c r="AN525">
        <f t="shared" si="358"/>
        <v>1</v>
      </c>
      <c r="AO525">
        <f t="shared" si="359"/>
        <v>0</v>
      </c>
      <c r="AP525">
        <f t="shared" si="360"/>
        <v>0</v>
      </c>
      <c r="AQ525">
        <f t="shared" si="361"/>
        <v>0</v>
      </c>
      <c r="AR525">
        <f t="shared" ref="AR525:AR588" si="362">IF(SUM(AN525:AO525)&lt;=0,0,1)</f>
        <v>1</v>
      </c>
    </row>
    <row r="526" spans="2:44" ht="10.5" customHeight="1" x14ac:dyDescent="0.25">
      <c r="B526" s="62"/>
      <c r="C526" s="62"/>
      <c r="D526" s="62"/>
      <c r="E526" s="62"/>
      <c r="F526" s="62"/>
      <c r="G526" s="62"/>
      <c r="H526" s="62"/>
      <c r="I526" s="62"/>
      <c r="J526" s="62"/>
      <c r="K526" s="146" t="str">
        <f>[1]Recap!B27</f>
        <v>Limbaje formale şi teoria automatelor</v>
      </c>
      <c r="L526" s="146" t="str">
        <f>[1]Recap!C27</f>
        <v>I1</v>
      </c>
      <c r="M526" s="80" t="s">
        <v>73</v>
      </c>
      <c r="N526" s="61"/>
      <c r="O526" s="62"/>
      <c r="P526" s="62"/>
      <c r="Q526" s="101">
        <f>S526+V526</f>
        <v>3</v>
      </c>
      <c r="R526" s="71">
        <f>(T526+U526)/2</f>
        <v>0</v>
      </c>
      <c r="S526" s="126">
        <f>TRUNC(R526*AE527,2)</f>
        <v>0</v>
      </c>
      <c r="T526" s="102">
        <v>0</v>
      </c>
      <c r="U526" s="103">
        <v>0</v>
      </c>
      <c r="V526" s="126">
        <f>TRUNC((W526+X526)/2*AF527,2)</f>
        <v>3</v>
      </c>
      <c r="W526" s="102">
        <v>0</v>
      </c>
      <c r="X526" s="104">
        <v>6</v>
      </c>
      <c r="Y526" s="53"/>
      <c r="Z526" s="25"/>
      <c r="AA526" s="35"/>
      <c r="AB526" s="35"/>
      <c r="AC526" s="35"/>
      <c r="AD526" s="28"/>
      <c r="AE526" s="1">
        <f t="shared" si="349"/>
        <v>2</v>
      </c>
      <c r="AF526" s="2">
        <f t="shared" si="350"/>
        <v>1</v>
      </c>
      <c r="AG526">
        <f t="shared" si="353"/>
        <v>0</v>
      </c>
      <c r="AH526">
        <f t="shared" si="351"/>
        <v>0</v>
      </c>
      <c r="AI526">
        <f t="shared" si="354"/>
        <v>0</v>
      </c>
      <c r="AJ526" s="3">
        <f t="shared" si="315"/>
        <v>0</v>
      </c>
      <c r="AK526">
        <f t="shared" si="355"/>
        <v>0</v>
      </c>
      <c r="AL526">
        <f t="shared" si="356"/>
        <v>0</v>
      </c>
      <c r="AM526">
        <f t="shared" si="357"/>
        <v>0</v>
      </c>
      <c r="AN526">
        <f t="shared" si="358"/>
        <v>1</v>
      </c>
      <c r="AO526">
        <f t="shared" si="359"/>
        <v>0</v>
      </c>
      <c r="AP526">
        <f t="shared" si="360"/>
        <v>0</v>
      </c>
      <c r="AQ526">
        <f t="shared" si="361"/>
        <v>0</v>
      </c>
      <c r="AR526">
        <f t="shared" si="362"/>
        <v>1</v>
      </c>
    </row>
    <row r="527" spans="2:44" ht="10.5" customHeight="1" x14ac:dyDescent="0.25">
      <c r="B527" s="95"/>
      <c r="C527" s="95"/>
      <c r="D527" s="95"/>
      <c r="E527" s="95"/>
      <c r="F527" s="95"/>
      <c r="G527" s="95"/>
      <c r="H527" s="95"/>
      <c r="I527" s="95"/>
      <c r="J527" s="95"/>
      <c r="K527" s="92" t="str">
        <f>[1]Recap!B19</f>
        <v>Calcul diferential si integral</v>
      </c>
      <c r="L527" s="92" t="str">
        <f>[1]Recap!C19</f>
        <v>I1</v>
      </c>
      <c r="M527" s="100" t="s">
        <v>73</v>
      </c>
      <c r="N527" s="147"/>
      <c r="O527" s="95"/>
      <c r="P527" s="95"/>
      <c r="Q527" s="89">
        <f t="shared" ref="Q527:AC528" si="363">SUM(Q522:Q526)</f>
        <v>16</v>
      </c>
      <c r="R527" s="89">
        <f t="shared" si="363"/>
        <v>0</v>
      </c>
      <c r="S527" s="89">
        <f t="shared" si="363"/>
        <v>0</v>
      </c>
      <c r="T527" s="89">
        <f t="shared" si="363"/>
        <v>0</v>
      </c>
      <c r="U527" s="89">
        <f t="shared" si="363"/>
        <v>0</v>
      </c>
      <c r="V527" s="89">
        <f t="shared" si="363"/>
        <v>16</v>
      </c>
      <c r="W527" s="89">
        <f t="shared" si="363"/>
        <v>3</v>
      </c>
      <c r="X527" s="89">
        <f t="shared" si="363"/>
        <v>26</v>
      </c>
      <c r="Y527" s="114"/>
      <c r="Z527" s="25"/>
      <c r="AA527" s="35"/>
      <c r="AB527" s="35"/>
      <c r="AC527" s="35"/>
      <c r="AD527" s="28" t="str">
        <f>_xlfn.CONCAT(ROUND(AD528,2), " Examene")</f>
        <v>0 Examene</v>
      </c>
      <c r="AE527" s="1">
        <f t="shared" si="349"/>
        <v>2</v>
      </c>
      <c r="AF527" s="2">
        <f t="shared" si="350"/>
        <v>1</v>
      </c>
      <c r="AG527">
        <f t="shared" si="353"/>
        <v>0</v>
      </c>
      <c r="AH527">
        <f t="shared" si="351"/>
        <v>0</v>
      </c>
      <c r="AI527">
        <f t="shared" si="354"/>
        <v>0</v>
      </c>
      <c r="AJ527" s="3">
        <f t="shared" si="315"/>
        <v>0</v>
      </c>
      <c r="AK527">
        <f t="shared" si="355"/>
        <v>0</v>
      </c>
      <c r="AL527">
        <f t="shared" si="356"/>
        <v>0</v>
      </c>
      <c r="AM527">
        <f t="shared" si="357"/>
        <v>0</v>
      </c>
      <c r="AN527">
        <f t="shared" si="358"/>
        <v>1</v>
      </c>
      <c r="AO527">
        <f t="shared" si="359"/>
        <v>0</v>
      </c>
      <c r="AP527">
        <f t="shared" si="360"/>
        <v>0</v>
      </c>
      <c r="AQ527">
        <f t="shared" si="361"/>
        <v>0</v>
      </c>
      <c r="AR527">
        <f t="shared" si="362"/>
        <v>1</v>
      </c>
    </row>
    <row r="528" spans="2:44" ht="10.5" customHeight="1" x14ac:dyDescent="0.25">
      <c r="B528" s="243" t="s">
        <v>52</v>
      </c>
      <c r="C528" s="239"/>
      <c r="D528" s="239"/>
      <c r="E528" s="239"/>
      <c r="F528" s="239"/>
      <c r="G528" s="239"/>
      <c r="H528" s="239"/>
      <c r="I528" s="239"/>
      <c r="J528" s="239"/>
      <c r="K528" s="239"/>
      <c r="L528" s="239"/>
      <c r="M528" s="240"/>
      <c r="N528" s="87"/>
      <c r="O528" s="88"/>
      <c r="P528" s="88"/>
      <c r="Q528" s="27">
        <f t="shared" ref="Q528:Q532" si="364">S528+V528</f>
        <v>3</v>
      </c>
      <c r="R528" s="28">
        <f t="shared" ref="R528:R532" si="365">(T528+U528)/2</f>
        <v>0</v>
      </c>
      <c r="S528" s="29">
        <f>TRUNC(R528*AE529,2)</f>
        <v>0</v>
      </c>
      <c r="T528" s="30">
        <v>0</v>
      </c>
      <c r="U528" s="31">
        <v>0</v>
      </c>
      <c r="V528" s="29">
        <f>TRUNC((W528+X528)/2*AF529,2)</f>
        <v>3</v>
      </c>
      <c r="W528" s="30">
        <v>0</v>
      </c>
      <c r="X528" s="32">
        <v>6</v>
      </c>
      <c r="Y528" s="41">
        <f t="shared" si="363"/>
        <v>0</v>
      </c>
      <c r="Z528" s="41">
        <f t="shared" si="363"/>
        <v>0</v>
      </c>
      <c r="AA528" s="41">
        <f t="shared" si="363"/>
        <v>0</v>
      </c>
      <c r="AB528" s="41">
        <f t="shared" si="363"/>
        <v>0</v>
      </c>
      <c r="AC528" s="41">
        <f t="shared" si="363"/>
        <v>0</v>
      </c>
      <c r="AD528" s="28">
        <f>16-ROUND(Q527,2)</f>
        <v>0</v>
      </c>
      <c r="AE528" s="1">
        <f t="shared" si="349"/>
        <v>0</v>
      </c>
      <c r="AF528" s="2">
        <f t="shared" si="350"/>
        <v>0</v>
      </c>
      <c r="AG528">
        <f t="shared" si="353"/>
        <v>0</v>
      </c>
      <c r="AH528">
        <f t="shared" si="351"/>
        <v>0</v>
      </c>
      <c r="AI528">
        <f t="shared" si="354"/>
        <v>0</v>
      </c>
      <c r="AJ528" s="3">
        <f t="shared" si="315"/>
        <v>0</v>
      </c>
      <c r="AK528">
        <f t="shared" si="355"/>
        <v>0</v>
      </c>
      <c r="AL528">
        <f t="shared" si="356"/>
        <v>0</v>
      </c>
      <c r="AM528">
        <f t="shared" si="357"/>
        <v>0</v>
      </c>
      <c r="AN528">
        <f t="shared" si="358"/>
        <v>0</v>
      </c>
      <c r="AO528">
        <f t="shared" si="359"/>
        <v>0</v>
      </c>
      <c r="AP528">
        <f t="shared" si="360"/>
        <v>0</v>
      </c>
      <c r="AQ528">
        <f t="shared" si="361"/>
        <v>0</v>
      </c>
      <c r="AR528">
        <f t="shared" si="362"/>
        <v>0</v>
      </c>
    </row>
    <row r="529" spans="2:44" ht="10.5" customHeight="1" x14ac:dyDescent="0.25">
      <c r="B529" s="40">
        <f>B523+1</f>
        <v>81</v>
      </c>
      <c r="C529" s="22" t="s">
        <v>193</v>
      </c>
      <c r="D529" s="51" t="s">
        <v>65</v>
      </c>
      <c r="E529" s="40"/>
      <c r="F529" s="40"/>
      <c r="G529" s="40"/>
      <c r="H529" s="40"/>
      <c r="I529" s="40"/>
      <c r="J529" s="40"/>
      <c r="K529" s="92" t="str">
        <f>[1]Recap!B19</f>
        <v>Calcul diferential si integral</v>
      </c>
      <c r="L529" s="92" t="str">
        <f>[1]Recap!C19</f>
        <v>I1</v>
      </c>
      <c r="M529" s="160" t="s">
        <v>73</v>
      </c>
      <c r="N529" s="23"/>
      <c r="O529" s="25"/>
      <c r="P529" s="25"/>
      <c r="Q529" s="27">
        <f t="shared" si="364"/>
        <v>7.5</v>
      </c>
      <c r="R529" s="28">
        <f t="shared" si="365"/>
        <v>0</v>
      </c>
      <c r="S529" s="29">
        <f>TRUNC(R529*AE530,2)</f>
        <v>0</v>
      </c>
      <c r="T529" s="30">
        <v>0</v>
      </c>
      <c r="U529" s="31">
        <v>0</v>
      </c>
      <c r="V529" s="29">
        <f>TRUNC((W529+X529)/2*AF530,2)</f>
        <v>7.5</v>
      </c>
      <c r="W529" s="30">
        <v>0</v>
      </c>
      <c r="X529" s="32">
        <v>15</v>
      </c>
      <c r="Y529" s="53"/>
      <c r="Z529" s="25"/>
      <c r="AA529" s="35"/>
      <c r="AB529" s="35"/>
      <c r="AC529" s="35"/>
      <c r="AD529" s="28"/>
      <c r="AE529" s="1">
        <f t="shared" si="349"/>
        <v>2</v>
      </c>
      <c r="AF529" s="2">
        <f t="shared" si="350"/>
        <v>1</v>
      </c>
      <c r="AG529">
        <f t="shared" si="353"/>
        <v>0</v>
      </c>
      <c r="AH529">
        <f t="shared" si="351"/>
        <v>0</v>
      </c>
      <c r="AI529">
        <f t="shared" si="354"/>
        <v>0</v>
      </c>
      <c r="AJ529" s="3">
        <f t="shared" si="315"/>
        <v>0</v>
      </c>
      <c r="AK529">
        <f t="shared" si="355"/>
        <v>0</v>
      </c>
      <c r="AL529">
        <f t="shared" si="356"/>
        <v>0</v>
      </c>
      <c r="AM529">
        <f t="shared" si="357"/>
        <v>0</v>
      </c>
      <c r="AN529">
        <f t="shared" si="358"/>
        <v>1</v>
      </c>
      <c r="AO529">
        <f t="shared" si="359"/>
        <v>0</v>
      </c>
      <c r="AP529">
        <f t="shared" si="360"/>
        <v>0</v>
      </c>
      <c r="AQ529">
        <f t="shared" si="361"/>
        <v>0</v>
      </c>
      <c r="AR529">
        <f t="shared" si="362"/>
        <v>1</v>
      </c>
    </row>
    <row r="530" spans="2:44" ht="10.5" customHeight="1" x14ac:dyDescent="0.25">
      <c r="B530" s="40"/>
      <c r="C530" s="40"/>
      <c r="D530" s="40"/>
      <c r="E530" s="40"/>
      <c r="F530" s="40"/>
      <c r="G530" s="40"/>
      <c r="H530" s="40"/>
      <c r="I530" s="40"/>
      <c r="J530" s="40"/>
      <c r="K530" s="92" t="str">
        <f>[1]Recap!B25</f>
        <v>Programare II</v>
      </c>
      <c r="L530" s="92" t="str">
        <f>[1]Recap!C25</f>
        <v>I1</v>
      </c>
      <c r="M530" s="46" t="s">
        <v>201</v>
      </c>
      <c r="N530" s="39"/>
      <c r="O530" s="40"/>
      <c r="P530" s="40"/>
      <c r="Q530" s="27">
        <f t="shared" si="364"/>
        <v>0.75</v>
      </c>
      <c r="R530" s="28">
        <f t="shared" si="365"/>
        <v>0</v>
      </c>
      <c r="S530" s="29">
        <f>TRUNC(R530*AE531,2)</f>
        <v>0</v>
      </c>
      <c r="T530" s="30">
        <v>0</v>
      </c>
      <c r="U530" s="31">
        <v>0</v>
      </c>
      <c r="V530" s="29">
        <f>TRUNC((W530+X530)/2*AF531,2)</f>
        <v>0.75</v>
      </c>
      <c r="W530" s="30">
        <v>0</v>
      </c>
      <c r="X530" s="32">
        <v>1</v>
      </c>
      <c r="Y530" s="53"/>
      <c r="Z530" s="25"/>
      <c r="AA530" s="35"/>
      <c r="AB530" s="35"/>
      <c r="AC530" s="35"/>
      <c r="AD530" s="28"/>
      <c r="AE530" s="1">
        <f t="shared" si="349"/>
        <v>2</v>
      </c>
      <c r="AF530" s="2">
        <f t="shared" si="350"/>
        <v>1</v>
      </c>
      <c r="AG530">
        <f t="shared" si="353"/>
        <v>0</v>
      </c>
      <c r="AH530">
        <f t="shared" si="351"/>
        <v>0</v>
      </c>
      <c r="AI530">
        <f t="shared" si="354"/>
        <v>0</v>
      </c>
      <c r="AJ530" s="3">
        <f t="shared" si="315"/>
        <v>0</v>
      </c>
      <c r="AK530">
        <f t="shared" si="355"/>
        <v>0</v>
      </c>
      <c r="AL530">
        <f t="shared" si="356"/>
        <v>0</v>
      </c>
      <c r="AM530">
        <f t="shared" si="357"/>
        <v>0</v>
      </c>
      <c r="AN530">
        <f t="shared" si="358"/>
        <v>1</v>
      </c>
      <c r="AO530">
        <f t="shared" si="359"/>
        <v>0</v>
      </c>
      <c r="AP530">
        <f t="shared" si="360"/>
        <v>0</v>
      </c>
      <c r="AQ530">
        <f t="shared" si="361"/>
        <v>0</v>
      </c>
      <c r="AR530">
        <f t="shared" si="362"/>
        <v>1</v>
      </c>
    </row>
    <row r="531" spans="2:44" ht="10.5" customHeight="1" x14ac:dyDescent="0.25">
      <c r="B531" s="40"/>
      <c r="C531" s="40"/>
      <c r="D531" s="40"/>
      <c r="E531" s="40"/>
      <c r="F531" s="40"/>
      <c r="G531" s="40"/>
      <c r="H531" s="40"/>
      <c r="I531" s="40"/>
      <c r="J531" s="40"/>
      <c r="K531" s="92" t="str">
        <f>[1]Recap!B250</f>
        <v xml:space="preserve">Procese si management in inginerie software </v>
      </c>
      <c r="L531" s="92" t="str">
        <f>[1]Recap!C250</f>
        <v>IS1</v>
      </c>
      <c r="M531" s="46" t="s">
        <v>119</v>
      </c>
      <c r="N531" s="39"/>
      <c r="O531" s="40"/>
      <c r="P531" s="40"/>
      <c r="Q531" s="27">
        <f t="shared" si="364"/>
        <v>0.75</v>
      </c>
      <c r="R531" s="28">
        <f t="shared" si="365"/>
        <v>0</v>
      </c>
      <c r="S531" s="29">
        <f>TRUNC(R531*AE532,2)</f>
        <v>0</v>
      </c>
      <c r="T531" s="30">
        <v>0</v>
      </c>
      <c r="U531" s="31">
        <v>0</v>
      </c>
      <c r="V531" s="29">
        <f>TRUNC((W531+X531)/2*AF532,2)</f>
        <v>0.75</v>
      </c>
      <c r="W531" s="30">
        <v>0</v>
      </c>
      <c r="X531" s="32">
        <v>1</v>
      </c>
      <c r="Y531" s="53"/>
      <c r="Z531" s="25"/>
      <c r="AA531" s="35"/>
      <c r="AB531" s="35"/>
      <c r="AC531" s="35"/>
      <c r="AD531" s="28"/>
      <c r="AE531" s="1">
        <f t="shared" si="349"/>
        <v>2.5</v>
      </c>
      <c r="AF531" s="2">
        <f t="shared" si="350"/>
        <v>1.5</v>
      </c>
      <c r="AG531">
        <f t="shared" si="353"/>
        <v>0</v>
      </c>
      <c r="AH531">
        <f t="shared" si="351"/>
        <v>1</v>
      </c>
      <c r="AI531">
        <f t="shared" si="354"/>
        <v>0</v>
      </c>
      <c r="AJ531" s="3">
        <f t="shared" ref="AJ531:AJ594" si="366">IF(ISNUMBER(SEARCH($AJ$4,L531)),1,0)</f>
        <v>0</v>
      </c>
      <c r="AK531">
        <f t="shared" si="355"/>
        <v>0</v>
      </c>
      <c r="AL531">
        <f t="shared" si="356"/>
        <v>0</v>
      </c>
      <c r="AM531">
        <f t="shared" si="357"/>
        <v>0</v>
      </c>
      <c r="AN531">
        <f t="shared" si="358"/>
        <v>0</v>
      </c>
      <c r="AO531">
        <f t="shared" si="359"/>
        <v>0</v>
      </c>
      <c r="AP531">
        <f t="shared" si="360"/>
        <v>1</v>
      </c>
      <c r="AQ531">
        <f t="shared" si="361"/>
        <v>0</v>
      </c>
      <c r="AR531">
        <f t="shared" si="362"/>
        <v>0</v>
      </c>
    </row>
    <row r="532" spans="2:44" ht="10.5" customHeight="1" x14ac:dyDescent="0.25">
      <c r="B532" s="40"/>
      <c r="C532" s="40"/>
      <c r="D532" s="40"/>
      <c r="E532" s="40"/>
      <c r="F532" s="40"/>
      <c r="G532" s="40"/>
      <c r="H532" s="40"/>
      <c r="I532" s="40"/>
      <c r="J532" s="40"/>
      <c r="K532" s="92" t="str">
        <f>[1]Recap!B251</f>
        <v>Inginerie software orientata pe Cloud</v>
      </c>
      <c r="L532" s="92" t="str">
        <f>[1]Recap!C251</f>
        <v>IS1</v>
      </c>
      <c r="M532" s="46" t="s">
        <v>119</v>
      </c>
      <c r="N532" s="39"/>
      <c r="O532" s="40"/>
      <c r="P532" s="40"/>
      <c r="Q532" s="27">
        <f t="shared" si="364"/>
        <v>4</v>
      </c>
      <c r="R532" s="28">
        <f t="shared" si="365"/>
        <v>0</v>
      </c>
      <c r="S532" s="29">
        <f>TRUNC(R532*AE533,2)</f>
        <v>0</v>
      </c>
      <c r="T532" s="30">
        <v>0</v>
      </c>
      <c r="U532" s="31">
        <v>0</v>
      </c>
      <c r="V532" s="29">
        <f>TRUNC((W532+X532)/2*AF533,2)</f>
        <v>4</v>
      </c>
      <c r="W532" s="30">
        <v>0</v>
      </c>
      <c r="X532" s="32">
        <v>8</v>
      </c>
      <c r="Y532" s="53"/>
      <c r="Z532" s="25"/>
      <c r="AA532" s="35"/>
      <c r="AB532" s="35"/>
      <c r="AC532" s="35"/>
      <c r="AD532" s="28"/>
      <c r="AE532" s="1">
        <f t="shared" si="349"/>
        <v>2.5</v>
      </c>
      <c r="AF532" s="2">
        <f t="shared" si="350"/>
        <v>1.5</v>
      </c>
      <c r="AG532">
        <f t="shared" si="353"/>
        <v>0</v>
      </c>
      <c r="AH532">
        <f t="shared" si="351"/>
        <v>1</v>
      </c>
      <c r="AI532">
        <f t="shared" si="354"/>
        <v>0</v>
      </c>
      <c r="AJ532" s="3">
        <f t="shared" si="366"/>
        <v>0</v>
      </c>
      <c r="AK532">
        <f t="shared" si="355"/>
        <v>0</v>
      </c>
      <c r="AL532">
        <f t="shared" si="356"/>
        <v>0</v>
      </c>
      <c r="AM532">
        <f t="shared" si="357"/>
        <v>0</v>
      </c>
      <c r="AN532">
        <f t="shared" si="358"/>
        <v>0</v>
      </c>
      <c r="AO532">
        <f t="shared" si="359"/>
        <v>0</v>
      </c>
      <c r="AP532">
        <f t="shared" si="360"/>
        <v>1</v>
      </c>
      <c r="AQ532">
        <f t="shared" si="361"/>
        <v>0</v>
      </c>
      <c r="AR532">
        <f t="shared" si="362"/>
        <v>0</v>
      </c>
    </row>
    <row r="533" spans="2:44" ht="10.5" customHeight="1" x14ac:dyDescent="0.25">
      <c r="B533" s="40"/>
      <c r="C533" s="40"/>
      <c r="D533" s="40"/>
      <c r="E533" s="40"/>
      <c r="F533" s="40"/>
      <c r="G533" s="40"/>
      <c r="H533" s="40"/>
      <c r="I533" s="40"/>
      <c r="J533" s="40"/>
      <c r="K533" s="92" t="str">
        <f>[1]Recap!B32</f>
        <v>Proiect de programare</v>
      </c>
      <c r="L533" s="92" t="str">
        <f>[1]Recap!C32</f>
        <v>I1</v>
      </c>
      <c r="M533" s="160" t="s">
        <v>232</v>
      </c>
      <c r="N533" s="23"/>
      <c r="O533" s="25"/>
      <c r="P533" s="25"/>
      <c r="Q533" s="89">
        <f t="shared" ref="Q533:X533" si="367">SUM(Q528:Q532)</f>
        <v>16</v>
      </c>
      <c r="R533" s="89">
        <f t="shared" si="367"/>
        <v>0</v>
      </c>
      <c r="S533" s="89">
        <f t="shared" si="367"/>
        <v>0</v>
      </c>
      <c r="T533" s="89">
        <f t="shared" si="367"/>
        <v>0</v>
      </c>
      <c r="U533" s="89">
        <f t="shared" si="367"/>
        <v>0</v>
      </c>
      <c r="V533" s="89">
        <f t="shared" si="367"/>
        <v>16</v>
      </c>
      <c r="W533" s="89">
        <f t="shared" si="367"/>
        <v>0</v>
      </c>
      <c r="X533" s="89">
        <f t="shared" si="367"/>
        <v>31</v>
      </c>
      <c r="Y533" s="53"/>
      <c r="Z533" s="25"/>
      <c r="AA533" s="35"/>
      <c r="AB533" s="35"/>
      <c r="AC533" s="35"/>
      <c r="AD533" s="28" t="str">
        <f>_xlfn.CONCAT(ROUND(AD534,2), " Examene")</f>
        <v>0 Examene</v>
      </c>
      <c r="AE533" s="1">
        <f t="shared" si="349"/>
        <v>2</v>
      </c>
      <c r="AF533" s="2">
        <f t="shared" si="350"/>
        <v>1</v>
      </c>
      <c r="AG533">
        <f t="shared" si="353"/>
        <v>0</v>
      </c>
      <c r="AH533">
        <f t="shared" si="351"/>
        <v>0</v>
      </c>
      <c r="AI533">
        <f t="shared" si="354"/>
        <v>0</v>
      </c>
      <c r="AJ533" s="3">
        <f t="shared" si="366"/>
        <v>0</v>
      </c>
      <c r="AK533">
        <f t="shared" si="355"/>
        <v>0</v>
      </c>
      <c r="AL533">
        <f t="shared" si="356"/>
        <v>0</v>
      </c>
      <c r="AM533">
        <f t="shared" si="357"/>
        <v>0</v>
      </c>
      <c r="AN533">
        <f t="shared" si="358"/>
        <v>1</v>
      </c>
      <c r="AO533">
        <f t="shared" si="359"/>
        <v>0</v>
      </c>
      <c r="AP533">
        <f t="shared" si="360"/>
        <v>0</v>
      </c>
      <c r="AQ533">
        <f t="shared" si="361"/>
        <v>0</v>
      </c>
      <c r="AR533">
        <f t="shared" si="362"/>
        <v>1</v>
      </c>
    </row>
    <row r="534" spans="2:44" ht="11.25" customHeight="1" x14ac:dyDescent="0.25">
      <c r="B534" s="243" t="s">
        <v>52</v>
      </c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  <c r="M534" s="240"/>
      <c r="N534" s="87"/>
      <c r="O534" s="88"/>
      <c r="P534" s="88"/>
      <c r="Q534" s="27">
        <f t="shared" ref="Q534:Q539" si="368">S534+V534</f>
        <v>5</v>
      </c>
      <c r="R534" s="28">
        <f t="shared" ref="R534:R539" si="369">(T534+U534)/2</f>
        <v>0</v>
      </c>
      <c r="S534" s="29">
        <f t="shared" ref="S534:S539" si="370">TRUNC(R534*AE535,2)</f>
        <v>0</v>
      </c>
      <c r="T534" s="30">
        <v>0</v>
      </c>
      <c r="U534" s="31">
        <v>0</v>
      </c>
      <c r="V534" s="29">
        <f t="shared" ref="V534:V539" si="371">TRUNC((W534+X534)/2*AF535,2)</f>
        <v>5</v>
      </c>
      <c r="W534" s="30">
        <v>0</v>
      </c>
      <c r="X534" s="32">
        <v>10</v>
      </c>
      <c r="Y534" s="175">
        <f>SUM(Y530:Y533)</f>
        <v>0</v>
      </c>
      <c r="Z534" s="68"/>
      <c r="AA534" s="176"/>
      <c r="AB534" s="176"/>
      <c r="AC534" s="176"/>
      <c r="AD534" s="28">
        <f>16-ROUND(Q533,2)</f>
        <v>0</v>
      </c>
      <c r="AE534" s="1">
        <f t="shared" si="349"/>
        <v>0</v>
      </c>
      <c r="AF534" s="2">
        <f t="shared" si="350"/>
        <v>0</v>
      </c>
      <c r="AG534">
        <f t="shared" si="353"/>
        <v>0</v>
      </c>
      <c r="AH534">
        <f t="shared" si="351"/>
        <v>0</v>
      </c>
      <c r="AI534">
        <f t="shared" si="354"/>
        <v>0</v>
      </c>
      <c r="AJ534" s="3">
        <f t="shared" si="366"/>
        <v>0</v>
      </c>
      <c r="AK534">
        <f t="shared" si="355"/>
        <v>0</v>
      </c>
      <c r="AL534">
        <f t="shared" si="356"/>
        <v>0</v>
      </c>
      <c r="AM534">
        <f t="shared" si="357"/>
        <v>0</v>
      </c>
      <c r="AN534">
        <f t="shared" si="358"/>
        <v>0</v>
      </c>
      <c r="AO534">
        <f t="shared" si="359"/>
        <v>0</v>
      </c>
      <c r="AP534">
        <f t="shared" si="360"/>
        <v>0</v>
      </c>
      <c r="AQ534">
        <f t="shared" si="361"/>
        <v>0</v>
      </c>
      <c r="AR534">
        <f t="shared" si="362"/>
        <v>0</v>
      </c>
    </row>
    <row r="535" spans="2:44" ht="11.25" customHeight="1" x14ac:dyDescent="0.25">
      <c r="B535" s="40">
        <f>B529+1</f>
        <v>82</v>
      </c>
      <c r="C535" s="22" t="s">
        <v>193</v>
      </c>
      <c r="D535" s="51" t="s">
        <v>65</v>
      </c>
      <c r="E535" s="40"/>
      <c r="F535" s="40"/>
      <c r="G535" s="40"/>
      <c r="H535" s="40"/>
      <c r="I535" s="40"/>
      <c r="J535" s="40"/>
      <c r="K535" s="92" t="str">
        <f>[1]Recap!B30</f>
        <v>Elemente de Web Design  (CO)</v>
      </c>
      <c r="L535" s="92" t="str">
        <f>[1]Recap!C30</f>
        <v>I1</v>
      </c>
      <c r="M535" s="46" t="s">
        <v>201</v>
      </c>
      <c r="N535" s="39"/>
      <c r="O535" s="40"/>
      <c r="P535" s="40"/>
      <c r="Q535" s="27">
        <f t="shared" si="368"/>
        <v>2.5</v>
      </c>
      <c r="R535" s="28">
        <f t="shared" si="369"/>
        <v>0</v>
      </c>
      <c r="S535" s="29">
        <f t="shared" si="370"/>
        <v>0</v>
      </c>
      <c r="T535" s="30">
        <v>0</v>
      </c>
      <c r="U535" s="31">
        <v>0</v>
      </c>
      <c r="V535" s="29">
        <f t="shared" si="371"/>
        <v>2.5</v>
      </c>
      <c r="W535" s="30">
        <v>0</v>
      </c>
      <c r="X535" s="32">
        <v>5</v>
      </c>
      <c r="Y535" s="53"/>
      <c r="Z535" s="25"/>
      <c r="AA535" s="35"/>
      <c r="AB535" s="35"/>
      <c r="AC535" s="35"/>
      <c r="AD535" s="28"/>
      <c r="AE535" s="1">
        <f t="shared" si="349"/>
        <v>2</v>
      </c>
      <c r="AF535" s="2">
        <f t="shared" si="350"/>
        <v>1</v>
      </c>
      <c r="AG535">
        <f t="shared" si="353"/>
        <v>0</v>
      </c>
      <c r="AH535">
        <f t="shared" si="351"/>
        <v>0</v>
      </c>
      <c r="AI535">
        <f t="shared" si="354"/>
        <v>0</v>
      </c>
      <c r="AJ535" s="3">
        <f t="shared" si="366"/>
        <v>0</v>
      </c>
      <c r="AK535">
        <f t="shared" si="355"/>
        <v>0</v>
      </c>
      <c r="AL535">
        <f t="shared" si="356"/>
        <v>0</v>
      </c>
      <c r="AM535">
        <f t="shared" si="357"/>
        <v>0</v>
      </c>
      <c r="AN535">
        <f t="shared" si="358"/>
        <v>1</v>
      </c>
      <c r="AO535">
        <f t="shared" si="359"/>
        <v>0</v>
      </c>
      <c r="AP535">
        <f t="shared" si="360"/>
        <v>0</v>
      </c>
      <c r="AQ535">
        <f t="shared" si="361"/>
        <v>0</v>
      </c>
      <c r="AR535">
        <f t="shared" si="362"/>
        <v>1</v>
      </c>
    </row>
    <row r="536" spans="2:44" ht="11.25" customHeight="1" x14ac:dyDescent="0.25">
      <c r="B536" s="40"/>
      <c r="C536" s="40"/>
      <c r="D536" s="40"/>
      <c r="E536" s="40"/>
      <c r="F536" s="40"/>
      <c r="G536" s="40"/>
      <c r="H536" s="40"/>
      <c r="I536" s="40"/>
      <c r="J536" s="40"/>
      <c r="K536" s="92" t="str">
        <f>[1]Recap!B35</f>
        <v>Metode si practici in informatica  (CO)</v>
      </c>
      <c r="L536" s="92" t="str">
        <f>[1]Recap!C35</f>
        <v>I1</v>
      </c>
      <c r="M536" s="46" t="s">
        <v>201</v>
      </c>
      <c r="N536" s="25"/>
      <c r="O536" s="25"/>
      <c r="P536" s="25"/>
      <c r="Q536" s="27">
        <f t="shared" si="368"/>
        <v>5</v>
      </c>
      <c r="R536" s="28">
        <f t="shared" si="369"/>
        <v>0</v>
      </c>
      <c r="S536" s="29">
        <f t="shared" si="370"/>
        <v>0</v>
      </c>
      <c r="T536" s="30">
        <v>0</v>
      </c>
      <c r="U536" s="31">
        <v>0</v>
      </c>
      <c r="V536" s="29">
        <f t="shared" si="371"/>
        <v>5</v>
      </c>
      <c r="W536" s="30">
        <v>0</v>
      </c>
      <c r="X536" s="32">
        <v>10</v>
      </c>
      <c r="Y536" s="53"/>
      <c r="Z536" s="25"/>
      <c r="AA536" s="35"/>
      <c r="AB536" s="35"/>
      <c r="AC536" s="35"/>
      <c r="AD536" s="28"/>
      <c r="AE536" s="1">
        <f t="shared" si="349"/>
        <v>2</v>
      </c>
      <c r="AF536" s="2">
        <f t="shared" si="350"/>
        <v>1</v>
      </c>
      <c r="AG536">
        <f t="shared" si="353"/>
        <v>0</v>
      </c>
      <c r="AH536">
        <f t="shared" si="351"/>
        <v>0</v>
      </c>
      <c r="AI536">
        <f t="shared" si="354"/>
        <v>0</v>
      </c>
      <c r="AJ536" s="3">
        <f t="shared" si="366"/>
        <v>0</v>
      </c>
      <c r="AK536">
        <f t="shared" si="355"/>
        <v>0</v>
      </c>
      <c r="AL536">
        <f t="shared" si="356"/>
        <v>0</v>
      </c>
      <c r="AM536">
        <f t="shared" si="357"/>
        <v>0</v>
      </c>
      <c r="AN536">
        <f t="shared" si="358"/>
        <v>1</v>
      </c>
      <c r="AO536">
        <f t="shared" si="359"/>
        <v>0</v>
      </c>
      <c r="AP536">
        <f t="shared" si="360"/>
        <v>0</v>
      </c>
      <c r="AQ536">
        <f t="shared" si="361"/>
        <v>0</v>
      </c>
      <c r="AR536">
        <f t="shared" si="362"/>
        <v>1</v>
      </c>
    </row>
    <row r="537" spans="2:44" ht="9.75" customHeight="1" x14ac:dyDescent="0.25">
      <c r="B537" s="40"/>
      <c r="C537" s="40"/>
      <c r="D537" s="40"/>
      <c r="E537" s="40"/>
      <c r="F537" s="40"/>
      <c r="G537" s="40"/>
      <c r="H537" s="40"/>
      <c r="I537" s="40"/>
      <c r="J537" s="40"/>
      <c r="K537" s="92" t="str">
        <f>[1]Recap!B22</f>
        <v>Algoritmi și structuri de date II</v>
      </c>
      <c r="L537" s="92" t="str">
        <f>[1]Recap!C22</f>
        <v>IA1</v>
      </c>
      <c r="M537" s="160" t="s">
        <v>201</v>
      </c>
      <c r="N537" s="23"/>
      <c r="O537" s="25"/>
      <c r="P537" s="25"/>
      <c r="Q537" s="27">
        <f t="shared" si="368"/>
        <v>1</v>
      </c>
      <c r="R537" s="28">
        <f t="shared" si="369"/>
        <v>0</v>
      </c>
      <c r="S537" s="29">
        <f t="shared" si="370"/>
        <v>0</v>
      </c>
      <c r="T537" s="30">
        <v>0</v>
      </c>
      <c r="U537" s="31">
        <v>0</v>
      </c>
      <c r="V537" s="29">
        <f t="shared" si="371"/>
        <v>1</v>
      </c>
      <c r="W537" s="30">
        <v>0</v>
      </c>
      <c r="X537" s="32">
        <v>2</v>
      </c>
      <c r="Y537" s="53"/>
      <c r="Z537" s="25"/>
      <c r="AA537" s="35"/>
      <c r="AB537" s="35"/>
      <c r="AC537" s="35"/>
      <c r="AD537" s="28"/>
      <c r="AE537" s="1">
        <f t="shared" si="349"/>
        <v>2</v>
      </c>
      <c r="AF537" s="2">
        <f t="shared" si="350"/>
        <v>1</v>
      </c>
      <c r="AG537">
        <f t="shared" si="353"/>
        <v>0</v>
      </c>
      <c r="AH537">
        <f t="shared" si="351"/>
        <v>0</v>
      </c>
      <c r="AI537">
        <f t="shared" si="354"/>
        <v>0</v>
      </c>
      <c r="AJ537" s="3">
        <f t="shared" si="366"/>
        <v>0</v>
      </c>
      <c r="AK537">
        <f t="shared" si="355"/>
        <v>0</v>
      </c>
      <c r="AL537">
        <f t="shared" si="356"/>
        <v>0</v>
      </c>
      <c r="AM537">
        <f t="shared" si="357"/>
        <v>0</v>
      </c>
      <c r="AN537">
        <f t="shared" si="358"/>
        <v>0</v>
      </c>
      <c r="AO537">
        <f t="shared" si="359"/>
        <v>1</v>
      </c>
      <c r="AP537">
        <f t="shared" si="360"/>
        <v>0</v>
      </c>
      <c r="AQ537">
        <f t="shared" si="361"/>
        <v>0</v>
      </c>
      <c r="AR537">
        <f t="shared" si="362"/>
        <v>1</v>
      </c>
    </row>
    <row r="538" spans="2:44" ht="9.75" customHeight="1" x14ac:dyDescent="0.25">
      <c r="B538" s="40"/>
      <c r="C538" s="40"/>
      <c r="D538" s="40"/>
      <c r="E538" s="40"/>
      <c r="F538" s="40"/>
      <c r="G538" s="40"/>
      <c r="H538" s="40"/>
      <c r="I538" s="40"/>
      <c r="J538" s="40"/>
      <c r="K538" s="92" t="str">
        <f>[1]Recap!B28</f>
        <v>Limbaje formale şi teoria automatelor</v>
      </c>
      <c r="L538" s="92" t="str">
        <f>[1]Recap!C28</f>
        <v>IA1</v>
      </c>
      <c r="M538" s="160" t="s">
        <v>119</v>
      </c>
      <c r="N538" s="23"/>
      <c r="O538" s="25"/>
      <c r="P538" s="25"/>
      <c r="Q538" s="27">
        <f t="shared" si="368"/>
        <v>0.5</v>
      </c>
      <c r="R538" s="28">
        <f t="shared" si="369"/>
        <v>0</v>
      </c>
      <c r="S538" s="29">
        <f t="shared" si="370"/>
        <v>0</v>
      </c>
      <c r="T538" s="30">
        <v>0</v>
      </c>
      <c r="U538" s="31">
        <v>0</v>
      </c>
      <c r="V538" s="29">
        <f t="shared" si="371"/>
        <v>0.5</v>
      </c>
      <c r="W538" s="30">
        <v>0</v>
      </c>
      <c r="X538" s="32">
        <v>1</v>
      </c>
      <c r="Y538" s="53"/>
      <c r="Z538" s="25"/>
      <c r="AA538" s="35"/>
      <c r="AB538" s="35"/>
      <c r="AC538" s="35"/>
      <c r="AD538" s="28"/>
      <c r="AE538" s="1">
        <f t="shared" si="349"/>
        <v>2</v>
      </c>
      <c r="AF538" s="2">
        <f t="shared" si="350"/>
        <v>1</v>
      </c>
      <c r="AG538">
        <f t="shared" si="353"/>
        <v>0</v>
      </c>
      <c r="AH538">
        <f t="shared" si="351"/>
        <v>0</v>
      </c>
      <c r="AI538">
        <f t="shared" si="354"/>
        <v>0</v>
      </c>
      <c r="AJ538" s="3">
        <f t="shared" si="366"/>
        <v>0</v>
      </c>
      <c r="AK538">
        <f t="shared" si="355"/>
        <v>0</v>
      </c>
      <c r="AL538">
        <f t="shared" si="356"/>
        <v>0</v>
      </c>
      <c r="AM538">
        <f t="shared" si="357"/>
        <v>0</v>
      </c>
      <c r="AN538">
        <f t="shared" si="358"/>
        <v>0</v>
      </c>
      <c r="AO538">
        <f t="shared" si="359"/>
        <v>1</v>
      </c>
      <c r="AP538">
        <f t="shared" si="360"/>
        <v>0</v>
      </c>
      <c r="AQ538">
        <f t="shared" si="361"/>
        <v>0</v>
      </c>
      <c r="AR538">
        <f t="shared" si="362"/>
        <v>1</v>
      </c>
    </row>
    <row r="539" spans="2:44" ht="9.75" customHeight="1" x14ac:dyDescent="0.25">
      <c r="B539" s="40"/>
      <c r="C539" s="40"/>
      <c r="D539" s="40"/>
      <c r="E539" s="40"/>
      <c r="F539" s="40"/>
      <c r="G539" s="40"/>
      <c r="H539" s="40"/>
      <c r="I539" s="40"/>
      <c r="J539" s="40"/>
      <c r="K539" s="92" t="str">
        <f>[1]Recap!B32</f>
        <v>Proiect de programare</v>
      </c>
      <c r="L539" s="92" t="str">
        <f>[1]Recap!C32</f>
        <v>I1</v>
      </c>
      <c r="M539" s="160" t="s">
        <v>119</v>
      </c>
      <c r="N539" s="23"/>
      <c r="O539" s="25"/>
      <c r="P539" s="25"/>
      <c r="Q539" s="27">
        <f t="shared" si="368"/>
        <v>2</v>
      </c>
      <c r="R539" s="28">
        <f t="shared" si="369"/>
        <v>0</v>
      </c>
      <c r="S539" s="29">
        <f t="shared" si="370"/>
        <v>0</v>
      </c>
      <c r="T539" s="30">
        <v>0</v>
      </c>
      <c r="U539" s="31">
        <v>0</v>
      </c>
      <c r="V539" s="29">
        <f t="shared" si="371"/>
        <v>2</v>
      </c>
      <c r="W539" s="30">
        <v>0</v>
      </c>
      <c r="X539" s="32">
        <v>4</v>
      </c>
      <c r="Y539" s="53"/>
      <c r="Z539" s="25"/>
      <c r="AA539" s="35"/>
      <c r="AB539" s="35"/>
      <c r="AC539" s="35"/>
      <c r="AD539" s="28"/>
      <c r="AE539" s="1">
        <f t="shared" si="349"/>
        <v>2</v>
      </c>
      <c r="AF539" s="2">
        <f t="shared" si="350"/>
        <v>1</v>
      </c>
      <c r="AG539">
        <f t="shared" si="353"/>
        <v>0</v>
      </c>
      <c r="AH539">
        <f t="shared" si="351"/>
        <v>0</v>
      </c>
      <c r="AI539">
        <f t="shared" si="354"/>
        <v>0</v>
      </c>
      <c r="AJ539" s="3">
        <f t="shared" si="366"/>
        <v>0</v>
      </c>
      <c r="AK539">
        <f t="shared" si="355"/>
        <v>0</v>
      </c>
      <c r="AL539">
        <f t="shared" si="356"/>
        <v>0</v>
      </c>
      <c r="AM539">
        <f t="shared" si="357"/>
        <v>0</v>
      </c>
      <c r="AN539">
        <f t="shared" si="358"/>
        <v>1</v>
      </c>
      <c r="AO539">
        <f t="shared" si="359"/>
        <v>0</v>
      </c>
      <c r="AP539">
        <f t="shared" si="360"/>
        <v>0</v>
      </c>
      <c r="AQ539">
        <f t="shared" si="361"/>
        <v>0</v>
      </c>
      <c r="AR539">
        <f t="shared" si="362"/>
        <v>1</v>
      </c>
    </row>
    <row r="540" spans="2:44" ht="9.75" customHeight="1" x14ac:dyDescent="0.25">
      <c r="B540" s="40"/>
      <c r="C540" s="40"/>
      <c r="D540" s="40"/>
      <c r="E540" s="40"/>
      <c r="F540" s="40"/>
      <c r="G540" s="40"/>
      <c r="H540" s="40"/>
      <c r="I540" s="40"/>
      <c r="J540" s="40"/>
      <c r="K540" s="92" t="str">
        <f>[1]Recap!B20</f>
        <v>Calcul diferential si integral</v>
      </c>
      <c r="L540" s="92" t="str">
        <f>[1]Recap!C20</f>
        <v>IA1</v>
      </c>
      <c r="M540" s="46" t="s">
        <v>62</v>
      </c>
      <c r="N540" s="39"/>
      <c r="O540" s="40"/>
      <c r="P540" s="40"/>
      <c r="Q540" s="41">
        <f t="shared" ref="Q540:AC541" si="372">SUM(Q534:Q539)</f>
        <v>16</v>
      </c>
      <c r="R540" s="41">
        <f t="shared" si="372"/>
        <v>0</v>
      </c>
      <c r="S540" s="41">
        <f t="shared" si="372"/>
        <v>0</v>
      </c>
      <c r="T540" s="41">
        <f t="shared" si="372"/>
        <v>0</v>
      </c>
      <c r="U540" s="41">
        <f t="shared" si="372"/>
        <v>0</v>
      </c>
      <c r="V540" s="41">
        <f t="shared" si="372"/>
        <v>16</v>
      </c>
      <c r="W540" s="41">
        <f t="shared" si="372"/>
        <v>0</v>
      </c>
      <c r="X540" s="41">
        <f t="shared" si="372"/>
        <v>32</v>
      </c>
      <c r="Y540" s="53"/>
      <c r="Z540" s="25"/>
      <c r="AA540" s="35"/>
      <c r="AB540" s="35"/>
      <c r="AC540" s="35"/>
      <c r="AD540" s="28" t="s">
        <v>233</v>
      </c>
      <c r="AE540" s="1">
        <f t="shared" si="349"/>
        <v>2</v>
      </c>
      <c r="AF540" s="2">
        <f t="shared" si="350"/>
        <v>1</v>
      </c>
      <c r="AG540">
        <f t="shared" si="353"/>
        <v>0</v>
      </c>
      <c r="AH540">
        <f t="shared" si="351"/>
        <v>0</v>
      </c>
      <c r="AI540">
        <f t="shared" si="354"/>
        <v>0</v>
      </c>
      <c r="AJ540" s="3">
        <f t="shared" si="366"/>
        <v>0</v>
      </c>
      <c r="AK540">
        <f t="shared" si="355"/>
        <v>0</v>
      </c>
      <c r="AL540">
        <f t="shared" si="356"/>
        <v>0</v>
      </c>
      <c r="AM540">
        <f t="shared" si="357"/>
        <v>0</v>
      </c>
      <c r="AN540">
        <f t="shared" si="358"/>
        <v>0</v>
      </c>
      <c r="AO540">
        <f t="shared" si="359"/>
        <v>1</v>
      </c>
      <c r="AP540">
        <f t="shared" si="360"/>
        <v>0</v>
      </c>
      <c r="AQ540">
        <f t="shared" si="361"/>
        <v>0</v>
      </c>
      <c r="AR540">
        <f t="shared" si="362"/>
        <v>1</v>
      </c>
    </row>
    <row r="541" spans="2:44" ht="11.25" customHeight="1" x14ac:dyDescent="0.25">
      <c r="B541" s="242" t="s">
        <v>52</v>
      </c>
      <c r="C541" s="233"/>
      <c r="D541" s="233"/>
      <c r="E541" s="233"/>
      <c r="F541" s="233"/>
      <c r="G541" s="233"/>
      <c r="H541" s="233"/>
      <c r="I541" s="233"/>
      <c r="J541" s="233"/>
      <c r="K541" s="233"/>
      <c r="L541" s="233"/>
      <c r="M541" s="234"/>
      <c r="N541" s="39"/>
      <c r="O541" s="40"/>
      <c r="P541" s="40"/>
      <c r="Q541" s="27">
        <f t="shared" ref="Q541:Q548" si="373">S541+V541</f>
        <v>0.75</v>
      </c>
      <c r="R541" s="28">
        <f t="shared" ref="R541:R548" si="374">(T541+U541)/2</f>
        <v>0</v>
      </c>
      <c r="S541" s="29">
        <f t="shared" ref="S541:S548" si="375">TRUNC(R541*AE542,2)</f>
        <v>0</v>
      </c>
      <c r="T541" s="30">
        <v>0</v>
      </c>
      <c r="U541" s="177">
        <v>0</v>
      </c>
      <c r="V541" s="29">
        <f t="shared" ref="V541:V548" si="376">TRUNC((W541+X541)/2*AF542,2)</f>
        <v>0.75</v>
      </c>
      <c r="W541" s="178">
        <v>1</v>
      </c>
      <c r="X541" s="32">
        <v>0</v>
      </c>
      <c r="Y541" s="41">
        <f t="shared" si="372"/>
        <v>0</v>
      </c>
      <c r="Z541" s="41">
        <f t="shared" si="372"/>
        <v>0</v>
      </c>
      <c r="AA541" s="41">
        <f t="shared" si="372"/>
        <v>0</v>
      </c>
      <c r="AB541" s="41">
        <f t="shared" si="372"/>
        <v>0</v>
      </c>
      <c r="AC541" s="41">
        <f t="shared" si="372"/>
        <v>0</v>
      </c>
      <c r="AD541" s="28">
        <f>16-ROUND(Q540,2)</f>
        <v>0</v>
      </c>
      <c r="AE541" s="1">
        <f t="shared" si="349"/>
        <v>0</v>
      </c>
      <c r="AF541" s="2">
        <f t="shared" si="350"/>
        <v>0</v>
      </c>
      <c r="AG541">
        <f t="shared" si="353"/>
        <v>0</v>
      </c>
      <c r="AH541">
        <f t="shared" si="351"/>
        <v>0</v>
      </c>
      <c r="AI541">
        <f t="shared" si="354"/>
        <v>0</v>
      </c>
      <c r="AJ541" s="3">
        <f t="shared" si="366"/>
        <v>0</v>
      </c>
      <c r="AK541">
        <f t="shared" si="355"/>
        <v>0</v>
      </c>
      <c r="AL541">
        <f t="shared" si="356"/>
        <v>0</v>
      </c>
      <c r="AM541">
        <f t="shared" si="357"/>
        <v>0</v>
      </c>
      <c r="AN541">
        <f t="shared" si="358"/>
        <v>0</v>
      </c>
      <c r="AO541">
        <f t="shared" si="359"/>
        <v>0</v>
      </c>
      <c r="AP541">
        <f t="shared" si="360"/>
        <v>0</v>
      </c>
      <c r="AQ541">
        <f t="shared" si="361"/>
        <v>0</v>
      </c>
      <c r="AR541">
        <f t="shared" si="362"/>
        <v>0</v>
      </c>
    </row>
    <row r="542" spans="2:44" ht="11.25" customHeight="1" x14ac:dyDescent="0.25">
      <c r="B542" s="40">
        <f>B535+1</f>
        <v>83</v>
      </c>
      <c r="C542" s="22" t="s">
        <v>193</v>
      </c>
      <c r="D542" s="51" t="s">
        <v>65</v>
      </c>
      <c r="E542" s="40"/>
      <c r="F542" s="40"/>
      <c r="G542" s="40"/>
      <c r="H542" s="40"/>
      <c r="I542" s="40"/>
      <c r="J542" s="40"/>
      <c r="K542" s="92" t="str">
        <f>[1]Recap!B227</f>
        <v>Programare logică și funcțioală avansată</v>
      </c>
      <c r="L542" s="92" t="str">
        <f>[1]Recap!C227</f>
        <v>IS1</v>
      </c>
      <c r="M542" s="46" t="s">
        <v>119</v>
      </c>
      <c r="N542" s="25"/>
      <c r="O542" s="25"/>
      <c r="P542" s="25"/>
      <c r="Q542" s="27">
        <f t="shared" si="373"/>
        <v>3</v>
      </c>
      <c r="R542" s="28">
        <f t="shared" si="374"/>
        <v>0</v>
      </c>
      <c r="S542" s="29">
        <f t="shared" si="375"/>
        <v>0</v>
      </c>
      <c r="T542" s="30">
        <v>0</v>
      </c>
      <c r="U542" s="31">
        <v>0</v>
      </c>
      <c r="V542" s="29">
        <f t="shared" si="376"/>
        <v>3</v>
      </c>
      <c r="W542" s="30">
        <v>0</v>
      </c>
      <c r="X542" s="32">
        <v>6</v>
      </c>
      <c r="Y542" s="53"/>
      <c r="Z542" s="25"/>
      <c r="AA542" s="35"/>
      <c r="AB542" s="35"/>
      <c r="AC542" s="35"/>
      <c r="AD542" s="28"/>
      <c r="AE542" s="1">
        <f t="shared" si="349"/>
        <v>2.5</v>
      </c>
      <c r="AF542" s="2">
        <f t="shared" si="350"/>
        <v>1.5</v>
      </c>
      <c r="AG542">
        <f t="shared" si="353"/>
        <v>0</v>
      </c>
      <c r="AH542">
        <f t="shared" si="351"/>
        <v>1</v>
      </c>
      <c r="AI542">
        <f t="shared" si="354"/>
        <v>0</v>
      </c>
      <c r="AJ542" s="3">
        <f t="shared" si="366"/>
        <v>0</v>
      </c>
      <c r="AK542">
        <f t="shared" si="355"/>
        <v>0</v>
      </c>
      <c r="AL542">
        <f t="shared" si="356"/>
        <v>0</v>
      </c>
      <c r="AM542">
        <f t="shared" si="357"/>
        <v>0</v>
      </c>
      <c r="AN542">
        <f t="shared" si="358"/>
        <v>0</v>
      </c>
      <c r="AO542">
        <f t="shared" si="359"/>
        <v>0</v>
      </c>
      <c r="AP542">
        <f t="shared" si="360"/>
        <v>1</v>
      </c>
      <c r="AQ542">
        <f t="shared" si="361"/>
        <v>0</v>
      </c>
      <c r="AR542">
        <f t="shared" si="362"/>
        <v>0</v>
      </c>
    </row>
    <row r="543" spans="2:44" ht="11.25" customHeight="1" x14ac:dyDescent="0.25">
      <c r="B543" s="40"/>
      <c r="C543" s="40"/>
      <c r="D543" s="40"/>
      <c r="E543" s="40"/>
      <c r="F543" s="40"/>
      <c r="G543" s="40"/>
      <c r="H543" s="40"/>
      <c r="I543" s="40"/>
      <c r="J543" s="40"/>
      <c r="K543" s="92" t="str">
        <f>[1]Recap!B26</f>
        <v>Programare II</v>
      </c>
      <c r="L543" s="92" t="str">
        <f>[1]Recap!C26</f>
        <v>IA1</v>
      </c>
      <c r="M543" s="160" t="s">
        <v>62</v>
      </c>
      <c r="N543" s="25"/>
      <c r="O543" s="25"/>
      <c r="P543" s="25"/>
      <c r="Q543" s="27">
        <f t="shared" si="373"/>
        <v>4</v>
      </c>
      <c r="R543" s="28">
        <f t="shared" si="374"/>
        <v>0</v>
      </c>
      <c r="S543" s="29">
        <f t="shared" si="375"/>
        <v>0</v>
      </c>
      <c r="T543" s="30">
        <v>0</v>
      </c>
      <c r="U543" s="31">
        <v>0</v>
      </c>
      <c r="V543" s="29">
        <f t="shared" si="376"/>
        <v>4</v>
      </c>
      <c r="W543" s="30">
        <v>0</v>
      </c>
      <c r="X543" s="32">
        <v>8</v>
      </c>
      <c r="Y543" s="53"/>
      <c r="Z543" s="25"/>
      <c r="AA543" s="35"/>
      <c r="AB543" s="35"/>
      <c r="AC543" s="35"/>
      <c r="AD543" s="28"/>
      <c r="AE543" s="1">
        <f t="shared" si="349"/>
        <v>2</v>
      </c>
      <c r="AF543" s="2">
        <f t="shared" si="350"/>
        <v>1</v>
      </c>
      <c r="AG543">
        <f t="shared" si="353"/>
        <v>0</v>
      </c>
      <c r="AH543">
        <f t="shared" si="351"/>
        <v>0</v>
      </c>
      <c r="AI543">
        <f t="shared" si="354"/>
        <v>0</v>
      </c>
      <c r="AJ543" s="3">
        <f t="shared" si="366"/>
        <v>0</v>
      </c>
      <c r="AK543">
        <f t="shared" si="355"/>
        <v>0</v>
      </c>
      <c r="AL543">
        <f t="shared" si="356"/>
        <v>0</v>
      </c>
      <c r="AM543">
        <f t="shared" si="357"/>
        <v>0</v>
      </c>
      <c r="AN543">
        <f t="shared" si="358"/>
        <v>0</v>
      </c>
      <c r="AO543">
        <f t="shared" si="359"/>
        <v>1</v>
      </c>
      <c r="AP543">
        <f t="shared" si="360"/>
        <v>0</v>
      </c>
      <c r="AQ543">
        <f t="shared" si="361"/>
        <v>0</v>
      </c>
      <c r="AR543">
        <f t="shared" si="362"/>
        <v>1</v>
      </c>
    </row>
    <row r="544" spans="2:44" ht="11.25" customHeight="1" x14ac:dyDescent="0.25">
      <c r="B544" s="40"/>
      <c r="C544" s="40"/>
      <c r="D544" s="40"/>
      <c r="E544" s="40"/>
      <c r="F544" s="40"/>
      <c r="G544" s="40"/>
      <c r="H544" s="40"/>
      <c r="I544" s="40"/>
      <c r="J544" s="40"/>
      <c r="K544" s="92" t="str">
        <f>[1]Recap!B33</f>
        <v>Proiect de programare</v>
      </c>
      <c r="L544" s="92" t="str">
        <f>[1]Recap!C33</f>
        <v>IA1</v>
      </c>
      <c r="M544" s="160" t="s">
        <v>226</v>
      </c>
      <c r="N544" s="23"/>
      <c r="O544" s="25"/>
      <c r="P544" s="25"/>
      <c r="Q544" s="27">
        <f t="shared" si="373"/>
        <v>3</v>
      </c>
      <c r="R544" s="28">
        <f t="shared" si="374"/>
        <v>0</v>
      </c>
      <c r="S544" s="29">
        <f t="shared" si="375"/>
        <v>0</v>
      </c>
      <c r="T544" s="30">
        <v>0</v>
      </c>
      <c r="U544" s="31">
        <v>0</v>
      </c>
      <c r="V544" s="29">
        <f t="shared" si="376"/>
        <v>3</v>
      </c>
      <c r="W544" s="30">
        <v>0</v>
      </c>
      <c r="X544" s="32">
        <v>6</v>
      </c>
      <c r="Y544" s="53"/>
      <c r="Z544" s="25"/>
      <c r="AA544" s="35"/>
      <c r="AB544" s="35"/>
      <c r="AC544" s="35"/>
      <c r="AD544" s="28"/>
      <c r="AE544" s="1">
        <f t="shared" si="349"/>
        <v>2</v>
      </c>
      <c r="AF544" s="2">
        <f t="shared" si="350"/>
        <v>1</v>
      </c>
      <c r="AG544">
        <f t="shared" si="353"/>
        <v>0</v>
      </c>
      <c r="AH544">
        <f t="shared" si="351"/>
        <v>0</v>
      </c>
      <c r="AI544">
        <f t="shared" si="354"/>
        <v>0</v>
      </c>
      <c r="AJ544" s="3">
        <f t="shared" si="366"/>
        <v>0</v>
      </c>
      <c r="AK544">
        <f t="shared" si="355"/>
        <v>0</v>
      </c>
      <c r="AL544">
        <f t="shared" si="356"/>
        <v>0</v>
      </c>
      <c r="AM544">
        <f t="shared" si="357"/>
        <v>0</v>
      </c>
      <c r="AN544">
        <f t="shared" si="358"/>
        <v>0</v>
      </c>
      <c r="AO544">
        <f t="shared" si="359"/>
        <v>1</v>
      </c>
      <c r="AP544">
        <f t="shared" si="360"/>
        <v>0</v>
      </c>
      <c r="AQ544">
        <f t="shared" si="361"/>
        <v>0</v>
      </c>
      <c r="AR544">
        <f t="shared" si="362"/>
        <v>1</v>
      </c>
    </row>
    <row r="545" spans="2:44" ht="11.25" customHeight="1" x14ac:dyDescent="0.25">
      <c r="B545" s="39"/>
      <c r="C545" s="39"/>
      <c r="D545" s="40"/>
      <c r="E545" s="39"/>
      <c r="F545" s="39"/>
      <c r="G545" s="39"/>
      <c r="H545" s="39"/>
      <c r="I545" s="39"/>
      <c r="J545" s="39"/>
      <c r="K545" s="92" t="str">
        <f>[1]Recap!B31</f>
        <v>Elemente de Web Design  (CO)</v>
      </c>
      <c r="L545" s="92" t="str">
        <f>[1]Recap!C31</f>
        <v>IA1</v>
      </c>
      <c r="M545" s="26" t="s">
        <v>187</v>
      </c>
      <c r="N545" s="39"/>
      <c r="O545" s="40"/>
      <c r="P545" s="40"/>
      <c r="Q545" s="27">
        <f t="shared" si="373"/>
        <v>1.25</v>
      </c>
      <c r="R545" s="28">
        <f t="shared" si="374"/>
        <v>0</v>
      </c>
      <c r="S545" s="29">
        <f t="shared" si="375"/>
        <v>0</v>
      </c>
      <c r="T545" s="30">
        <v>0</v>
      </c>
      <c r="U545" s="31">
        <v>0</v>
      </c>
      <c r="V545" s="29">
        <f t="shared" si="376"/>
        <v>1.25</v>
      </c>
      <c r="W545" s="30">
        <v>2</v>
      </c>
      <c r="X545" s="32">
        <v>0</v>
      </c>
      <c r="Y545" s="53"/>
      <c r="Z545" s="25"/>
      <c r="AA545" s="35"/>
      <c r="AB545" s="35"/>
      <c r="AC545" s="35"/>
      <c r="AD545" s="28"/>
      <c r="AE545" s="1">
        <f t="shared" si="349"/>
        <v>2</v>
      </c>
      <c r="AF545" s="2">
        <f t="shared" si="350"/>
        <v>1</v>
      </c>
      <c r="AG545">
        <f t="shared" si="353"/>
        <v>0</v>
      </c>
      <c r="AH545">
        <f t="shared" si="351"/>
        <v>0</v>
      </c>
      <c r="AI545">
        <f t="shared" si="354"/>
        <v>0</v>
      </c>
      <c r="AJ545" s="3">
        <f t="shared" si="366"/>
        <v>0</v>
      </c>
      <c r="AK545">
        <f t="shared" si="355"/>
        <v>0</v>
      </c>
      <c r="AL545">
        <f t="shared" si="356"/>
        <v>0</v>
      </c>
      <c r="AM545">
        <f t="shared" si="357"/>
        <v>0</v>
      </c>
      <c r="AN545">
        <f t="shared" si="358"/>
        <v>0</v>
      </c>
      <c r="AO545">
        <f t="shared" si="359"/>
        <v>1</v>
      </c>
      <c r="AP545">
        <f t="shared" si="360"/>
        <v>0</v>
      </c>
      <c r="AQ545">
        <f t="shared" si="361"/>
        <v>0</v>
      </c>
      <c r="AR545">
        <f t="shared" si="362"/>
        <v>1</v>
      </c>
    </row>
    <row r="546" spans="2:44" ht="11.25" customHeight="1" x14ac:dyDescent="0.25">
      <c r="B546" s="62"/>
      <c r="C546" s="62"/>
      <c r="D546" s="62"/>
      <c r="E546" s="62"/>
      <c r="F546" s="62"/>
      <c r="G546" s="62"/>
      <c r="H546" s="62"/>
      <c r="I546" s="62"/>
      <c r="J546" s="62"/>
      <c r="K546" s="146" t="str">
        <f>[1]Recap!B332</f>
        <v>Introduction to Blockchain</v>
      </c>
      <c r="L546" s="146" t="str">
        <f>[1]Recap!C332</f>
        <v>E3</v>
      </c>
      <c r="M546" s="80" t="s">
        <v>137</v>
      </c>
      <c r="N546" s="39"/>
      <c r="O546" s="40"/>
      <c r="P546" s="40"/>
      <c r="Q546" s="63">
        <f t="shared" si="373"/>
        <v>1.5</v>
      </c>
      <c r="R546" s="64">
        <f t="shared" si="374"/>
        <v>0</v>
      </c>
      <c r="S546" s="29">
        <f t="shared" si="375"/>
        <v>0</v>
      </c>
      <c r="T546" s="30">
        <v>0</v>
      </c>
      <c r="U546" s="31">
        <v>0</v>
      </c>
      <c r="V546" s="29">
        <f t="shared" si="376"/>
        <v>1.5</v>
      </c>
      <c r="W546" s="30">
        <v>0</v>
      </c>
      <c r="X546" s="32">
        <v>3</v>
      </c>
      <c r="Y546" s="53"/>
      <c r="Z546" s="25"/>
      <c r="AA546" s="35"/>
      <c r="AB546" s="35"/>
      <c r="AC546" s="35"/>
      <c r="AD546" s="28"/>
      <c r="AE546" s="1">
        <f t="shared" si="349"/>
        <v>2.5</v>
      </c>
      <c r="AF546" s="2">
        <f t="shared" si="350"/>
        <v>1.25</v>
      </c>
      <c r="AG546">
        <f t="shared" si="353"/>
        <v>0</v>
      </c>
      <c r="AH546">
        <f t="shared" si="351"/>
        <v>0</v>
      </c>
      <c r="AI546">
        <f t="shared" si="354"/>
        <v>0</v>
      </c>
      <c r="AJ546" s="3">
        <f t="shared" si="366"/>
        <v>0</v>
      </c>
      <c r="AK546">
        <f t="shared" si="355"/>
        <v>0</v>
      </c>
      <c r="AL546">
        <f t="shared" si="356"/>
        <v>0</v>
      </c>
      <c r="AM546">
        <f t="shared" si="357"/>
        <v>1</v>
      </c>
      <c r="AN546">
        <f t="shared" si="358"/>
        <v>0</v>
      </c>
      <c r="AO546">
        <f t="shared" si="359"/>
        <v>0</v>
      </c>
      <c r="AP546">
        <f t="shared" si="360"/>
        <v>0</v>
      </c>
      <c r="AQ546">
        <f t="shared" si="361"/>
        <v>0</v>
      </c>
      <c r="AR546">
        <f t="shared" si="362"/>
        <v>0</v>
      </c>
    </row>
    <row r="547" spans="2:44" ht="11.25" customHeight="1" x14ac:dyDescent="0.25">
      <c r="B547" s="164"/>
      <c r="C547" s="164"/>
      <c r="D547" s="164"/>
      <c r="E547" s="164"/>
      <c r="F547" s="164"/>
      <c r="G547" s="164"/>
      <c r="H547" s="164"/>
      <c r="I547" s="164"/>
      <c r="J547" s="164"/>
      <c r="K547" s="146" t="str">
        <f>[1]Recap!B37</f>
        <v>Programare vizuală (CO)</v>
      </c>
      <c r="L547" s="146" t="str">
        <f>[1]Recap!C37</f>
        <v>IA1</v>
      </c>
      <c r="M547" s="179" t="s">
        <v>187</v>
      </c>
      <c r="N547" s="180"/>
      <c r="O547" s="62"/>
      <c r="P547" s="62"/>
      <c r="Q547" s="63">
        <f t="shared" si="373"/>
        <v>1</v>
      </c>
      <c r="R547" s="64">
        <f t="shared" si="374"/>
        <v>0</v>
      </c>
      <c r="S547" s="123">
        <f t="shared" si="375"/>
        <v>0</v>
      </c>
      <c r="T547" s="30">
        <v>0</v>
      </c>
      <c r="U547" s="31">
        <v>0</v>
      </c>
      <c r="V547" s="29">
        <f t="shared" si="376"/>
        <v>1</v>
      </c>
      <c r="W547" s="30">
        <v>0</v>
      </c>
      <c r="X547" s="32">
        <v>2</v>
      </c>
      <c r="Y547" s="53"/>
      <c r="Z547" s="25"/>
      <c r="AA547" s="35"/>
      <c r="AB547" s="35"/>
      <c r="AC547" s="35"/>
      <c r="AD547" s="28"/>
      <c r="AE547" s="1">
        <f t="shared" si="349"/>
        <v>2</v>
      </c>
      <c r="AF547" s="2">
        <f t="shared" si="350"/>
        <v>1</v>
      </c>
      <c r="AG547">
        <f t="shared" si="353"/>
        <v>0</v>
      </c>
      <c r="AH547">
        <f t="shared" si="351"/>
        <v>0</v>
      </c>
      <c r="AI547">
        <f t="shared" si="354"/>
        <v>0</v>
      </c>
      <c r="AJ547" s="3">
        <f t="shared" si="366"/>
        <v>0</v>
      </c>
      <c r="AK547">
        <f t="shared" si="355"/>
        <v>0</v>
      </c>
      <c r="AL547">
        <f t="shared" si="356"/>
        <v>0</v>
      </c>
      <c r="AM547">
        <f t="shared" si="357"/>
        <v>0</v>
      </c>
      <c r="AN547">
        <f t="shared" si="358"/>
        <v>0</v>
      </c>
      <c r="AO547">
        <f t="shared" si="359"/>
        <v>1</v>
      </c>
      <c r="AP547">
        <f t="shared" si="360"/>
        <v>0</v>
      </c>
      <c r="AQ547">
        <f t="shared" si="361"/>
        <v>0</v>
      </c>
      <c r="AR547">
        <f t="shared" si="362"/>
        <v>1</v>
      </c>
    </row>
    <row r="548" spans="2:44" ht="11.25" customHeight="1" x14ac:dyDescent="0.25">
      <c r="B548" s="164"/>
      <c r="C548" s="164"/>
      <c r="D548" s="164"/>
      <c r="E548" s="164"/>
      <c r="F548" s="164"/>
      <c r="G548" s="164"/>
      <c r="H548" s="164"/>
      <c r="I548" s="164"/>
      <c r="J548" s="164"/>
      <c r="K548" s="146" t="str">
        <f>[1]Recap!B142</f>
        <v>Cloud Computing și IoT (CO)</v>
      </c>
      <c r="L548" s="146" t="str">
        <f>[1]Recap!C142</f>
        <v>IA3</v>
      </c>
      <c r="M548" s="179" t="s">
        <v>117</v>
      </c>
      <c r="N548" s="181"/>
      <c r="O548" s="182"/>
      <c r="P548" s="182"/>
      <c r="Q548" s="101">
        <f t="shared" si="373"/>
        <v>1</v>
      </c>
      <c r="R548" s="71">
        <f t="shared" si="374"/>
        <v>0</v>
      </c>
      <c r="S548" s="126">
        <f t="shared" si="375"/>
        <v>0</v>
      </c>
      <c r="T548" s="178">
        <v>0</v>
      </c>
      <c r="U548" s="31">
        <v>0</v>
      </c>
      <c r="V548" s="29">
        <f t="shared" si="376"/>
        <v>1</v>
      </c>
      <c r="W548" s="30">
        <v>0</v>
      </c>
      <c r="X548" s="32">
        <v>2</v>
      </c>
      <c r="Y548" s="53"/>
      <c r="Z548" s="25"/>
      <c r="AA548" s="35"/>
      <c r="AB548" s="35"/>
      <c r="AC548" s="35"/>
      <c r="AD548" s="28"/>
      <c r="AE548" s="1">
        <f t="shared" si="349"/>
        <v>2</v>
      </c>
      <c r="AF548" s="2">
        <f t="shared" si="350"/>
        <v>1</v>
      </c>
      <c r="AG548">
        <f t="shared" si="353"/>
        <v>0</v>
      </c>
      <c r="AH548">
        <f t="shared" si="351"/>
        <v>0</v>
      </c>
      <c r="AI548">
        <f t="shared" si="354"/>
        <v>0</v>
      </c>
      <c r="AJ548" s="3">
        <f t="shared" si="366"/>
        <v>0</v>
      </c>
      <c r="AK548">
        <f t="shared" si="355"/>
        <v>0</v>
      </c>
      <c r="AL548">
        <f t="shared" si="356"/>
        <v>0</v>
      </c>
      <c r="AM548">
        <f t="shared" si="357"/>
        <v>0</v>
      </c>
      <c r="AN548">
        <f t="shared" si="358"/>
        <v>0</v>
      </c>
      <c r="AO548">
        <f t="shared" si="359"/>
        <v>1</v>
      </c>
      <c r="AP548">
        <f t="shared" si="360"/>
        <v>0</v>
      </c>
      <c r="AQ548">
        <f t="shared" si="361"/>
        <v>0</v>
      </c>
      <c r="AR548">
        <f t="shared" si="362"/>
        <v>1</v>
      </c>
    </row>
    <row r="549" spans="2:44" ht="11.25" customHeight="1" x14ac:dyDescent="0.25">
      <c r="B549" s="95"/>
      <c r="C549" s="95"/>
      <c r="D549" s="95"/>
      <c r="E549" s="95"/>
      <c r="F549" s="95"/>
      <c r="G549" s="95"/>
      <c r="H549" s="95"/>
      <c r="I549" s="95"/>
      <c r="J549" s="95"/>
      <c r="K549" s="92" t="str">
        <f>[1]Recap!B39</f>
        <v>Stagiu IT (CF)</v>
      </c>
      <c r="L549" s="92" t="str">
        <f>[1]Recap!C38</f>
        <v>I1+IA1</v>
      </c>
      <c r="M549" s="100" t="s">
        <v>62</v>
      </c>
      <c r="N549" s="147"/>
      <c r="O549" s="95"/>
      <c r="P549" s="95"/>
      <c r="Q549" s="89">
        <f t="shared" ref="Q549:X549" si="377">SUM(Q541:Q548)</f>
        <v>15.5</v>
      </c>
      <c r="R549" s="89">
        <f t="shared" si="377"/>
        <v>0</v>
      </c>
      <c r="S549" s="89">
        <f t="shared" si="377"/>
        <v>0</v>
      </c>
      <c r="T549" s="89">
        <f t="shared" si="377"/>
        <v>0</v>
      </c>
      <c r="U549" s="89">
        <f t="shared" si="377"/>
        <v>0</v>
      </c>
      <c r="V549" s="89">
        <f t="shared" si="377"/>
        <v>15.5</v>
      </c>
      <c r="W549" s="89">
        <f t="shared" si="377"/>
        <v>3</v>
      </c>
      <c r="X549" s="89">
        <f t="shared" si="377"/>
        <v>27</v>
      </c>
      <c r="Y549" s="53"/>
      <c r="Z549" s="25"/>
      <c r="AA549" s="35"/>
      <c r="AB549" s="35"/>
      <c r="AC549" s="35"/>
      <c r="AD549" s="28" t="str">
        <f>_xlfn.CONCAT(ROUND(AD550,2), " Examene")</f>
        <v>0.5 Examene</v>
      </c>
      <c r="AE549" s="1">
        <f t="shared" si="349"/>
        <v>2</v>
      </c>
      <c r="AF549" s="2">
        <f t="shared" si="350"/>
        <v>1</v>
      </c>
      <c r="AG549">
        <f t="shared" si="353"/>
        <v>0</v>
      </c>
      <c r="AH549">
        <f t="shared" si="351"/>
        <v>0</v>
      </c>
      <c r="AI549">
        <f t="shared" si="354"/>
        <v>0</v>
      </c>
      <c r="AJ549" s="3">
        <f t="shared" si="366"/>
        <v>0</v>
      </c>
      <c r="AK549">
        <f t="shared" si="355"/>
        <v>0</v>
      </c>
      <c r="AL549">
        <f t="shared" si="356"/>
        <v>0</v>
      </c>
      <c r="AM549">
        <f t="shared" si="357"/>
        <v>0</v>
      </c>
      <c r="AN549">
        <f t="shared" si="358"/>
        <v>1</v>
      </c>
      <c r="AO549">
        <f t="shared" si="359"/>
        <v>1</v>
      </c>
      <c r="AP549">
        <f t="shared" si="360"/>
        <v>0</v>
      </c>
      <c r="AQ549">
        <f t="shared" si="361"/>
        <v>0</v>
      </c>
      <c r="AR549">
        <f t="shared" si="362"/>
        <v>1</v>
      </c>
    </row>
    <row r="550" spans="2:44" ht="11.25" customHeight="1" x14ac:dyDescent="0.25">
      <c r="B550" s="243" t="s">
        <v>52</v>
      </c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  <c r="M550" s="240"/>
      <c r="N550" s="87"/>
      <c r="O550" s="88"/>
      <c r="P550" s="88"/>
      <c r="Q550" s="27">
        <f t="shared" ref="Q550:Q552" si="378">S550+V550</f>
        <v>4</v>
      </c>
      <c r="R550" s="28">
        <f t="shared" ref="R550:R552" si="379">(T550+U550)/2</f>
        <v>0</v>
      </c>
      <c r="S550" s="29">
        <f>TRUNC(R550*AE551,2)</f>
        <v>0</v>
      </c>
      <c r="T550" s="30">
        <v>0</v>
      </c>
      <c r="U550" s="31">
        <v>0</v>
      </c>
      <c r="V550" s="29">
        <f>TRUNC((W550+X550)/2*AF551,2)</f>
        <v>4</v>
      </c>
      <c r="W550" s="30">
        <v>0</v>
      </c>
      <c r="X550" s="32">
        <v>8</v>
      </c>
      <c r="Y550" s="53">
        <f>SUM(Y543:Y546)</f>
        <v>0</v>
      </c>
      <c r="Z550" s="25"/>
      <c r="AA550" s="35"/>
      <c r="AB550" s="35"/>
      <c r="AC550" s="35"/>
      <c r="AD550" s="28">
        <f>16-ROUND(Q549,2)</f>
        <v>0.5</v>
      </c>
      <c r="AE550" s="1">
        <f t="shared" si="349"/>
        <v>0</v>
      </c>
      <c r="AF550" s="2">
        <f t="shared" si="350"/>
        <v>0</v>
      </c>
      <c r="AG550">
        <f t="shared" si="353"/>
        <v>0</v>
      </c>
      <c r="AH550">
        <f t="shared" si="351"/>
        <v>0</v>
      </c>
      <c r="AI550">
        <f t="shared" si="354"/>
        <v>0</v>
      </c>
      <c r="AJ550" s="3">
        <f t="shared" si="366"/>
        <v>0</v>
      </c>
      <c r="AK550">
        <f t="shared" si="355"/>
        <v>0</v>
      </c>
      <c r="AL550">
        <f t="shared" si="356"/>
        <v>0</v>
      </c>
      <c r="AM550">
        <f t="shared" si="357"/>
        <v>0</v>
      </c>
      <c r="AN550">
        <f t="shared" si="358"/>
        <v>0</v>
      </c>
      <c r="AO550">
        <f t="shared" si="359"/>
        <v>0</v>
      </c>
      <c r="AP550">
        <f t="shared" si="360"/>
        <v>0</v>
      </c>
      <c r="AQ550">
        <f t="shared" si="361"/>
        <v>0</v>
      </c>
      <c r="AR550">
        <f t="shared" si="362"/>
        <v>0</v>
      </c>
    </row>
    <row r="551" spans="2:44" ht="11.25" customHeight="1" x14ac:dyDescent="0.25">
      <c r="B551" s="40">
        <f>B542+1</f>
        <v>84</v>
      </c>
      <c r="C551" s="22" t="s">
        <v>193</v>
      </c>
      <c r="D551" s="51" t="s">
        <v>65</v>
      </c>
      <c r="E551" s="40"/>
      <c r="F551" s="40"/>
      <c r="G551" s="40"/>
      <c r="H551" s="40"/>
      <c r="I551" s="40"/>
      <c r="J551" s="40"/>
      <c r="K551" s="146" t="str">
        <f>[1]Recap!B58</f>
        <v>Reţele de calculatoare</v>
      </c>
      <c r="L551" s="146" t="str">
        <f>[1]Recap!C58</f>
        <v>I2</v>
      </c>
      <c r="M551" s="46" t="s">
        <v>163</v>
      </c>
      <c r="N551" s="39"/>
      <c r="O551" s="40"/>
      <c r="P551" s="40"/>
      <c r="Q551" s="27">
        <f t="shared" si="378"/>
        <v>8</v>
      </c>
      <c r="R551" s="28">
        <f t="shared" si="379"/>
        <v>0</v>
      </c>
      <c r="S551" s="29">
        <f>TRUNC(R551*AE552,2)</f>
        <v>0</v>
      </c>
      <c r="T551" s="30">
        <v>0</v>
      </c>
      <c r="U551" s="31">
        <v>0</v>
      </c>
      <c r="V551" s="29">
        <f>TRUNC((W551+X551)/2*AF552,2)</f>
        <v>8</v>
      </c>
      <c r="W551" s="30">
        <v>0</v>
      </c>
      <c r="X551" s="32">
        <v>16</v>
      </c>
      <c r="Y551" s="53"/>
      <c r="Z551" s="25"/>
      <c r="AA551" s="35"/>
      <c r="AB551" s="35"/>
      <c r="AC551" s="35"/>
      <c r="AD551" s="28"/>
      <c r="AE551" s="1">
        <f t="shared" si="349"/>
        <v>2</v>
      </c>
      <c r="AF551" s="2">
        <f t="shared" si="350"/>
        <v>1</v>
      </c>
      <c r="AG551">
        <f t="shared" si="353"/>
        <v>0</v>
      </c>
      <c r="AH551">
        <f t="shared" si="351"/>
        <v>0</v>
      </c>
      <c r="AI551">
        <f t="shared" si="354"/>
        <v>0</v>
      </c>
      <c r="AJ551" s="3">
        <f t="shared" si="366"/>
        <v>0</v>
      </c>
      <c r="AK551">
        <f t="shared" si="355"/>
        <v>0</v>
      </c>
      <c r="AL551">
        <f t="shared" si="356"/>
        <v>0</v>
      </c>
      <c r="AM551">
        <f t="shared" si="357"/>
        <v>0</v>
      </c>
      <c r="AN551">
        <f t="shared" si="358"/>
        <v>1</v>
      </c>
      <c r="AO551">
        <f t="shared" si="359"/>
        <v>0</v>
      </c>
      <c r="AP551">
        <f t="shared" si="360"/>
        <v>0</v>
      </c>
      <c r="AQ551">
        <f t="shared" si="361"/>
        <v>0</v>
      </c>
      <c r="AR551">
        <f t="shared" si="362"/>
        <v>1</v>
      </c>
    </row>
    <row r="552" spans="2:44" ht="11.25" customHeight="1" x14ac:dyDescent="0.25">
      <c r="B552" s="40"/>
      <c r="C552" s="40"/>
      <c r="D552" s="40"/>
      <c r="E552" s="40"/>
      <c r="F552" s="40"/>
      <c r="G552" s="40"/>
      <c r="H552" s="40"/>
      <c r="I552" s="40"/>
      <c r="J552" s="40"/>
      <c r="K552" s="146" t="str">
        <f>[1]Recap!B56</f>
        <v>Probabilităţi şi statistică</v>
      </c>
      <c r="L552" s="146" t="str">
        <f>[1]Recap!C56</f>
        <v>I2</v>
      </c>
      <c r="M552" s="46" t="s">
        <v>216</v>
      </c>
      <c r="N552" s="25"/>
      <c r="O552" s="25"/>
      <c r="P552" s="25"/>
      <c r="Q552" s="27">
        <f t="shared" si="378"/>
        <v>4</v>
      </c>
      <c r="R552" s="28">
        <f t="shared" si="379"/>
        <v>0</v>
      </c>
      <c r="S552" s="29">
        <f>TRUNC(R552*AE553,2)</f>
        <v>0</v>
      </c>
      <c r="T552" s="30">
        <v>0</v>
      </c>
      <c r="U552" s="31">
        <v>0</v>
      </c>
      <c r="V552" s="29">
        <f>TRUNC((W552+X552)/2*AF553,2)</f>
        <v>4</v>
      </c>
      <c r="W552" s="30">
        <v>0</v>
      </c>
      <c r="X552" s="32">
        <v>8</v>
      </c>
      <c r="Y552" s="53"/>
      <c r="Z552" s="25"/>
      <c r="AA552" s="35"/>
      <c r="AB552" s="35"/>
      <c r="AC552" s="35"/>
      <c r="AD552" s="28"/>
      <c r="AE552" s="1">
        <f t="shared" si="349"/>
        <v>2</v>
      </c>
      <c r="AF552" s="2">
        <f t="shared" si="350"/>
        <v>1</v>
      </c>
      <c r="AG552">
        <f t="shared" si="353"/>
        <v>0</v>
      </c>
      <c r="AH552">
        <f t="shared" si="351"/>
        <v>0</v>
      </c>
      <c r="AI552">
        <f t="shared" si="354"/>
        <v>0</v>
      </c>
      <c r="AJ552" s="3">
        <f t="shared" si="366"/>
        <v>0</v>
      </c>
      <c r="AK552">
        <f t="shared" si="355"/>
        <v>0</v>
      </c>
      <c r="AL552">
        <f t="shared" si="356"/>
        <v>0</v>
      </c>
      <c r="AM552">
        <f t="shared" si="357"/>
        <v>0</v>
      </c>
      <c r="AN552">
        <f t="shared" si="358"/>
        <v>1</v>
      </c>
      <c r="AO552">
        <f t="shared" si="359"/>
        <v>0</v>
      </c>
      <c r="AP552">
        <f t="shared" si="360"/>
        <v>0</v>
      </c>
      <c r="AQ552">
        <f t="shared" si="361"/>
        <v>0</v>
      </c>
      <c r="AR552">
        <f t="shared" si="362"/>
        <v>1</v>
      </c>
    </row>
    <row r="553" spans="2:44" ht="11.25" customHeight="1" x14ac:dyDescent="0.25">
      <c r="B553" s="40"/>
      <c r="C553" s="40"/>
      <c r="D553" s="40"/>
      <c r="E553" s="40"/>
      <c r="F553" s="40"/>
      <c r="G553" s="40"/>
      <c r="H553" s="40"/>
      <c r="I553" s="40"/>
      <c r="J553" s="57"/>
      <c r="K553" s="92" t="str">
        <f>[1]Recap!B62</f>
        <v>Inginerie software</v>
      </c>
      <c r="L553" s="92" t="str">
        <f>[1]Recap!C62</f>
        <v>I2</v>
      </c>
      <c r="M553" s="183" t="s">
        <v>234</v>
      </c>
      <c r="N553" s="23"/>
      <c r="O553" s="25"/>
      <c r="P553" s="25"/>
      <c r="Q553" s="89">
        <f t="shared" ref="Q553" si="380">SUM(Q550:Q552)</f>
        <v>16</v>
      </c>
      <c r="R553" s="89">
        <f t="shared" ref="R553:X553" si="381">SUM(R550:R552)</f>
        <v>0</v>
      </c>
      <c r="S553" s="89">
        <f t="shared" si="381"/>
        <v>0</v>
      </c>
      <c r="T553" s="89">
        <f t="shared" si="381"/>
        <v>0</v>
      </c>
      <c r="U553" s="89">
        <f t="shared" si="381"/>
        <v>0</v>
      </c>
      <c r="V553" s="89">
        <f t="shared" si="381"/>
        <v>16</v>
      </c>
      <c r="W553" s="89">
        <f t="shared" si="381"/>
        <v>0</v>
      </c>
      <c r="X553" s="89">
        <f t="shared" si="381"/>
        <v>32</v>
      </c>
      <c r="Y553" s="53"/>
      <c r="Z553" s="25"/>
      <c r="AA553" s="35"/>
      <c r="AB553" s="35"/>
      <c r="AC553" s="35"/>
      <c r="AD553" s="28" t="str">
        <f>_xlfn.CONCAT(ROUND(AD554,2), " Examene")</f>
        <v>0 Examene</v>
      </c>
      <c r="AE553" s="1">
        <f t="shared" si="349"/>
        <v>2</v>
      </c>
      <c r="AF553" s="2">
        <f t="shared" si="350"/>
        <v>1</v>
      </c>
      <c r="AG553">
        <f t="shared" si="353"/>
        <v>0</v>
      </c>
      <c r="AH553">
        <f t="shared" si="351"/>
        <v>0</v>
      </c>
      <c r="AI553">
        <f t="shared" si="354"/>
        <v>0</v>
      </c>
      <c r="AJ553" s="3">
        <f t="shared" si="366"/>
        <v>0</v>
      </c>
      <c r="AK553">
        <f t="shared" si="355"/>
        <v>0</v>
      </c>
      <c r="AL553">
        <f t="shared" si="356"/>
        <v>0</v>
      </c>
      <c r="AM553">
        <f t="shared" si="357"/>
        <v>0</v>
      </c>
      <c r="AN553">
        <f t="shared" si="358"/>
        <v>1</v>
      </c>
      <c r="AO553">
        <f t="shared" si="359"/>
        <v>0</v>
      </c>
      <c r="AP553">
        <f t="shared" si="360"/>
        <v>0</v>
      </c>
      <c r="AQ553">
        <f t="shared" si="361"/>
        <v>0</v>
      </c>
      <c r="AR553">
        <f t="shared" si="362"/>
        <v>1</v>
      </c>
    </row>
    <row r="554" spans="2:44" ht="11.25" customHeight="1" x14ac:dyDescent="0.25">
      <c r="B554" s="243" t="s">
        <v>52</v>
      </c>
      <c r="C554" s="239"/>
      <c r="D554" s="239"/>
      <c r="E554" s="239"/>
      <c r="F554" s="239"/>
      <c r="G554" s="239"/>
      <c r="H554" s="239"/>
      <c r="I554" s="239"/>
      <c r="J554" s="239"/>
      <c r="K554" s="239"/>
      <c r="L554" s="239"/>
      <c r="M554" s="240"/>
      <c r="N554" s="87"/>
      <c r="O554" s="88"/>
      <c r="P554" s="88"/>
      <c r="Q554" s="27">
        <f t="shared" ref="Q554:Q556" si="382">S554+V554</f>
        <v>5</v>
      </c>
      <c r="R554" s="28">
        <f t="shared" ref="R554:R556" si="383">(T554+U554)/2</f>
        <v>0</v>
      </c>
      <c r="S554" s="29">
        <f>TRUNC(R554*AE555,2)</f>
        <v>0</v>
      </c>
      <c r="T554" s="30">
        <v>0</v>
      </c>
      <c r="U554" s="31">
        <v>0</v>
      </c>
      <c r="V554" s="29">
        <f>TRUNC((W554+X554)/2*AF555,2)</f>
        <v>5</v>
      </c>
      <c r="W554" s="30">
        <v>0</v>
      </c>
      <c r="X554" s="32">
        <v>10</v>
      </c>
      <c r="Y554" s="175">
        <f>SUM(Y552:Y553)</f>
        <v>0</v>
      </c>
      <c r="Z554" s="68"/>
      <c r="AA554" s="176"/>
      <c r="AB554" s="176"/>
      <c r="AC554" s="176"/>
      <c r="AD554" s="28">
        <f>16-ROUND(Q553,2)</f>
        <v>0</v>
      </c>
      <c r="AE554" s="1">
        <f t="shared" si="349"/>
        <v>0</v>
      </c>
      <c r="AF554" s="2">
        <f t="shared" si="350"/>
        <v>0</v>
      </c>
      <c r="AG554">
        <f t="shared" si="353"/>
        <v>0</v>
      </c>
      <c r="AH554">
        <f t="shared" si="351"/>
        <v>0</v>
      </c>
      <c r="AI554">
        <f t="shared" si="354"/>
        <v>0</v>
      </c>
      <c r="AJ554" s="3">
        <f t="shared" si="366"/>
        <v>0</v>
      </c>
      <c r="AK554">
        <f t="shared" si="355"/>
        <v>0</v>
      </c>
      <c r="AL554">
        <f t="shared" si="356"/>
        <v>0</v>
      </c>
      <c r="AM554">
        <f t="shared" si="357"/>
        <v>0</v>
      </c>
      <c r="AN554">
        <f t="shared" si="358"/>
        <v>0</v>
      </c>
      <c r="AO554">
        <f t="shared" si="359"/>
        <v>0</v>
      </c>
      <c r="AP554">
        <f t="shared" si="360"/>
        <v>0</v>
      </c>
      <c r="AQ554">
        <f t="shared" si="361"/>
        <v>0</v>
      </c>
      <c r="AR554">
        <f t="shared" si="362"/>
        <v>0</v>
      </c>
    </row>
    <row r="555" spans="2:44" ht="11.25" customHeight="1" x14ac:dyDescent="0.25">
      <c r="B555" s="40">
        <f>B551+1</f>
        <v>85</v>
      </c>
      <c r="C555" s="22" t="s">
        <v>193</v>
      </c>
      <c r="D555" s="51" t="s">
        <v>65</v>
      </c>
      <c r="E555" s="40"/>
      <c r="F555" s="40"/>
      <c r="G555" s="40"/>
      <c r="H555" s="40"/>
      <c r="I555" s="40"/>
      <c r="J555" s="40"/>
      <c r="K555" s="92" t="str">
        <f>[1]Recap!B62</f>
        <v>Inginerie software</v>
      </c>
      <c r="L555" s="92" t="str">
        <f>[1]Recap!C62</f>
        <v>I2</v>
      </c>
      <c r="M555" s="46" t="s">
        <v>211</v>
      </c>
      <c r="N555" s="39"/>
      <c r="O555" s="40"/>
      <c r="P555" s="40"/>
      <c r="Q555" s="27">
        <f t="shared" si="382"/>
        <v>6</v>
      </c>
      <c r="R555" s="28">
        <f t="shared" si="383"/>
        <v>0</v>
      </c>
      <c r="S555" s="29">
        <f>TRUNC(R555*AE556,2)</f>
        <v>0</v>
      </c>
      <c r="T555" s="30">
        <v>0</v>
      </c>
      <c r="U555" s="31">
        <v>0</v>
      </c>
      <c r="V555" s="29">
        <f>TRUNC((W555+X555)/2*AF556,2)</f>
        <v>6</v>
      </c>
      <c r="W555" s="30">
        <v>0</v>
      </c>
      <c r="X555" s="32">
        <v>12</v>
      </c>
      <c r="Y555" s="175"/>
      <c r="Z555" s="68"/>
      <c r="AA555" s="176"/>
      <c r="AB555" s="176"/>
      <c r="AC555" s="176"/>
      <c r="AD555" s="73"/>
      <c r="AE555" s="1">
        <f t="shared" si="349"/>
        <v>2</v>
      </c>
      <c r="AF555" s="2">
        <f t="shared" si="350"/>
        <v>1</v>
      </c>
      <c r="AG555">
        <f t="shared" si="353"/>
        <v>0</v>
      </c>
      <c r="AH555">
        <f t="shared" si="351"/>
        <v>0</v>
      </c>
      <c r="AI555">
        <f t="shared" si="354"/>
        <v>0</v>
      </c>
      <c r="AJ555" s="3">
        <f t="shared" si="366"/>
        <v>0</v>
      </c>
      <c r="AK555">
        <f t="shared" si="355"/>
        <v>0</v>
      </c>
      <c r="AL555">
        <f t="shared" si="356"/>
        <v>0</v>
      </c>
      <c r="AM555">
        <f t="shared" si="357"/>
        <v>0</v>
      </c>
      <c r="AN555">
        <f t="shared" si="358"/>
        <v>1</v>
      </c>
      <c r="AO555">
        <f t="shared" si="359"/>
        <v>0</v>
      </c>
      <c r="AP555">
        <f t="shared" si="360"/>
        <v>0</v>
      </c>
      <c r="AQ555">
        <f t="shared" si="361"/>
        <v>0</v>
      </c>
      <c r="AR555">
        <f t="shared" si="362"/>
        <v>1</v>
      </c>
    </row>
    <row r="556" spans="2:44" ht="11.25" customHeight="1" x14ac:dyDescent="0.25">
      <c r="B556" s="40"/>
      <c r="C556" s="40"/>
      <c r="D556" s="40"/>
      <c r="E556" s="40"/>
      <c r="F556" s="40"/>
      <c r="G556" s="40"/>
      <c r="H556" s="40"/>
      <c r="I556" s="40"/>
      <c r="J556" s="40"/>
      <c r="K556" s="92" t="str">
        <f>[1]Recap!B69</f>
        <v>Programare logică și funcțională</v>
      </c>
      <c r="L556" s="92" t="str">
        <f>[1]Recap!C69</f>
        <v>I2</v>
      </c>
      <c r="M556" s="46" t="s">
        <v>208</v>
      </c>
      <c r="N556" s="25"/>
      <c r="O556" s="25"/>
      <c r="P556" s="25"/>
      <c r="Q556" s="27">
        <f t="shared" si="382"/>
        <v>5</v>
      </c>
      <c r="R556" s="28">
        <f t="shared" si="383"/>
        <v>0</v>
      </c>
      <c r="S556" s="29">
        <f>TRUNC(R556*AE557,2)</f>
        <v>0</v>
      </c>
      <c r="T556" s="30">
        <v>0</v>
      </c>
      <c r="U556" s="31">
        <v>0</v>
      </c>
      <c r="V556" s="29">
        <f>TRUNC((W556+X556)/2*AF557,2)</f>
        <v>5</v>
      </c>
      <c r="W556" s="30">
        <v>0</v>
      </c>
      <c r="X556" s="32">
        <v>10</v>
      </c>
      <c r="Y556" s="175"/>
      <c r="Z556" s="68"/>
      <c r="AA556" s="176"/>
      <c r="AB556" s="176"/>
      <c r="AC556" s="176"/>
      <c r="AD556" s="73"/>
      <c r="AE556" s="1">
        <f t="shared" si="349"/>
        <v>2</v>
      </c>
      <c r="AF556" s="2">
        <f t="shared" si="350"/>
        <v>1</v>
      </c>
      <c r="AG556">
        <f t="shared" si="353"/>
        <v>0</v>
      </c>
      <c r="AH556">
        <f t="shared" si="351"/>
        <v>0</v>
      </c>
      <c r="AI556">
        <f t="shared" si="354"/>
        <v>0</v>
      </c>
      <c r="AJ556" s="3">
        <f t="shared" si="366"/>
        <v>0</v>
      </c>
      <c r="AK556">
        <f t="shared" si="355"/>
        <v>0</v>
      </c>
      <c r="AL556">
        <f t="shared" si="356"/>
        <v>0</v>
      </c>
      <c r="AM556">
        <f t="shared" si="357"/>
        <v>0</v>
      </c>
      <c r="AN556">
        <f t="shared" si="358"/>
        <v>1</v>
      </c>
      <c r="AO556">
        <f t="shared" si="359"/>
        <v>0</v>
      </c>
      <c r="AP556">
        <f t="shared" si="360"/>
        <v>0</v>
      </c>
      <c r="AQ556">
        <f t="shared" si="361"/>
        <v>0</v>
      </c>
      <c r="AR556">
        <f t="shared" si="362"/>
        <v>1</v>
      </c>
    </row>
    <row r="557" spans="2:44" ht="11.25" customHeight="1" x14ac:dyDescent="0.25">
      <c r="B557" s="40"/>
      <c r="C557" s="40"/>
      <c r="D557" s="40"/>
      <c r="E557" s="40"/>
      <c r="F557" s="40"/>
      <c r="G557" s="40"/>
      <c r="H557" s="40"/>
      <c r="I557" s="40"/>
      <c r="J557" s="40"/>
      <c r="K557" s="92" t="str">
        <f>[1]Recap!B72</f>
        <v>Proiect colectiv</v>
      </c>
      <c r="L557" s="92" t="str">
        <f>[1]Recap!C72</f>
        <v>I2</v>
      </c>
      <c r="M557" s="160" t="s">
        <v>215</v>
      </c>
      <c r="N557" s="23"/>
      <c r="O557" s="25"/>
      <c r="P557" s="25"/>
      <c r="Q557" s="89">
        <f t="shared" ref="Q557" si="384">SUM(Q554:Q556)</f>
        <v>16</v>
      </c>
      <c r="R557" s="89">
        <f t="shared" ref="R557:X557" si="385">SUM(R554:R556)</f>
        <v>0</v>
      </c>
      <c r="S557" s="89">
        <f t="shared" si="385"/>
        <v>0</v>
      </c>
      <c r="T557" s="89">
        <f t="shared" si="385"/>
        <v>0</v>
      </c>
      <c r="U557" s="89">
        <f t="shared" si="385"/>
        <v>0</v>
      </c>
      <c r="V557" s="89">
        <f t="shared" si="385"/>
        <v>16</v>
      </c>
      <c r="W557" s="89">
        <f t="shared" si="385"/>
        <v>0</v>
      </c>
      <c r="X557" s="89">
        <f t="shared" si="385"/>
        <v>32</v>
      </c>
      <c r="Y557" s="175"/>
      <c r="Z557" s="68"/>
      <c r="AA557" s="176"/>
      <c r="AB557" s="176"/>
      <c r="AC557" s="176"/>
      <c r="AD557" s="28" t="str">
        <f>_xlfn.CONCAT(ROUND(AD558,2), " Examene")</f>
        <v>0 Examene</v>
      </c>
      <c r="AE557" s="1">
        <f t="shared" si="349"/>
        <v>2</v>
      </c>
      <c r="AF557" s="2">
        <f t="shared" si="350"/>
        <v>1</v>
      </c>
      <c r="AG557">
        <f t="shared" si="353"/>
        <v>0</v>
      </c>
      <c r="AH557">
        <f t="shared" si="351"/>
        <v>0</v>
      </c>
      <c r="AI557">
        <f t="shared" si="354"/>
        <v>0</v>
      </c>
      <c r="AJ557" s="3">
        <f t="shared" si="366"/>
        <v>0</v>
      </c>
      <c r="AK557">
        <f t="shared" si="355"/>
        <v>0</v>
      </c>
      <c r="AL557">
        <f t="shared" si="356"/>
        <v>0</v>
      </c>
      <c r="AM557">
        <f t="shared" si="357"/>
        <v>0</v>
      </c>
      <c r="AN557">
        <f t="shared" si="358"/>
        <v>1</v>
      </c>
      <c r="AO557">
        <f t="shared" si="359"/>
        <v>0</v>
      </c>
      <c r="AP557">
        <f t="shared" si="360"/>
        <v>0</v>
      </c>
      <c r="AQ557">
        <f t="shared" si="361"/>
        <v>0</v>
      </c>
      <c r="AR557">
        <f t="shared" si="362"/>
        <v>1</v>
      </c>
    </row>
    <row r="558" spans="2:44" ht="11.25" customHeight="1" x14ac:dyDescent="0.25">
      <c r="B558" s="243" t="s">
        <v>52</v>
      </c>
      <c r="C558" s="239"/>
      <c r="D558" s="239"/>
      <c r="E558" s="239"/>
      <c r="F558" s="239"/>
      <c r="G558" s="239"/>
      <c r="H558" s="239"/>
      <c r="I558" s="239"/>
      <c r="J558" s="239"/>
      <c r="K558" s="239"/>
      <c r="L558" s="239"/>
      <c r="M558" s="240"/>
      <c r="N558" s="87"/>
      <c r="O558" s="88"/>
      <c r="P558" s="88"/>
      <c r="Q558" s="27">
        <f t="shared" ref="Q558:Q562" si="386">S558+V558</f>
        <v>5</v>
      </c>
      <c r="R558" s="28">
        <f t="shared" ref="R558:R562" si="387">(T558+U558)/2</f>
        <v>0</v>
      </c>
      <c r="S558" s="29">
        <f>TRUNC(R558*AE559,2)</f>
        <v>0</v>
      </c>
      <c r="T558" s="30">
        <v>0</v>
      </c>
      <c r="U558" s="31">
        <v>0</v>
      </c>
      <c r="V558" s="29">
        <f>TRUNC((W558+X558)/2*AF559,2)</f>
        <v>5</v>
      </c>
      <c r="W558" s="30">
        <v>0</v>
      </c>
      <c r="X558" s="32">
        <v>10</v>
      </c>
      <c r="Y558" s="175"/>
      <c r="Z558" s="68"/>
      <c r="AA558" s="176"/>
      <c r="AB558" s="176"/>
      <c r="AC558" s="176"/>
      <c r="AD558" s="28">
        <f>16-ROUND(Q557,2)</f>
        <v>0</v>
      </c>
      <c r="AE558" s="1">
        <f t="shared" si="349"/>
        <v>0</v>
      </c>
      <c r="AF558" s="2">
        <f t="shared" si="350"/>
        <v>0</v>
      </c>
      <c r="AG558">
        <f t="shared" si="353"/>
        <v>0</v>
      </c>
      <c r="AH558">
        <f t="shared" si="351"/>
        <v>0</v>
      </c>
      <c r="AI558">
        <f t="shared" si="354"/>
        <v>0</v>
      </c>
      <c r="AJ558" s="3">
        <f t="shared" si="366"/>
        <v>0</v>
      </c>
      <c r="AK558">
        <f t="shared" si="355"/>
        <v>0</v>
      </c>
      <c r="AL558">
        <f t="shared" si="356"/>
        <v>0</v>
      </c>
      <c r="AM558">
        <f t="shared" si="357"/>
        <v>0</v>
      </c>
      <c r="AN558">
        <f t="shared" si="358"/>
        <v>0</v>
      </c>
      <c r="AO558">
        <f t="shared" si="359"/>
        <v>0</v>
      </c>
      <c r="AP558">
        <f t="shared" si="360"/>
        <v>0</v>
      </c>
      <c r="AQ558">
        <f t="shared" si="361"/>
        <v>0</v>
      </c>
      <c r="AR558">
        <f t="shared" si="362"/>
        <v>0</v>
      </c>
    </row>
    <row r="559" spans="2:44" ht="11.25" customHeight="1" x14ac:dyDescent="0.25">
      <c r="B559" s="40">
        <v>86</v>
      </c>
      <c r="C559" s="184" t="s">
        <v>193</v>
      </c>
      <c r="D559" s="185" t="s">
        <v>65</v>
      </c>
      <c r="E559" s="40"/>
      <c r="F559" s="40"/>
      <c r="G559" s="40"/>
      <c r="H559" s="40"/>
      <c r="I559" s="40"/>
      <c r="J559" s="40"/>
      <c r="K559" s="92" t="str">
        <f>[1]Recap!B67</f>
        <v>Programare pe dispozitive mobile  (CO)</v>
      </c>
      <c r="L559" s="92" t="str">
        <f>[1]Recap!C67</f>
        <v>I2</v>
      </c>
      <c r="M559" s="46" t="s">
        <v>211</v>
      </c>
      <c r="N559" s="25"/>
      <c r="O559" s="25"/>
      <c r="P559" s="25"/>
      <c r="Q559" s="27">
        <f t="shared" si="386"/>
        <v>1</v>
      </c>
      <c r="R559" s="28">
        <f t="shared" si="387"/>
        <v>0</v>
      </c>
      <c r="S559" s="29">
        <f>TRUNC(R559*AE560,2)</f>
        <v>0</v>
      </c>
      <c r="T559" s="30">
        <v>0</v>
      </c>
      <c r="U559" s="31">
        <v>0</v>
      </c>
      <c r="V559" s="29">
        <f>TRUNC((W559+X559)/2*AF560,2)</f>
        <v>1</v>
      </c>
      <c r="W559" s="30">
        <v>0</v>
      </c>
      <c r="X559" s="32">
        <v>2</v>
      </c>
      <c r="Y559" s="175"/>
      <c r="Z559" s="68"/>
      <c r="AA559" s="176"/>
      <c r="AB559" s="176"/>
      <c r="AC559" s="176"/>
      <c r="AD559" s="73"/>
      <c r="AE559" s="1">
        <f t="shared" si="349"/>
        <v>2</v>
      </c>
      <c r="AF559" s="2">
        <f t="shared" si="350"/>
        <v>1</v>
      </c>
      <c r="AG559">
        <f t="shared" si="353"/>
        <v>0</v>
      </c>
      <c r="AH559">
        <f t="shared" si="351"/>
        <v>0</v>
      </c>
      <c r="AI559">
        <f t="shared" si="354"/>
        <v>0</v>
      </c>
      <c r="AJ559" s="3">
        <f t="shared" si="366"/>
        <v>0</v>
      </c>
      <c r="AK559">
        <f t="shared" si="355"/>
        <v>0</v>
      </c>
      <c r="AL559">
        <f t="shared" si="356"/>
        <v>0</v>
      </c>
      <c r="AM559">
        <f t="shared" si="357"/>
        <v>0</v>
      </c>
      <c r="AN559">
        <f t="shared" si="358"/>
        <v>1</v>
      </c>
      <c r="AO559">
        <f t="shared" si="359"/>
        <v>0</v>
      </c>
      <c r="AP559">
        <f t="shared" si="360"/>
        <v>0</v>
      </c>
      <c r="AQ559">
        <f t="shared" si="361"/>
        <v>0</v>
      </c>
      <c r="AR559">
        <f t="shared" si="362"/>
        <v>1</v>
      </c>
    </row>
    <row r="560" spans="2:44" ht="11.25" customHeight="1" x14ac:dyDescent="0.25">
      <c r="B560" s="40"/>
      <c r="C560" s="40"/>
      <c r="D560" s="40"/>
      <c r="E560" s="40"/>
      <c r="F560" s="40"/>
      <c r="G560" s="40"/>
      <c r="H560" s="40"/>
      <c r="I560" s="40"/>
      <c r="J560" s="40"/>
      <c r="K560" s="92" t="str">
        <f>[1]Recap!B75</f>
        <v>Geometrie computationala (CO)</v>
      </c>
      <c r="L560" s="92" t="str">
        <f>[1]Recap!C75</f>
        <v>I2</v>
      </c>
      <c r="M560" s="160" t="s">
        <v>80</v>
      </c>
      <c r="N560" s="23"/>
      <c r="O560" s="25"/>
      <c r="P560" s="25"/>
      <c r="Q560" s="27">
        <f t="shared" si="386"/>
        <v>5</v>
      </c>
      <c r="R560" s="28">
        <f t="shared" si="387"/>
        <v>0</v>
      </c>
      <c r="S560" s="29">
        <f>TRUNC(R560*AE561,2)</f>
        <v>0</v>
      </c>
      <c r="T560" s="30">
        <v>0</v>
      </c>
      <c r="U560" s="31">
        <v>0</v>
      </c>
      <c r="V560" s="29">
        <f>TRUNC((W560+X560)/2*AF561,2)</f>
        <v>5</v>
      </c>
      <c r="W560" s="30">
        <v>0</v>
      </c>
      <c r="X560" s="32">
        <v>10</v>
      </c>
      <c r="Y560" s="175"/>
      <c r="Z560" s="68"/>
      <c r="AA560" s="176"/>
      <c r="AB560" s="176"/>
      <c r="AC560" s="176"/>
      <c r="AD560" s="73"/>
      <c r="AE560" s="1">
        <f t="shared" si="349"/>
        <v>2</v>
      </c>
      <c r="AF560" s="2">
        <f t="shared" si="350"/>
        <v>1</v>
      </c>
      <c r="AG560">
        <f t="shared" si="353"/>
        <v>0</v>
      </c>
      <c r="AH560">
        <f t="shared" si="351"/>
        <v>0</v>
      </c>
      <c r="AI560">
        <f t="shared" si="354"/>
        <v>0</v>
      </c>
      <c r="AJ560" s="3">
        <f t="shared" si="366"/>
        <v>0</v>
      </c>
      <c r="AK560">
        <f t="shared" si="355"/>
        <v>0</v>
      </c>
      <c r="AL560">
        <f t="shared" si="356"/>
        <v>0</v>
      </c>
      <c r="AM560">
        <f t="shared" si="357"/>
        <v>0</v>
      </c>
      <c r="AN560">
        <f t="shared" si="358"/>
        <v>1</v>
      </c>
      <c r="AO560">
        <f t="shared" si="359"/>
        <v>0</v>
      </c>
      <c r="AP560">
        <f t="shared" si="360"/>
        <v>0</v>
      </c>
      <c r="AQ560">
        <f t="shared" si="361"/>
        <v>0</v>
      </c>
      <c r="AR560">
        <f t="shared" si="362"/>
        <v>1</v>
      </c>
    </row>
    <row r="561" spans="2:44" ht="11.25" customHeight="1" x14ac:dyDescent="0.25">
      <c r="B561" s="40"/>
      <c r="C561" s="40"/>
      <c r="D561" s="40"/>
      <c r="E561" s="40"/>
      <c r="F561" s="40"/>
      <c r="G561" s="40"/>
      <c r="H561" s="40"/>
      <c r="I561" s="40"/>
      <c r="J561" s="40"/>
      <c r="K561" s="92" t="str">
        <f>[1]Recap!B71</f>
        <v>Stagiu de practică II</v>
      </c>
      <c r="L561" s="92" t="str">
        <f>[1]Recap!C71</f>
        <v>I2+IA2</v>
      </c>
      <c r="M561" s="160" t="s">
        <v>235</v>
      </c>
      <c r="N561" s="23"/>
      <c r="O561" s="25"/>
      <c r="P561" s="25"/>
      <c r="Q561" s="27">
        <f t="shared" si="386"/>
        <v>1</v>
      </c>
      <c r="R561" s="28">
        <f t="shared" si="387"/>
        <v>0</v>
      </c>
      <c r="S561" s="29">
        <f>TRUNC(R561*AE562,2)</f>
        <v>0</v>
      </c>
      <c r="T561" s="30">
        <v>0</v>
      </c>
      <c r="U561" s="31">
        <v>0</v>
      </c>
      <c r="V561" s="29">
        <f>TRUNC((W561+X561)/2*AF562,2)</f>
        <v>1</v>
      </c>
      <c r="W561" s="30">
        <v>0</v>
      </c>
      <c r="X561" s="32">
        <v>2</v>
      </c>
      <c r="Y561" s="175"/>
      <c r="Z561" s="68"/>
      <c r="AA561" s="176"/>
      <c r="AB561" s="176"/>
      <c r="AC561" s="176"/>
      <c r="AD561" s="73"/>
      <c r="AE561" s="1">
        <f t="shared" si="349"/>
        <v>2</v>
      </c>
      <c r="AF561" s="2">
        <f t="shared" si="350"/>
        <v>1</v>
      </c>
      <c r="AG561">
        <f t="shared" si="353"/>
        <v>0</v>
      </c>
      <c r="AH561">
        <f t="shared" si="351"/>
        <v>0</v>
      </c>
      <c r="AI561">
        <f t="shared" si="354"/>
        <v>0</v>
      </c>
      <c r="AJ561" s="3">
        <f t="shared" si="366"/>
        <v>0</v>
      </c>
      <c r="AK561">
        <f t="shared" si="355"/>
        <v>0</v>
      </c>
      <c r="AL561">
        <f t="shared" si="356"/>
        <v>0</v>
      </c>
      <c r="AM561">
        <f t="shared" si="357"/>
        <v>0</v>
      </c>
      <c r="AN561">
        <f t="shared" si="358"/>
        <v>1</v>
      </c>
      <c r="AO561">
        <f t="shared" si="359"/>
        <v>1</v>
      </c>
      <c r="AP561">
        <f t="shared" si="360"/>
        <v>0</v>
      </c>
      <c r="AQ561">
        <f t="shared" si="361"/>
        <v>0</v>
      </c>
      <c r="AR561">
        <f t="shared" si="362"/>
        <v>1</v>
      </c>
    </row>
    <row r="562" spans="2:44" ht="11.25" customHeight="1" x14ac:dyDescent="0.25">
      <c r="B562" s="40"/>
      <c r="C562" s="40"/>
      <c r="D562" s="40"/>
      <c r="E562" s="40"/>
      <c r="F562" s="40"/>
      <c r="G562" s="40"/>
      <c r="H562" s="40"/>
      <c r="I562" s="40"/>
      <c r="J562" s="40"/>
      <c r="K562" s="92" t="str">
        <f>[1]Recap!B112</f>
        <v>Metode numerice (CO)</v>
      </c>
      <c r="L562" s="92" t="str">
        <f>[1]Recap!C112</f>
        <v>IA3</v>
      </c>
      <c r="M562" s="160" t="s">
        <v>117</v>
      </c>
      <c r="N562" s="23"/>
      <c r="O562" s="25"/>
      <c r="P562" s="25"/>
      <c r="Q562" s="27">
        <f t="shared" si="386"/>
        <v>4</v>
      </c>
      <c r="R562" s="28">
        <f t="shared" si="387"/>
        <v>0</v>
      </c>
      <c r="S562" s="29">
        <f>TRUNC(R562*AE563,2)</f>
        <v>0</v>
      </c>
      <c r="T562" s="30">
        <v>0</v>
      </c>
      <c r="U562" s="31">
        <v>0</v>
      </c>
      <c r="V562" s="29">
        <f>TRUNC((W562+X562)/2*AF563,2)</f>
        <v>4</v>
      </c>
      <c r="W562" s="30">
        <v>0</v>
      </c>
      <c r="X562" s="32">
        <v>8</v>
      </c>
      <c r="Y562" s="175"/>
      <c r="Z562" s="68"/>
      <c r="AA562" s="176"/>
      <c r="AB562" s="176"/>
      <c r="AC562" s="176"/>
      <c r="AD562" s="73"/>
      <c r="AE562" s="1">
        <f t="shared" si="349"/>
        <v>2</v>
      </c>
      <c r="AF562" s="2">
        <f t="shared" si="350"/>
        <v>1</v>
      </c>
      <c r="AG562">
        <f t="shared" si="353"/>
        <v>0</v>
      </c>
      <c r="AH562">
        <f t="shared" si="351"/>
        <v>0</v>
      </c>
      <c r="AI562">
        <f t="shared" si="354"/>
        <v>0</v>
      </c>
      <c r="AJ562" s="3">
        <f t="shared" si="366"/>
        <v>0</v>
      </c>
      <c r="AK562">
        <f t="shared" si="355"/>
        <v>0</v>
      </c>
      <c r="AL562">
        <f t="shared" si="356"/>
        <v>0</v>
      </c>
      <c r="AM562">
        <f t="shared" si="357"/>
        <v>0</v>
      </c>
      <c r="AN562">
        <f t="shared" si="358"/>
        <v>0</v>
      </c>
      <c r="AO562">
        <f t="shared" si="359"/>
        <v>1</v>
      </c>
      <c r="AP562">
        <f t="shared" si="360"/>
        <v>0</v>
      </c>
      <c r="AQ562">
        <f t="shared" si="361"/>
        <v>0</v>
      </c>
      <c r="AR562">
        <f t="shared" si="362"/>
        <v>1</v>
      </c>
    </row>
    <row r="563" spans="2:44" ht="11.25" customHeight="1" x14ac:dyDescent="0.25">
      <c r="B563" s="40"/>
      <c r="C563" s="40"/>
      <c r="D563" s="40"/>
      <c r="E563" s="40"/>
      <c r="F563" s="40"/>
      <c r="G563" s="40"/>
      <c r="H563" s="40"/>
      <c r="I563" s="40"/>
      <c r="J563" s="40"/>
      <c r="K563" s="92" t="str">
        <f>[1]Recap!B59</f>
        <v>Reţele de  calculatoare</v>
      </c>
      <c r="L563" s="92" t="str">
        <f>[1]Recap!C59</f>
        <v>IA2</v>
      </c>
      <c r="M563" s="160" t="s">
        <v>163</v>
      </c>
      <c r="N563" s="23"/>
      <c r="O563" s="25"/>
      <c r="P563" s="25"/>
      <c r="Q563" s="89">
        <f t="shared" ref="Q563:X563" si="388">SUM(Q558:Q562)</f>
        <v>16</v>
      </c>
      <c r="R563" s="89">
        <f t="shared" si="388"/>
        <v>0</v>
      </c>
      <c r="S563" s="89">
        <f t="shared" si="388"/>
        <v>0</v>
      </c>
      <c r="T563" s="89">
        <f t="shared" si="388"/>
        <v>0</v>
      </c>
      <c r="U563" s="89">
        <f t="shared" si="388"/>
        <v>0</v>
      </c>
      <c r="V563" s="89">
        <f t="shared" si="388"/>
        <v>16</v>
      </c>
      <c r="W563" s="89">
        <f t="shared" si="388"/>
        <v>0</v>
      </c>
      <c r="X563" s="89">
        <f t="shared" si="388"/>
        <v>32</v>
      </c>
      <c r="Y563" s="175"/>
      <c r="Z563" s="68"/>
      <c r="AA563" s="176"/>
      <c r="AB563" s="176"/>
      <c r="AC563" s="176"/>
      <c r="AD563" s="28" t="str">
        <f>_xlfn.CONCAT(ROUND(AD564,2), " Examene")</f>
        <v>0 Examene</v>
      </c>
      <c r="AE563" s="1">
        <f t="shared" si="349"/>
        <v>2</v>
      </c>
      <c r="AF563" s="2">
        <f t="shared" si="350"/>
        <v>1</v>
      </c>
      <c r="AG563">
        <f t="shared" si="353"/>
        <v>0</v>
      </c>
      <c r="AH563">
        <f t="shared" si="351"/>
        <v>0</v>
      </c>
      <c r="AI563">
        <f t="shared" si="354"/>
        <v>0</v>
      </c>
      <c r="AJ563" s="3">
        <f t="shared" si="366"/>
        <v>0</v>
      </c>
      <c r="AK563">
        <f t="shared" si="355"/>
        <v>0</v>
      </c>
      <c r="AL563">
        <f t="shared" si="356"/>
        <v>0</v>
      </c>
      <c r="AM563">
        <f t="shared" si="357"/>
        <v>0</v>
      </c>
      <c r="AN563">
        <f t="shared" si="358"/>
        <v>0</v>
      </c>
      <c r="AO563">
        <f t="shared" si="359"/>
        <v>1</v>
      </c>
      <c r="AP563">
        <f t="shared" si="360"/>
        <v>0</v>
      </c>
      <c r="AQ563">
        <f t="shared" si="361"/>
        <v>0</v>
      </c>
      <c r="AR563">
        <f t="shared" si="362"/>
        <v>1</v>
      </c>
    </row>
    <row r="564" spans="2:44" ht="11.25" customHeight="1" x14ac:dyDescent="0.25">
      <c r="B564" s="243" t="s">
        <v>52</v>
      </c>
      <c r="C564" s="239"/>
      <c r="D564" s="239"/>
      <c r="E564" s="239"/>
      <c r="F564" s="239"/>
      <c r="G564" s="239"/>
      <c r="H564" s="239"/>
      <c r="I564" s="239"/>
      <c r="J564" s="239"/>
      <c r="K564" s="239"/>
      <c r="L564" s="239"/>
      <c r="M564" s="240"/>
      <c r="N564" s="87"/>
      <c r="O564" s="88"/>
      <c r="P564" s="88"/>
      <c r="Q564" s="27">
        <f t="shared" ref="Q564:Q566" si="389">S564+V564</f>
        <v>4</v>
      </c>
      <c r="R564" s="28">
        <f t="shared" ref="R564:R566" si="390">(T564+U564)/2</f>
        <v>0</v>
      </c>
      <c r="S564" s="29">
        <f>TRUNC(R564*AE565,2)</f>
        <v>0</v>
      </c>
      <c r="T564" s="30">
        <v>0</v>
      </c>
      <c r="U564" s="31">
        <v>0</v>
      </c>
      <c r="V564" s="29">
        <f>TRUNC((W564+X564)/2*AF565,2)</f>
        <v>4</v>
      </c>
      <c r="W564" s="30">
        <v>0</v>
      </c>
      <c r="X564" s="32">
        <v>8</v>
      </c>
      <c r="Y564" s="175"/>
      <c r="Z564" s="68"/>
      <c r="AA564" s="176"/>
      <c r="AB564" s="176"/>
      <c r="AC564" s="176"/>
      <c r="AD564" s="28">
        <f>16-ROUND(Q563,2)</f>
        <v>0</v>
      </c>
      <c r="AE564" s="1">
        <f t="shared" si="349"/>
        <v>0</v>
      </c>
      <c r="AF564" s="2">
        <f t="shared" si="350"/>
        <v>0</v>
      </c>
      <c r="AG564">
        <f t="shared" si="353"/>
        <v>0</v>
      </c>
      <c r="AH564">
        <f t="shared" si="351"/>
        <v>0</v>
      </c>
      <c r="AI564">
        <f t="shared" si="354"/>
        <v>0</v>
      </c>
      <c r="AJ564" s="3">
        <f t="shared" si="366"/>
        <v>0</v>
      </c>
      <c r="AK564">
        <f t="shared" si="355"/>
        <v>0</v>
      </c>
      <c r="AL564">
        <f t="shared" si="356"/>
        <v>0</v>
      </c>
      <c r="AM564">
        <f t="shared" si="357"/>
        <v>0</v>
      </c>
      <c r="AN564">
        <f t="shared" si="358"/>
        <v>0</v>
      </c>
      <c r="AO564">
        <f t="shared" si="359"/>
        <v>0</v>
      </c>
      <c r="AP564">
        <f t="shared" si="360"/>
        <v>0</v>
      </c>
      <c r="AQ564">
        <f t="shared" si="361"/>
        <v>0</v>
      </c>
      <c r="AR564">
        <f t="shared" si="362"/>
        <v>0</v>
      </c>
    </row>
    <row r="565" spans="2:44" ht="11.25" customHeight="1" x14ac:dyDescent="0.25">
      <c r="B565" s="40">
        <f>B559+1</f>
        <v>87</v>
      </c>
      <c r="C565" s="22" t="s">
        <v>193</v>
      </c>
      <c r="D565" s="51" t="s">
        <v>65</v>
      </c>
      <c r="E565" s="40"/>
      <c r="F565" s="40"/>
      <c r="G565" s="40"/>
      <c r="H565" s="40"/>
      <c r="I565" s="40"/>
      <c r="J565" s="40"/>
      <c r="K565" s="92" t="str">
        <f>[1]Recap!B59</f>
        <v>Reţele de  calculatoare</v>
      </c>
      <c r="L565" s="92" t="str">
        <f>[1]Recap!C59</f>
        <v>IA2</v>
      </c>
      <c r="M565" s="46" t="s">
        <v>163</v>
      </c>
      <c r="N565" s="39"/>
      <c r="O565" s="40"/>
      <c r="P565" s="40"/>
      <c r="Q565" s="27">
        <f t="shared" si="389"/>
        <v>8</v>
      </c>
      <c r="R565" s="28">
        <f t="shared" si="390"/>
        <v>0</v>
      </c>
      <c r="S565" s="29">
        <f>TRUNC(R565*AE566,2)</f>
        <v>0</v>
      </c>
      <c r="T565" s="30">
        <v>0</v>
      </c>
      <c r="U565" s="31">
        <v>0</v>
      </c>
      <c r="V565" s="29">
        <f>TRUNC((W565+X565)/2*AF566,2)</f>
        <v>8</v>
      </c>
      <c r="W565" s="30">
        <v>0</v>
      </c>
      <c r="X565" s="32">
        <v>16</v>
      </c>
      <c r="Y565" s="175"/>
      <c r="Z565" s="68"/>
      <c r="AA565" s="176"/>
      <c r="AB565" s="176"/>
      <c r="AC565" s="176"/>
      <c r="AD565" s="73"/>
      <c r="AE565" s="1">
        <f t="shared" si="349"/>
        <v>2</v>
      </c>
      <c r="AF565" s="2">
        <f t="shared" si="350"/>
        <v>1</v>
      </c>
      <c r="AG565">
        <f t="shared" si="353"/>
        <v>0</v>
      </c>
      <c r="AH565">
        <f t="shared" si="351"/>
        <v>0</v>
      </c>
      <c r="AI565">
        <f t="shared" si="354"/>
        <v>0</v>
      </c>
      <c r="AJ565" s="3">
        <f t="shared" si="366"/>
        <v>0</v>
      </c>
      <c r="AK565">
        <f t="shared" si="355"/>
        <v>0</v>
      </c>
      <c r="AL565">
        <f t="shared" si="356"/>
        <v>0</v>
      </c>
      <c r="AM565">
        <f t="shared" si="357"/>
        <v>0</v>
      </c>
      <c r="AN565">
        <f t="shared" si="358"/>
        <v>0</v>
      </c>
      <c r="AO565">
        <f t="shared" si="359"/>
        <v>1</v>
      </c>
      <c r="AP565">
        <f t="shared" si="360"/>
        <v>0</v>
      </c>
      <c r="AQ565">
        <f t="shared" si="361"/>
        <v>0</v>
      </c>
      <c r="AR565">
        <f t="shared" si="362"/>
        <v>1</v>
      </c>
    </row>
    <row r="566" spans="2:44" ht="11.25" customHeight="1" x14ac:dyDescent="0.25">
      <c r="B566" s="40"/>
      <c r="C566" s="40"/>
      <c r="D566" s="40"/>
      <c r="E566" s="40"/>
      <c r="F566" s="40"/>
      <c r="G566" s="40"/>
      <c r="H566" s="40"/>
      <c r="I566" s="40"/>
      <c r="J566" s="40"/>
      <c r="K566" s="92" t="str">
        <f>[1]Recap!B57</f>
        <v>Probabilităţi şi statistică</v>
      </c>
      <c r="L566" s="92" t="str">
        <f>[1]Recap!C57</f>
        <v>IA2</v>
      </c>
      <c r="M566" s="46" t="s">
        <v>216</v>
      </c>
      <c r="N566" s="25"/>
      <c r="O566" s="25"/>
      <c r="P566" s="25"/>
      <c r="Q566" s="27">
        <f t="shared" si="389"/>
        <v>4</v>
      </c>
      <c r="R566" s="28">
        <f t="shared" si="390"/>
        <v>0</v>
      </c>
      <c r="S566" s="29">
        <f>TRUNC(R566*AE567,2)</f>
        <v>0</v>
      </c>
      <c r="T566" s="30">
        <v>0</v>
      </c>
      <c r="U566" s="31">
        <v>0</v>
      </c>
      <c r="V566" s="29">
        <f>TRUNC((W566+X566)/2*AF567,2)</f>
        <v>4</v>
      </c>
      <c r="W566" s="30">
        <v>0</v>
      </c>
      <c r="X566" s="32">
        <v>8</v>
      </c>
      <c r="Y566" s="175"/>
      <c r="Z566" s="68"/>
      <c r="AA566" s="176"/>
      <c r="AB566" s="176"/>
      <c r="AC566" s="176"/>
      <c r="AD566" s="73"/>
      <c r="AE566" s="1">
        <f t="shared" si="349"/>
        <v>2</v>
      </c>
      <c r="AF566" s="2">
        <f t="shared" si="350"/>
        <v>1</v>
      </c>
      <c r="AG566">
        <f t="shared" si="353"/>
        <v>0</v>
      </c>
      <c r="AH566">
        <f t="shared" si="351"/>
        <v>0</v>
      </c>
      <c r="AI566">
        <f t="shared" si="354"/>
        <v>0</v>
      </c>
      <c r="AJ566" s="3">
        <f t="shared" si="366"/>
        <v>0</v>
      </c>
      <c r="AK566">
        <f t="shared" si="355"/>
        <v>0</v>
      </c>
      <c r="AL566">
        <f t="shared" si="356"/>
        <v>0</v>
      </c>
      <c r="AM566">
        <f t="shared" si="357"/>
        <v>0</v>
      </c>
      <c r="AN566">
        <f t="shared" si="358"/>
        <v>0</v>
      </c>
      <c r="AO566">
        <f t="shared" si="359"/>
        <v>1</v>
      </c>
      <c r="AP566">
        <f t="shared" si="360"/>
        <v>0</v>
      </c>
      <c r="AQ566">
        <f t="shared" si="361"/>
        <v>0</v>
      </c>
      <c r="AR566">
        <f t="shared" si="362"/>
        <v>1</v>
      </c>
    </row>
    <row r="567" spans="2:44" ht="11.25" customHeight="1" x14ac:dyDescent="0.25">
      <c r="B567" s="40"/>
      <c r="C567" s="40"/>
      <c r="D567" s="40"/>
      <c r="E567" s="40"/>
      <c r="F567" s="40"/>
      <c r="G567" s="40"/>
      <c r="H567" s="40"/>
      <c r="I567" s="40"/>
      <c r="J567" s="40"/>
      <c r="K567" s="92" t="str">
        <f>[1]Recap!B63</f>
        <v>Inginerie software</v>
      </c>
      <c r="L567" s="92" t="str">
        <f>[1]Recap!C63</f>
        <v>IA2</v>
      </c>
      <c r="M567" s="160" t="s">
        <v>163</v>
      </c>
      <c r="N567" s="23"/>
      <c r="O567" s="25"/>
      <c r="P567" s="25"/>
      <c r="Q567" s="89">
        <f t="shared" ref="Q567" si="391">SUM(Q564:Q566)</f>
        <v>16</v>
      </c>
      <c r="R567" s="89">
        <f t="shared" ref="R567:AC568" si="392">SUM(R564:R566)</f>
        <v>0</v>
      </c>
      <c r="S567" s="89">
        <f t="shared" si="392"/>
        <v>0</v>
      </c>
      <c r="T567" s="89">
        <f t="shared" si="392"/>
        <v>0</v>
      </c>
      <c r="U567" s="89">
        <f t="shared" si="392"/>
        <v>0</v>
      </c>
      <c r="V567" s="89">
        <f t="shared" si="392"/>
        <v>16</v>
      </c>
      <c r="W567" s="89">
        <f t="shared" si="392"/>
        <v>0</v>
      </c>
      <c r="X567" s="89">
        <f t="shared" si="392"/>
        <v>32</v>
      </c>
      <c r="Y567" s="175"/>
      <c r="Z567" s="68"/>
      <c r="AA567" s="176"/>
      <c r="AB567" s="176"/>
      <c r="AC567" s="176"/>
      <c r="AD567" s="28" t="str">
        <f>_xlfn.CONCAT(ROUND(AD568,2), " Examene")</f>
        <v>0 Examene</v>
      </c>
      <c r="AE567" s="1">
        <f t="shared" si="349"/>
        <v>2</v>
      </c>
      <c r="AF567" s="2">
        <f t="shared" si="350"/>
        <v>1</v>
      </c>
      <c r="AG567">
        <f t="shared" si="353"/>
        <v>0</v>
      </c>
      <c r="AH567">
        <f t="shared" si="351"/>
        <v>0</v>
      </c>
      <c r="AI567">
        <f t="shared" si="354"/>
        <v>0</v>
      </c>
      <c r="AJ567" s="3">
        <f t="shared" si="366"/>
        <v>0</v>
      </c>
      <c r="AK567">
        <f t="shared" si="355"/>
        <v>0</v>
      </c>
      <c r="AL567">
        <f t="shared" si="356"/>
        <v>0</v>
      </c>
      <c r="AM567">
        <f t="shared" si="357"/>
        <v>0</v>
      </c>
      <c r="AN567">
        <f t="shared" si="358"/>
        <v>0</v>
      </c>
      <c r="AO567">
        <f t="shared" si="359"/>
        <v>1</v>
      </c>
      <c r="AP567">
        <f t="shared" si="360"/>
        <v>0</v>
      </c>
      <c r="AQ567">
        <f t="shared" si="361"/>
        <v>0</v>
      </c>
      <c r="AR567">
        <f t="shared" si="362"/>
        <v>1</v>
      </c>
    </row>
    <row r="568" spans="2:44" ht="11.25" customHeight="1" x14ac:dyDescent="0.25">
      <c r="B568" s="243" t="s">
        <v>52</v>
      </c>
      <c r="C568" s="239"/>
      <c r="D568" s="239"/>
      <c r="E568" s="239"/>
      <c r="F568" s="239"/>
      <c r="G568" s="239"/>
      <c r="H568" s="239"/>
      <c r="I568" s="239"/>
      <c r="J568" s="239"/>
      <c r="K568" s="239"/>
      <c r="L568" s="239"/>
      <c r="M568" s="240"/>
      <c r="N568" s="87"/>
      <c r="O568" s="88"/>
      <c r="P568" s="88"/>
      <c r="Q568" s="27">
        <f>S568+V568</f>
        <v>3</v>
      </c>
      <c r="R568" s="28">
        <f>(T568+U568)/2</f>
        <v>0</v>
      </c>
      <c r="S568" s="29">
        <f>TRUNC(R568*AE569,2)</f>
        <v>0</v>
      </c>
      <c r="T568" s="30">
        <v>0</v>
      </c>
      <c r="U568" s="31">
        <v>0</v>
      </c>
      <c r="V568" s="29">
        <f>TRUNC((W568+X568)/2*AF569,2)</f>
        <v>3</v>
      </c>
      <c r="W568" s="30">
        <v>0</v>
      </c>
      <c r="X568" s="32">
        <v>6</v>
      </c>
      <c r="Y568" s="89">
        <f t="shared" si="392"/>
        <v>0</v>
      </c>
      <c r="Z568" s="89">
        <f t="shared" si="392"/>
        <v>0</v>
      </c>
      <c r="AA568" s="89">
        <f t="shared" si="392"/>
        <v>0</v>
      </c>
      <c r="AB568" s="89">
        <f t="shared" si="392"/>
        <v>0</v>
      </c>
      <c r="AC568" s="89">
        <f t="shared" si="392"/>
        <v>0</v>
      </c>
      <c r="AD568" s="28">
        <f>16-ROUND(Q567,2)</f>
        <v>0</v>
      </c>
      <c r="AE568" s="1">
        <f t="shared" si="349"/>
        <v>0</v>
      </c>
      <c r="AF568" s="2">
        <f t="shared" si="350"/>
        <v>0</v>
      </c>
      <c r="AG568">
        <f t="shared" si="353"/>
        <v>0</v>
      </c>
      <c r="AH568">
        <f t="shared" si="351"/>
        <v>0</v>
      </c>
      <c r="AI568">
        <f t="shared" si="354"/>
        <v>0</v>
      </c>
      <c r="AJ568" s="3">
        <f t="shared" si="366"/>
        <v>0</v>
      </c>
      <c r="AK568">
        <f t="shared" si="355"/>
        <v>0</v>
      </c>
      <c r="AL568">
        <f t="shared" si="356"/>
        <v>0</v>
      </c>
      <c r="AM568">
        <f t="shared" si="357"/>
        <v>0</v>
      </c>
      <c r="AN568">
        <f t="shared" si="358"/>
        <v>0</v>
      </c>
      <c r="AO568">
        <f t="shared" si="359"/>
        <v>0</v>
      </c>
      <c r="AP568">
        <f t="shared" si="360"/>
        <v>0</v>
      </c>
      <c r="AQ568">
        <f t="shared" si="361"/>
        <v>0</v>
      </c>
      <c r="AR568">
        <f t="shared" si="362"/>
        <v>0</v>
      </c>
    </row>
    <row r="569" spans="2:44" ht="11.25" customHeight="1" x14ac:dyDescent="0.25">
      <c r="B569" s="62">
        <f>B565+1</f>
        <v>88</v>
      </c>
      <c r="C569" s="94" t="s">
        <v>193</v>
      </c>
      <c r="D569" s="140" t="s">
        <v>65</v>
      </c>
      <c r="E569" s="62"/>
      <c r="F569" s="62"/>
      <c r="G569" s="40"/>
      <c r="H569" s="40"/>
      <c r="I569" s="40"/>
      <c r="J569" s="40"/>
      <c r="K569" s="92" t="str">
        <f>[1]Recap!B63</f>
        <v>Inginerie software</v>
      </c>
      <c r="L569" s="92" t="str">
        <f>[1]Recap!C63</f>
        <v>IA2</v>
      </c>
      <c r="M569" s="46" t="s">
        <v>190</v>
      </c>
      <c r="N569" s="39"/>
      <c r="O569" s="40"/>
      <c r="P569" s="40"/>
      <c r="Q569" s="27">
        <f>S569+V569</f>
        <v>8</v>
      </c>
      <c r="R569" s="28">
        <f>(T569+U569)/2</f>
        <v>0</v>
      </c>
      <c r="S569" s="29">
        <f>TRUNC(R569*AE570,2)</f>
        <v>0</v>
      </c>
      <c r="T569" s="30">
        <v>0</v>
      </c>
      <c r="U569" s="31">
        <v>0</v>
      </c>
      <c r="V569" s="29">
        <f>TRUNC((W569+X569)/2*AF570,2)</f>
        <v>8</v>
      </c>
      <c r="W569" s="30">
        <v>0</v>
      </c>
      <c r="X569" s="32">
        <v>16</v>
      </c>
      <c r="Y569" s="175"/>
      <c r="Z569" s="68"/>
      <c r="AA569" s="176"/>
      <c r="AB569" s="176"/>
      <c r="AC569" s="176"/>
      <c r="AD569" s="119"/>
      <c r="AE569" s="1">
        <f t="shared" si="349"/>
        <v>2</v>
      </c>
      <c r="AF569" s="2">
        <f t="shared" si="350"/>
        <v>1</v>
      </c>
      <c r="AG569">
        <f t="shared" si="353"/>
        <v>0</v>
      </c>
      <c r="AH569">
        <f t="shared" si="351"/>
        <v>0</v>
      </c>
      <c r="AI569">
        <f t="shared" si="354"/>
        <v>0</v>
      </c>
      <c r="AJ569" s="3">
        <f t="shared" si="366"/>
        <v>0</v>
      </c>
      <c r="AK569">
        <f t="shared" si="355"/>
        <v>0</v>
      </c>
      <c r="AL569">
        <f t="shared" si="356"/>
        <v>0</v>
      </c>
      <c r="AM569">
        <f t="shared" si="357"/>
        <v>0</v>
      </c>
      <c r="AN569">
        <f t="shared" si="358"/>
        <v>0</v>
      </c>
      <c r="AO569">
        <f t="shared" si="359"/>
        <v>1</v>
      </c>
      <c r="AP569">
        <f t="shared" si="360"/>
        <v>0</v>
      </c>
      <c r="AQ569">
        <f t="shared" si="361"/>
        <v>0</v>
      </c>
      <c r="AR569">
        <f t="shared" si="362"/>
        <v>1</v>
      </c>
    </row>
    <row r="570" spans="2:44" ht="11.25" customHeight="1" x14ac:dyDescent="0.25">
      <c r="B570" s="95"/>
      <c r="C570" s="95"/>
      <c r="D570" s="95"/>
      <c r="E570" s="95"/>
      <c r="F570" s="95"/>
      <c r="G570" s="155"/>
      <c r="H570" s="40"/>
      <c r="I570" s="40"/>
      <c r="J570" s="40"/>
      <c r="K570" s="92" t="str">
        <f>[1]Recap!B70</f>
        <v>Programare logică și funcțională</v>
      </c>
      <c r="L570" s="92" t="str">
        <f>[1]Recap!C70</f>
        <v>IA2</v>
      </c>
      <c r="M570" s="46" t="s">
        <v>216</v>
      </c>
      <c r="N570" s="25"/>
      <c r="O570" s="25"/>
      <c r="P570" s="25"/>
      <c r="Q570" s="27">
        <f>S570+V570</f>
        <v>1</v>
      </c>
      <c r="R570" s="28">
        <f>(T570+U570)/2</f>
        <v>0</v>
      </c>
      <c r="S570" s="29">
        <f>TRUNC(R570*AE571,2)</f>
        <v>0</v>
      </c>
      <c r="T570" s="30">
        <v>0</v>
      </c>
      <c r="U570" s="31">
        <v>0</v>
      </c>
      <c r="V570" s="29">
        <f>TRUNC((W570+X570)/2*AF571,2)</f>
        <v>1</v>
      </c>
      <c r="W570" s="30">
        <v>0</v>
      </c>
      <c r="X570" s="32">
        <v>2</v>
      </c>
      <c r="Y570" s="175"/>
      <c r="Z570" s="68"/>
      <c r="AA570" s="176"/>
      <c r="AB570" s="176"/>
      <c r="AC570" s="186"/>
      <c r="AD570" s="71"/>
      <c r="AE570" s="1">
        <f t="shared" si="349"/>
        <v>2</v>
      </c>
      <c r="AF570" s="2">
        <f t="shared" si="350"/>
        <v>1</v>
      </c>
      <c r="AG570">
        <f t="shared" si="353"/>
        <v>0</v>
      </c>
      <c r="AH570">
        <f t="shared" si="351"/>
        <v>0</v>
      </c>
      <c r="AI570">
        <f t="shared" si="354"/>
        <v>0</v>
      </c>
      <c r="AJ570" s="3">
        <f t="shared" si="366"/>
        <v>0</v>
      </c>
      <c r="AK570">
        <f t="shared" si="355"/>
        <v>0</v>
      </c>
      <c r="AL570">
        <f t="shared" si="356"/>
        <v>0</v>
      </c>
      <c r="AM570">
        <f t="shared" si="357"/>
        <v>0</v>
      </c>
      <c r="AN570">
        <f t="shared" si="358"/>
        <v>0</v>
      </c>
      <c r="AO570">
        <f t="shared" si="359"/>
        <v>1</v>
      </c>
      <c r="AP570">
        <f t="shared" si="360"/>
        <v>0</v>
      </c>
      <c r="AQ570">
        <f t="shared" si="361"/>
        <v>0</v>
      </c>
      <c r="AR570">
        <f t="shared" si="362"/>
        <v>1</v>
      </c>
    </row>
    <row r="571" spans="2:44" ht="11.25" customHeight="1" x14ac:dyDescent="0.25">
      <c r="B571" s="95"/>
      <c r="C571" s="95"/>
      <c r="D571" s="95"/>
      <c r="E571" s="95"/>
      <c r="F571" s="95"/>
      <c r="G571" s="155"/>
      <c r="H571" s="40"/>
      <c r="I571" s="40"/>
      <c r="J571" s="40"/>
      <c r="K571" s="92" t="str">
        <f>[1]Recap!B143</f>
        <v>Programarea jocurilor pe calculator și realitate virtuală (CO)</v>
      </c>
      <c r="L571" s="92" t="str">
        <f>[1]Recap!C143</f>
        <v>IA3</v>
      </c>
      <c r="M571" s="46" t="s">
        <v>117</v>
      </c>
      <c r="N571" s="25"/>
      <c r="O571" s="25"/>
      <c r="P571" s="25"/>
      <c r="Q571" s="27">
        <f>S571+V571</f>
        <v>4</v>
      </c>
      <c r="R571" s="28">
        <f>(T571+U571)/2</f>
        <v>0</v>
      </c>
      <c r="S571" s="29">
        <f>TRUNC(R571*AE572,2)</f>
        <v>0</v>
      </c>
      <c r="T571" s="30">
        <v>0</v>
      </c>
      <c r="U571" s="31">
        <v>0</v>
      </c>
      <c r="V571" s="29">
        <f>TRUNC((W571+X571)/2*AF572,2)</f>
        <v>4</v>
      </c>
      <c r="W571" s="30">
        <v>0</v>
      </c>
      <c r="X571" s="32">
        <v>8</v>
      </c>
      <c r="Y571" s="175"/>
      <c r="Z571" s="68"/>
      <c r="AA571" s="176"/>
      <c r="AB571" s="176"/>
      <c r="AC571" s="186"/>
      <c r="AD571" s="71"/>
      <c r="AE571" s="1">
        <f t="shared" si="349"/>
        <v>2</v>
      </c>
      <c r="AF571" s="2">
        <f t="shared" si="350"/>
        <v>1</v>
      </c>
      <c r="AG571">
        <f t="shared" si="353"/>
        <v>0</v>
      </c>
      <c r="AH571">
        <f t="shared" si="351"/>
        <v>0</v>
      </c>
      <c r="AI571">
        <f t="shared" si="354"/>
        <v>0</v>
      </c>
      <c r="AJ571" s="3">
        <f t="shared" si="366"/>
        <v>0</v>
      </c>
      <c r="AK571">
        <f t="shared" si="355"/>
        <v>0</v>
      </c>
      <c r="AL571">
        <f t="shared" si="356"/>
        <v>0</v>
      </c>
      <c r="AM571">
        <f t="shared" si="357"/>
        <v>0</v>
      </c>
      <c r="AN571">
        <f t="shared" si="358"/>
        <v>0</v>
      </c>
      <c r="AO571">
        <f t="shared" si="359"/>
        <v>1</v>
      </c>
      <c r="AP571">
        <f t="shared" si="360"/>
        <v>0</v>
      </c>
      <c r="AQ571">
        <f t="shared" si="361"/>
        <v>0</v>
      </c>
      <c r="AR571">
        <f t="shared" si="362"/>
        <v>1</v>
      </c>
    </row>
    <row r="572" spans="2:44" ht="11.25" customHeight="1" x14ac:dyDescent="0.25">
      <c r="B572" s="95"/>
      <c r="C572" s="95"/>
      <c r="D572" s="95"/>
      <c r="E572" s="95"/>
      <c r="F572" s="95"/>
      <c r="G572" s="155"/>
      <c r="H572" s="40"/>
      <c r="I572" s="40"/>
      <c r="J572" s="40"/>
      <c r="K572" s="92" t="str">
        <f>[1]Recap!B73</f>
        <v>Proiect colectiv</v>
      </c>
      <c r="L572" s="92" t="str">
        <f>[1]Recap!C73</f>
        <v>IA2</v>
      </c>
      <c r="M572" s="160" t="s">
        <v>216</v>
      </c>
      <c r="N572" s="23"/>
      <c r="O572" s="25"/>
      <c r="P572" s="25"/>
      <c r="Q572" s="89">
        <f t="shared" ref="Q572:X572" si="393">SUM(Q568:Q571)</f>
        <v>16</v>
      </c>
      <c r="R572" s="89">
        <f t="shared" si="393"/>
        <v>0</v>
      </c>
      <c r="S572" s="89">
        <f t="shared" si="393"/>
        <v>0</v>
      </c>
      <c r="T572" s="89">
        <f t="shared" si="393"/>
        <v>0</v>
      </c>
      <c r="U572" s="89">
        <f t="shared" si="393"/>
        <v>0</v>
      </c>
      <c r="V572" s="89">
        <f t="shared" si="393"/>
        <v>16</v>
      </c>
      <c r="W572" s="89">
        <f t="shared" si="393"/>
        <v>0</v>
      </c>
      <c r="X572" s="89">
        <f t="shared" si="393"/>
        <v>32</v>
      </c>
      <c r="Y572" s="53"/>
      <c r="Z572" s="25"/>
      <c r="AA572" s="35"/>
      <c r="AB572" s="35"/>
      <c r="AC572" s="70"/>
      <c r="AD572" s="28" t="str">
        <f>_xlfn.CONCAT(ROUND(AD573,2), " Examene")</f>
        <v>0 Examene</v>
      </c>
      <c r="AE572" s="1">
        <f t="shared" si="349"/>
        <v>2</v>
      </c>
      <c r="AF572" s="2">
        <f t="shared" si="350"/>
        <v>1</v>
      </c>
      <c r="AG572">
        <f t="shared" si="353"/>
        <v>0</v>
      </c>
      <c r="AH572">
        <f t="shared" si="351"/>
        <v>0</v>
      </c>
      <c r="AI572">
        <f t="shared" si="354"/>
        <v>0</v>
      </c>
      <c r="AJ572" s="3">
        <f t="shared" si="366"/>
        <v>0</v>
      </c>
      <c r="AK572">
        <f t="shared" si="355"/>
        <v>0</v>
      </c>
      <c r="AL572">
        <f t="shared" si="356"/>
        <v>0</v>
      </c>
      <c r="AM572">
        <f t="shared" si="357"/>
        <v>0</v>
      </c>
      <c r="AN572">
        <f t="shared" si="358"/>
        <v>0</v>
      </c>
      <c r="AO572">
        <f t="shared" si="359"/>
        <v>1</v>
      </c>
      <c r="AP572">
        <f t="shared" si="360"/>
        <v>0</v>
      </c>
      <c r="AQ572">
        <f t="shared" si="361"/>
        <v>0</v>
      </c>
      <c r="AR572">
        <f t="shared" si="362"/>
        <v>1</v>
      </c>
    </row>
    <row r="573" spans="2:44" ht="10.95" customHeight="1" x14ac:dyDescent="0.25">
      <c r="B573" s="243" t="s">
        <v>52</v>
      </c>
      <c r="C573" s="239"/>
      <c r="D573" s="239"/>
      <c r="E573" s="239"/>
      <c r="F573" s="239"/>
      <c r="G573" s="239"/>
      <c r="H573" s="239"/>
      <c r="I573" s="239"/>
      <c r="J573" s="239"/>
      <c r="K573" s="239"/>
      <c r="L573" s="239"/>
      <c r="M573" s="240"/>
      <c r="N573" s="87"/>
      <c r="O573" s="88"/>
      <c r="P573" s="88"/>
      <c r="Q573" s="27">
        <f t="shared" ref="Q573:Q578" si="394">S573+V573</f>
        <v>4</v>
      </c>
      <c r="R573" s="28">
        <f t="shared" ref="R573:R578" si="395">(T573+U573)/2</f>
        <v>0</v>
      </c>
      <c r="S573" s="29">
        <f t="shared" ref="S573:S578" si="396">TRUNC(R573*AE574,2)</f>
        <v>0</v>
      </c>
      <c r="T573" s="30">
        <v>0</v>
      </c>
      <c r="U573" s="31">
        <v>0</v>
      </c>
      <c r="V573" s="29">
        <f t="shared" ref="V573:V578" si="397">TRUNC((W573+X573)/2*AF574,2)</f>
        <v>4</v>
      </c>
      <c r="W573" s="30">
        <v>0</v>
      </c>
      <c r="X573" s="32">
        <v>8</v>
      </c>
      <c r="Y573" s="53"/>
      <c r="Z573" s="25"/>
      <c r="AA573" s="35"/>
      <c r="AB573" s="35"/>
      <c r="AC573" s="70"/>
      <c r="AD573" s="28">
        <f>16-ROUND(Q572,2)</f>
        <v>0</v>
      </c>
      <c r="AE573" s="1">
        <f t="shared" si="349"/>
        <v>0</v>
      </c>
      <c r="AF573" s="2">
        <f t="shared" si="350"/>
        <v>0</v>
      </c>
      <c r="AG573">
        <f t="shared" si="353"/>
        <v>0</v>
      </c>
      <c r="AH573">
        <f t="shared" si="351"/>
        <v>0</v>
      </c>
      <c r="AI573">
        <f t="shared" si="354"/>
        <v>0</v>
      </c>
      <c r="AJ573" s="3">
        <f t="shared" si="366"/>
        <v>0</v>
      </c>
      <c r="AK573">
        <f t="shared" si="355"/>
        <v>0</v>
      </c>
      <c r="AL573">
        <f t="shared" si="356"/>
        <v>0</v>
      </c>
      <c r="AM573">
        <f t="shared" si="357"/>
        <v>0</v>
      </c>
      <c r="AN573">
        <f t="shared" si="358"/>
        <v>0</v>
      </c>
      <c r="AO573">
        <f t="shared" si="359"/>
        <v>0</v>
      </c>
      <c r="AP573">
        <f t="shared" si="360"/>
        <v>0</v>
      </c>
      <c r="AQ573">
        <f t="shared" si="361"/>
        <v>0</v>
      </c>
      <c r="AR573">
        <f t="shared" si="362"/>
        <v>0</v>
      </c>
    </row>
    <row r="574" spans="2:44" ht="11.55" customHeight="1" x14ac:dyDescent="0.25">
      <c r="B574" s="40">
        <f>B569+1</f>
        <v>89</v>
      </c>
      <c r="C574" s="22" t="s">
        <v>193</v>
      </c>
      <c r="D574" s="51" t="s">
        <v>65</v>
      </c>
      <c r="E574" s="40"/>
      <c r="F574" s="40"/>
      <c r="G574" s="40"/>
      <c r="H574" s="40"/>
      <c r="I574" s="40"/>
      <c r="J574" s="40"/>
      <c r="K574" s="92" t="str">
        <f>[1]Recap!B78</f>
        <v>Introducere în robotică (CO)</v>
      </c>
      <c r="L574" s="92" t="str">
        <f>[1]Recap!C78</f>
        <v>IA2</v>
      </c>
      <c r="M574" s="46" t="s">
        <v>163</v>
      </c>
      <c r="N574" s="39"/>
      <c r="O574" s="40"/>
      <c r="P574" s="40"/>
      <c r="Q574" s="27">
        <f t="shared" si="394"/>
        <v>5</v>
      </c>
      <c r="R574" s="28">
        <f t="shared" si="395"/>
        <v>0</v>
      </c>
      <c r="S574" s="29">
        <f t="shared" si="396"/>
        <v>0</v>
      </c>
      <c r="T574" s="30">
        <v>0</v>
      </c>
      <c r="U574" s="31">
        <v>0</v>
      </c>
      <c r="V574" s="29">
        <f t="shared" si="397"/>
        <v>5</v>
      </c>
      <c r="W574" s="30">
        <v>0</v>
      </c>
      <c r="X574" s="32">
        <v>10</v>
      </c>
      <c r="Y574" s="175"/>
      <c r="Z574" s="68"/>
      <c r="AA574" s="176"/>
      <c r="AB574" s="176"/>
      <c r="AC574" s="186"/>
      <c r="AD574" s="71"/>
      <c r="AE574" s="1">
        <f t="shared" si="349"/>
        <v>2</v>
      </c>
      <c r="AF574" s="2">
        <f t="shared" si="350"/>
        <v>1</v>
      </c>
      <c r="AG574">
        <f t="shared" si="353"/>
        <v>0</v>
      </c>
      <c r="AH574">
        <f t="shared" si="351"/>
        <v>0</v>
      </c>
      <c r="AI574">
        <f t="shared" si="354"/>
        <v>0</v>
      </c>
      <c r="AJ574" s="3">
        <f t="shared" si="366"/>
        <v>0</v>
      </c>
      <c r="AK574">
        <f t="shared" si="355"/>
        <v>0</v>
      </c>
      <c r="AL574">
        <f t="shared" si="356"/>
        <v>0</v>
      </c>
      <c r="AM574">
        <f t="shared" si="357"/>
        <v>0</v>
      </c>
      <c r="AN574">
        <f t="shared" si="358"/>
        <v>0</v>
      </c>
      <c r="AO574">
        <f t="shared" si="359"/>
        <v>1</v>
      </c>
      <c r="AP574">
        <f t="shared" si="360"/>
        <v>0</v>
      </c>
      <c r="AQ574">
        <f t="shared" si="361"/>
        <v>0</v>
      </c>
      <c r="AR574">
        <f t="shared" si="362"/>
        <v>1</v>
      </c>
    </row>
    <row r="575" spans="2:44" ht="12" customHeight="1" x14ac:dyDescent="0.25">
      <c r="B575" s="62"/>
      <c r="C575" s="62"/>
      <c r="D575" s="62"/>
      <c r="E575" s="62"/>
      <c r="F575" s="62"/>
      <c r="G575" s="40"/>
      <c r="H575" s="40"/>
      <c r="I575" s="40"/>
      <c r="J575" s="40"/>
      <c r="K575" s="92" t="str">
        <f>[1]Recap!B106</f>
        <v>Grafică și interfețe utilizator</v>
      </c>
      <c r="L575" s="92" t="str">
        <f>[1]Recap!C106</f>
        <v>I3</v>
      </c>
      <c r="M575" s="46" t="s">
        <v>225</v>
      </c>
      <c r="N575" s="25"/>
      <c r="O575" s="25"/>
      <c r="P575" s="25"/>
      <c r="Q575" s="27">
        <f t="shared" si="394"/>
        <v>3</v>
      </c>
      <c r="R575" s="28">
        <f t="shared" si="395"/>
        <v>0</v>
      </c>
      <c r="S575" s="29">
        <f t="shared" si="396"/>
        <v>0</v>
      </c>
      <c r="T575" s="30">
        <v>0</v>
      </c>
      <c r="U575" s="31">
        <v>0</v>
      </c>
      <c r="V575" s="29">
        <f t="shared" si="397"/>
        <v>3</v>
      </c>
      <c r="W575" s="30">
        <v>0</v>
      </c>
      <c r="X575" s="32">
        <v>6</v>
      </c>
      <c r="Y575" s="175"/>
      <c r="Z575" s="68"/>
      <c r="AA575" s="176"/>
      <c r="AB575" s="176"/>
      <c r="AC575" s="186"/>
      <c r="AD575" s="71"/>
      <c r="AE575" s="1">
        <f t="shared" si="349"/>
        <v>2</v>
      </c>
      <c r="AF575" s="2">
        <f t="shared" si="350"/>
        <v>1</v>
      </c>
      <c r="AG575">
        <f t="shared" si="353"/>
        <v>0</v>
      </c>
      <c r="AH575">
        <f t="shared" si="351"/>
        <v>0</v>
      </c>
      <c r="AI575">
        <f t="shared" si="354"/>
        <v>0</v>
      </c>
      <c r="AJ575" s="3">
        <f t="shared" si="366"/>
        <v>0</v>
      </c>
      <c r="AK575">
        <f t="shared" si="355"/>
        <v>0</v>
      </c>
      <c r="AL575">
        <f t="shared" si="356"/>
        <v>0</v>
      </c>
      <c r="AM575">
        <f t="shared" si="357"/>
        <v>0</v>
      </c>
      <c r="AN575">
        <f t="shared" si="358"/>
        <v>1</v>
      </c>
      <c r="AO575">
        <f t="shared" si="359"/>
        <v>0</v>
      </c>
      <c r="AP575">
        <f t="shared" si="360"/>
        <v>0</v>
      </c>
      <c r="AQ575">
        <f t="shared" si="361"/>
        <v>0</v>
      </c>
      <c r="AR575">
        <f t="shared" si="362"/>
        <v>1</v>
      </c>
    </row>
    <row r="576" spans="2:44" ht="10.95" customHeight="1" x14ac:dyDescent="0.25">
      <c r="B576" s="95"/>
      <c r="C576" s="95"/>
      <c r="D576" s="95"/>
      <c r="E576" s="95"/>
      <c r="F576" s="95"/>
      <c r="G576" s="187"/>
      <c r="H576" s="62"/>
      <c r="I576" s="62"/>
      <c r="J576" s="62"/>
      <c r="K576" s="146" t="str">
        <f>[1]Recap!B111</f>
        <v>Metode numerice</v>
      </c>
      <c r="L576" s="146" t="str">
        <f>[1]Recap!C111</f>
        <v>I3</v>
      </c>
      <c r="M576" s="160" t="s">
        <v>159</v>
      </c>
      <c r="N576" s="23"/>
      <c r="O576" s="25"/>
      <c r="P576" s="25"/>
      <c r="Q576" s="27">
        <f t="shared" si="394"/>
        <v>1</v>
      </c>
      <c r="R576" s="28">
        <f t="shared" si="395"/>
        <v>0</v>
      </c>
      <c r="S576" s="29">
        <f t="shared" si="396"/>
        <v>0</v>
      </c>
      <c r="T576" s="30">
        <v>0</v>
      </c>
      <c r="U576" s="31">
        <v>0</v>
      </c>
      <c r="V576" s="29">
        <f t="shared" si="397"/>
        <v>1</v>
      </c>
      <c r="W576" s="30">
        <v>2</v>
      </c>
      <c r="X576" s="32">
        <v>0</v>
      </c>
      <c r="Y576" s="175"/>
      <c r="Z576" s="68"/>
      <c r="AA576" s="176"/>
      <c r="AB576" s="176"/>
      <c r="AC576" s="186"/>
      <c r="AD576" s="28" t="str">
        <f>_xlfn.CONCAT(ROUND(AD580,2), " Examene")</f>
        <v>0 Examene</v>
      </c>
      <c r="AE576" s="1">
        <f t="shared" si="349"/>
        <v>2</v>
      </c>
      <c r="AF576" s="2">
        <f t="shared" si="350"/>
        <v>1</v>
      </c>
      <c r="AG576">
        <f t="shared" si="353"/>
        <v>0</v>
      </c>
      <c r="AH576">
        <f t="shared" si="351"/>
        <v>0</v>
      </c>
      <c r="AI576">
        <f t="shared" si="354"/>
        <v>0</v>
      </c>
      <c r="AJ576" s="3">
        <f t="shared" si="366"/>
        <v>0</v>
      </c>
      <c r="AK576">
        <f t="shared" si="355"/>
        <v>0</v>
      </c>
      <c r="AL576">
        <f t="shared" si="356"/>
        <v>0</v>
      </c>
      <c r="AM576">
        <f t="shared" si="357"/>
        <v>0</v>
      </c>
      <c r="AN576">
        <f t="shared" si="358"/>
        <v>1</v>
      </c>
      <c r="AO576">
        <f t="shared" si="359"/>
        <v>0</v>
      </c>
      <c r="AP576">
        <f t="shared" si="360"/>
        <v>0</v>
      </c>
      <c r="AQ576">
        <f t="shared" si="361"/>
        <v>0</v>
      </c>
      <c r="AR576">
        <f t="shared" si="362"/>
        <v>1</v>
      </c>
    </row>
    <row r="577" spans="2:44" ht="10.95" customHeight="1" x14ac:dyDescent="0.25">
      <c r="B577" s="95"/>
      <c r="C577" s="95"/>
      <c r="D577" s="95"/>
      <c r="E577" s="95"/>
      <c r="F577" s="95"/>
      <c r="G577" s="182"/>
      <c r="H577" s="182"/>
      <c r="I577" s="182"/>
      <c r="J577" s="182"/>
      <c r="K577" s="146" t="str">
        <f>[1]Recap!B91</f>
        <v xml:space="preserve">Ecuații diferențiale </v>
      </c>
      <c r="L577" s="146" t="str">
        <f>[1]Recap!C91</f>
        <v>I3</v>
      </c>
      <c r="M577" s="183" t="s">
        <v>117</v>
      </c>
      <c r="N577" s="23"/>
      <c r="O577" s="25"/>
      <c r="P577" s="25"/>
      <c r="Q577" s="27">
        <f t="shared" si="394"/>
        <v>1</v>
      </c>
      <c r="R577" s="28">
        <f t="shared" si="395"/>
        <v>0</v>
      </c>
      <c r="S577" s="29">
        <f t="shared" si="396"/>
        <v>0</v>
      </c>
      <c r="T577" s="30">
        <v>0</v>
      </c>
      <c r="U577" s="31">
        <v>0</v>
      </c>
      <c r="V577" s="29">
        <f t="shared" si="397"/>
        <v>1</v>
      </c>
      <c r="W577" s="30">
        <v>0</v>
      </c>
      <c r="X577" s="32">
        <v>2</v>
      </c>
      <c r="Y577" s="175"/>
      <c r="Z577" s="68"/>
      <c r="AA577" s="176"/>
      <c r="AB577" s="176"/>
      <c r="AC577" s="186"/>
      <c r="AD577" s="28"/>
      <c r="AE577" s="1">
        <f t="shared" si="349"/>
        <v>2</v>
      </c>
      <c r="AF577" s="2">
        <f t="shared" si="350"/>
        <v>1</v>
      </c>
      <c r="AG577">
        <f t="shared" si="353"/>
        <v>0</v>
      </c>
      <c r="AH577">
        <f t="shared" si="351"/>
        <v>0</v>
      </c>
      <c r="AI577">
        <f t="shared" si="354"/>
        <v>0</v>
      </c>
      <c r="AJ577" s="3">
        <f t="shared" si="366"/>
        <v>0</v>
      </c>
      <c r="AK577">
        <f t="shared" si="355"/>
        <v>0</v>
      </c>
      <c r="AL577">
        <f t="shared" si="356"/>
        <v>0</v>
      </c>
      <c r="AM577">
        <f t="shared" si="357"/>
        <v>0</v>
      </c>
      <c r="AN577">
        <f t="shared" si="358"/>
        <v>1</v>
      </c>
      <c r="AO577">
        <f t="shared" si="359"/>
        <v>0</v>
      </c>
      <c r="AP577">
        <f t="shared" si="360"/>
        <v>0</v>
      </c>
      <c r="AQ577">
        <f t="shared" si="361"/>
        <v>0</v>
      </c>
      <c r="AR577">
        <f t="shared" si="362"/>
        <v>1</v>
      </c>
    </row>
    <row r="578" spans="2:44" ht="10.95" customHeight="1" x14ac:dyDescent="0.25">
      <c r="B578" s="95"/>
      <c r="C578" s="95"/>
      <c r="D578" s="95"/>
      <c r="E578" s="95"/>
      <c r="F578" s="95"/>
      <c r="G578" s="182"/>
      <c r="H578" s="182"/>
      <c r="I578" s="182"/>
      <c r="J578" s="182"/>
      <c r="K578" s="146" t="str">
        <f>[1]Recap!B145</f>
        <v>Introducere în neurotehnologii</v>
      </c>
      <c r="L578" s="146" t="str">
        <f>[1]Recap!C145</f>
        <v>IA3</v>
      </c>
      <c r="M578" s="183" t="s">
        <v>117</v>
      </c>
      <c r="N578" s="23"/>
      <c r="O578" s="25"/>
      <c r="P578" s="25"/>
      <c r="Q578" s="27">
        <f t="shared" si="394"/>
        <v>2</v>
      </c>
      <c r="R578" s="28">
        <f t="shared" si="395"/>
        <v>0</v>
      </c>
      <c r="S578" s="29">
        <f t="shared" si="396"/>
        <v>0</v>
      </c>
      <c r="T578" s="30">
        <v>0</v>
      </c>
      <c r="U578" s="31">
        <v>0</v>
      </c>
      <c r="V578" s="29">
        <f t="shared" si="397"/>
        <v>2</v>
      </c>
      <c r="W578" s="30">
        <v>0</v>
      </c>
      <c r="X578" s="32">
        <v>4</v>
      </c>
      <c r="Y578" s="175"/>
      <c r="Z578" s="68"/>
      <c r="AA578" s="176"/>
      <c r="AB578" s="176"/>
      <c r="AC578" s="186"/>
      <c r="AD578" s="28"/>
      <c r="AE578" s="1">
        <f t="shared" si="349"/>
        <v>2</v>
      </c>
      <c r="AF578" s="2">
        <f t="shared" si="350"/>
        <v>1</v>
      </c>
      <c r="AG578">
        <f t="shared" si="353"/>
        <v>0</v>
      </c>
      <c r="AH578">
        <f t="shared" si="351"/>
        <v>0</v>
      </c>
      <c r="AI578">
        <f t="shared" si="354"/>
        <v>0</v>
      </c>
      <c r="AJ578" s="3">
        <f t="shared" si="366"/>
        <v>0</v>
      </c>
      <c r="AK578">
        <f t="shared" si="355"/>
        <v>0</v>
      </c>
      <c r="AL578">
        <f t="shared" si="356"/>
        <v>0</v>
      </c>
      <c r="AM578">
        <f t="shared" si="357"/>
        <v>0</v>
      </c>
      <c r="AN578">
        <f t="shared" si="358"/>
        <v>0</v>
      </c>
      <c r="AO578">
        <f t="shared" si="359"/>
        <v>1</v>
      </c>
      <c r="AP578">
        <f t="shared" si="360"/>
        <v>0</v>
      </c>
      <c r="AQ578">
        <f t="shared" si="361"/>
        <v>0</v>
      </c>
      <c r="AR578">
        <f t="shared" si="362"/>
        <v>1</v>
      </c>
    </row>
    <row r="579" spans="2:44" ht="10.95" customHeight="1" x14ac:dyDescent="0.25">
      <c r="B579" s="95"/>
      <c r="C579" s="95"/>
      <c r="D579" s="95"/>
      <c r="E579" s="95"/>
      <c r="F579" s="95"/>
      <c r="G579" s="95"/>
      <c r="H579" s="95"/>
      <c r="I579" s="95"/>
      <c r="J579" s="95"/>
      <c r="K579" s="92" t="str">
        <f>[1]Recap!B20</f>
        <v>Calcul diferential si integral</v>
      </c>
      <c r="L579" s="92" t="str">
        <f>[1]Recap!C20</f>
        <v>IA1</v>
      </c>
      <c r="M579" s="183" t="s">
        <v>62</v>
      </c>
      <c r="N579" s="23"/>
      <c r="O579" s="25"/>
      <c r="P579" s="25"/>
      <c r="Q579" s="41">
        <f>SUM(Q573:Q578)</f>
        <v>16</v>
      </c>
      <c r="R579" s="41">
        <f t="shared" ref="R579:X579" si="398">SUM(R573:R578)</f>
        <v>0</v>
      </c>
      <c r="S579" s="41">
        <f t="shared" si="398"/>
        <v>0</v>
      </c>
      <c r="T579" s="41">
        <f t="shared" si="398"/>
        <v>0</v>
      </c>
      <c r="U579" s="41">
        <f t="shared" si="398"/>
        <v>0</v>
      </c>
      <c r="V579" s="41">
        <f t="shared" si="398"/>
        <v>16</v>
      </c>
      <c r="W579" s="41">
        <f t="shared" si="398"/>
        <v>2</v>
      </c>
      <c r="X579" s="41">
        <f t="shared" si="398"/>
        <v>30</v>
      </c>
      <c r="Y579" s="175"/>
      <c r="Z579" s="68"/>
      <c r="AA579" s="176"/>
      <c r="AB579" s="176"/>
      <c r="AC579" s="186"/>
      <c r="AD579" s="28"/>
      <c r="AE579" s="1">
        <f t="shared" si="349"/>
        <v>2</v>
      </c>
      <c r="AF579" s="2">
        <f t="shared" si="350"/>
        <v>1</v>
      </c>
      <c r="AG579">
        <f t="shared" si="353"/>
        <v>0</v>
      </c>
      <c r="AH579">
        <f t="shared" si="351"/>
        <v>0</v>
      </c>
      <c r="AI579">
        <f t="shared" si="354"/>
        <v>0</v>
      </c>
      <c r="AJ579" s="3">
        <f t="shared" si="366"/>
        <v>0</v>
      </c>
      <c r="AK579">
        <f t="shared" si="355"/>
        <v>0</v>
      </c>
      <c r="AL579">
        <f t="shared" si="356"/>
        <v>0</v>
      </c>
      <c r="AM579">
        <f t="shared" si="357"/>
        <v>0</v>
      </c>
      <c r="AN579">
        <f t="shared" si="358"/>
        <v>0</v>
      </c>
      <c r="AO579">
        <f t="shared" si="359"/>
        <v>1</v>
      </c>
      <c r="AP579">
        <f t="shared" si="360"/>
        <v>0</v>
      </c>
      <c r="AQ579">
        <f t="shared" si="361"/>
        <v>0</v>
      </c>
      <c r="AR579">
        <f t="shared" si="362"/>
        <v>1</v>
      </c>
    </row>
    <row r="580" spans="2:44" ht="11.55" customHeight="1" x14ac:dyDescent="0.25">
      <c r="B580" s="243" t="s">
        <v>52</v>
      </c>
      <c r="C580" s="239"/>
      <c r="D580" s="239"/>
      <c r="E580" s="239"/>
      <c r="F580" s="239"/>
      <c r="G580" s="239"/>
      <c r="H580" s="239"/>
      <c r="I580" s="239"/>
      <c r="J580" s="239"/>
      <c r="K580" s="239"/>
      <c r="L580" s="239"/>
      <c r="M580" s="234"/>
      <c r="N580" s="39"/>
      <c r="O580" s="40"/>
      <c r="P580" s="40"/>
      <c r="Q580" s="27">
        <f t="shared" ref="Q580:Q585" si="399">S580+V580</f>
        <v>2</v>
      </c>
      <c r="R580" s="28">
        <f t="shared" ref="R580:R585" si="400">(T580+U580)/2</f>
        <v>0</v>
      </c>
      <c r="S580" s="29">
        <f t="shared" ref="S580:S585" si="401">TRUNC(R580*AE581,2)</f>
        <v>0</v>
      </c>
      <c r="T580" s="30">
        <v>0</v>
      </c>
      <c r="U580" s="31">
        <v>0</v>
      </c>
      <c r="V580" s="29">
        <f t="shared" ref="V580:V585" si="402">TRUNC((W580+X580)/2*AF581,2)</f>
        <v>2</v>
      </c>
      <c r="W580" s="30">
        <v>0</v>
      </c>
      <c r="X580" s="32">
        <v>4</v>
      </c>
      <c r="Y580" s="41">
        <f t="shared" ref="Y580:AC580" si="403">SUM(Y574:Y576)</f>
        <v>0</v>
      </c>
      <c r="Z580" s="41">
        <f t="shared" si="403"/>
        <v>0</v>
      </c>
      <c r="AA580" s="41">
        <f t="shared" si="403"/>
        <v>0</v>
      </c>
      <c r="AB580" s="41">
        <f t="shared" si="403"/>
        <v>0</v>
      </c>
      <c r="AC580" s="188">
        <f t="shared" si="403"/>
        <v>0</v>
      </c>
      <c r="AD580" s="28">
        <f>16-ROUND(Q579,2)</f>
        <v>0</v>
      </c>
      <c r="AE580" s="1">
        <f t="shared" si="349"/>
        <v>0</v>
      </c>
      <c r="AF580" s="2">
        <f t="shared" si="350"/>
        <v>0</v>
      </c>
      <c r="AG580">
        <f t="shared" si="353"/>
        <v>0</v>
      </c>
      <c r="AH580">
        <f t="shared" si="351"/>
        <v>0</v>
      </c>
      <c r="AI580">
        <f t="shared" si="354"/>
        <v>0</v>
      </c>
      <c r="AJ580" s="3">
        <f t="shared" si="366"/>
        <v>0</v>
      </c>
      <c r="AK580">
        <f t="shared" si="355"/>
        <v>0</v>
      </c>
      <c r="AL580">
        <f t="shared" si="356"/>
        <v>0</v>
      </c>
      <c r="AM580">
        <f t="shared" si="357"/>
        <v>0</v>
      </c>
      <c r="AN580">
        <f t="shared" si="358"/>
        <v>0</v>
      </c>
      <c r="AO580">
        <f t="shared" si="359"/>
        <v>0</v>
      </c>
      <c r="AP580">
        <f t="shared" si="360"/>
        <v>0</v>
      </c>
      <c r="AQ580">
        <f t="shared" si="361"/>
        <v>0</v>
      </c>
      <c r="AR580">
        <f t="shared" si="362"/>
        <v>0</v>
      </c>
    </row>
    <row r="581" spans="2:44" ht="11.25" customHeight="1" x14ac:dyDescent="0.25">
      <c r="B581" s="51">
        <f>B574+1</f>
        <v>90</v>
      </c>
      <c r="C581" s="22" t="s">
        <v>193</v>
      </c>
      <c r="D581" s="51" t="s">
        <v>65</v>
      </c>
      <c r="E581" s="43"/>
      <c r="F581" s="43"/>
      <c r="G581" s="43"/>
      <c r="H581" s="43"/>
      <c r="I581" s="43"/>
      <c r="J581" s="43"/>
      <c r="K581" s="92" t="str">
        <f>[1]Recap!B111</f>
        <v>Metode numerice</v>
      </c>
      <c r="L581" s="92" t="str">
        <f>[1]Recap!C111</f>
        <v>I3</v>
      </c>
      <c r="M581" s="46" t="s">
        <v>68</v>
      </c>
      <c r="N581" s="43"/>
      <c r="O581" s="43"/>
      <c r="P581" s="43"/>
      <c r="Q581" s="27">
        <f t="shared" si="399"/>
        <v>7.5</v>
      </c>
      <c r="R581" s="28">
        <f t="shared" si="400"/>
        <v>0</v>
      </c>
      <c r="S581" s="29">
        <f t="shared" si="401"/>
        <v>0</v>
      </c>
      <c r="T581" s="30">
        <v>0</v>
      </c>
      <c r="U581" s="31">
        <v>0</v>
      </c>
      <c r="V581" s="29">
        <f t="shared" si="402"/>
        <v>7.5</v>
      </c>
      <c r="W581" s="30">
        <v>0</v>
      </c>
      <c r="X581" s="32">
        <v>15</v>
      </c>
      <c r="Y581" s="175"/>
      <c r="Z581" s="68"/>
      <c r="AA581" s="176"/>
      <c r="AB581" s="176"/>
      <c r="AC581" s="186"/>
      <c r="AD581" s="71"/>
      <c r="AE581" s="1">
        <f t="shared" si="349"/>
        <v>2</v>
      </c>
      <c r="AF581" s="2">
        <f t="shared" si="350"/>
        <v>1</v>
      </c>
      <c r="AG581">
        <f t="shared" si="353"/>
        <v>0</v>
      </c>
      <c r="AH581">
        <f t="shared" si="351"/>
        <v>0</v>
      </c>
      <c r="AI581">
        <f t="shared" si="354"/>
        <v>0</v>
      </c>
      <c r="AJ581" s="3">
        <f t="shared" si="366"/>
        <v>0</v>
      </c>
      <c r="AK581">
        <f t="shared" si="355"/>
        <v>0</v>
      </c>
      <c r="AL581">
        <f t="shared" si="356"/>
        <v>0</v>
      </c>
      <c r="AM581">
        <f t="shared" si="357"/>
        <v>0</v>
      </c>
      <c r="AN581">
        <f t="shared" si="358"/>
        <v>1</v>
      </c>
      <c r="AO581">
        <f t="shared" si="359"/>
        <v>0</v>
      </c>
      <c r="AP581">
        <f t="shared" si="360"/>
        <v>0</v>
      </c>
      <c r="AQ581">
        <f t="shared" si="361"/>
        <v>0</v>
      </c>
      <c r="AR581">
        <f t="shared" si="362"/>
        <v>1</v>
      </c>
    </row>
    <row r="582" spans="2:44" ht="11.25" customHeight="1" x14ac:dyDescent="0.25">
      <c r="B582" s="43"/>
      <c r="C582" s="43"/>
      <c r="D582" s="43"/>
      <c r="E582" s="43"/>
      <c r="F582" s="43"/>
      <c r="G582" s="43"/>
      <c r="H582" s="43"/>
      <c r="I582" s="43"/>
      <c r="J582" s="43"/>
      <c r="K582" s="92" t="str">
        <f>[1]Recap!B105</f>
        <v>Elaborarea lucrării de licenţă</v>
      </c>
      <c r="L582" s="92" t="str">
        <f>[1]Recap!C105</f>
        <v>I3</v>
      </c>
      <c r="M582" s="46" t="s">
        <v>220</v>
      </c>
      <c r="N582" s="43"/>
      <c r="O582" s="43"/>
      <c r="P582" s="43"/>
      <c r="Q582" s="27">
        <f t="shared" si="399"/>
        <v>2</v>
      </c>
      <c r="R582" s="28">
        <f t="shared" si="400"/>
        <v>0</v>
      </c>
      <c r="S582" s="29">
        <f t="shared" si="401"/>
        <v>0</v>
      </c>
      <c r="T582" s="30">
        <v>0</v>
      </c>
      <c r="U582" s="31">
        <v>0</v>
      </c>
      <c r="V582" s="29">
        <f t="shared" si="402"/>
        <v>2</v>
      </c>
      <c r="W582" s="30">
        <v>0</v>
      </c>
      <c r="X582" s="32">
        <v>4</v>
      </c>
      <c r="Y582" s="175"/>
      <c r="Z582" s="68"/>
      <c r="AA582" s="176"/>
      <c r="AB582" s="176"/>
      <c r="AC582" s="186"/>
      <c r="AD582" s="71"/>
      <c r="AE582" s="1">
        <f t="shared" si="349"/>
        <v>2</v>
      </c>
      <c r="AF582" s="2">
        <f t="shared" si="350"/>
        <v>1</v>
      </c>
      <c r="AG582">
        <f t="shared" si="353"/>
        <v>0</v>
      </c>
      <c r="AH582">
        <f t="shared" si="351"/>
        <v>0</v>
      </c>
      <c r="AI582">
        <f t="shared" si="354"/>
        <v>0</v>
      </c>
      <c r="AJ582" s="3">
        <f t="shared" si="366"/>
        <v>0</v>
      </c>
      <c r="AK582">
        <f t="shared" si="355"/>
        <v>0</v>
      </c>
      <c r="AL582">
        <f t="shared" si="356"/>
        <v>0</v>
      </c>
      <c r="AM582">
        <f t="shared" si="357"/>
        <v>0</v>
      </c>
      <c r="AN582">
        <f t="shared" si="358"/>
        <v>1</v>
      </c>
      <c r="AO582">
        <f t="shared" si="359"/>
        <v>0</v>
      </c>
      <c r="AP582">
        <f t="shared" si="360"/>
        <v>0</v>
      </c>
      <c r="AQ582">
        <f t="shared" si="361"/>
        <v>0</v>
      </c>
      <c r="AR582">
        <f t="shared" si="362"/>
        <v>1</v>
      </c>
    </row>
    <row r="583" spans="2:44" ht="11.25" customHeight="1" x14ac:dyDescent="0.25">
      <c r="B583" s="43"/>
      <c r="C583" s="43"/>
      <c r="D583" s="43"/>
      <c r="E583" s="43"/>
      <c r="F583" s="43"/>
      <c r="G583" s="43"/>
      <c r="H583" s="43"/>
      <c r="I583" s="43"/>
      <c r="J583" s="43"/>
      <c r="K583" s="92" t="str">
        <f>[1]Recap!B134</f>
        <v>Prelucrarea  imaginilor  (CO)</v>
      </c>
      <c r="L583" s="92" t="str">
        <f>[1]Recap!C134</f>
        <v>I3</v>
      </c>
      <c r="M583" s="46" t="s">
        <v>137</v>
      </c>
      <c r="N583" s="43"/>
      <c r="O583" s="43"/>
      <c r="P583" s="43"/>
      <c r="Q583" s="63">
        <f t="shared" si="399"/>
        <v>2</v>
      </c>
      <c r="R583" s="28">
        <f t="shared" si="400"/>
        <v>0</v>
      </c>
      <c r="S583" s="29">
        <f t="shared" si="401"/>
        <v>0</v>
      </c>
      <c r="T583" s="30">
        <v>0</v>
      </c>
      <c r="U583" s="31">
        <v>0</v>
      </c>
      <c r="V583" s="29">
        <f t="shared" si="402"/>
        <v>2</v>
      </c>
      <c r="W583" s="30">
        <v>0</v>
      </c>
      <c r="X583" s="32">
        <v>4</v>
      </c>
      <c r="Y583" s="175"/>
      <c r="Z583" s="68"/>
      <c r="AA583" s="176"/>
      <c r="AB583" s="176"/>
      <c r="AC583" s="186"/>
      <c r="AD583" s="71"/>
      <c r="AE583" s="1">
        <f t="shared" si="349"/>
        <v>2</v>
      </c>
      <c r="AF583" s="2">
        <f t="shared" si="350"/>
        <v>1</v>
      </c>
      <c r="AG583">
        <f t="shared" si="353"/>
        <v>0</v>
      </c>
      <c r="AH583">
        <f t="shared" si="351"/>
        <v>0</v>
      </c>
      <c r="AI583">
        <f t="shared" si="354"/>
        <v>0</v>
      </c>
      <c r="AJ583" s="3">
        <f t="shared" si="366"/>
        <v>0</v>
      </c>
      <c r="AK583">
        <f t="shared" si="355"/>
        <v>0</v>
      </c>
      <c r="AL583">
        <f t="shared" si="356"/>
        <v>0</v>
      </c>
      <c r="AM583">
        <f t="shared" si="357"/>
        <v>0</v>
      </c>
      <c r="AN583">
        <f t="shared" si="358"/>
        <v>1</v>
      </c>
      <c r="AO583">
        <f t="shared" si="359"/>
        <v>0</v>
      </c>
      <c r="AP583">
        <f t="shared" si="360"/>
        <v>0</v>
      </c>
      <c r="AQ583">
        <f t="shared" si="361"/>
        <v>0</v>
      </c>
      <c r="AR583">
        <f t="shared" si="362"/>
        <v>1</v>
      </c>
    </row>
    <row r="584" spans="2:44" ht="11.25" customHeight="1" x14ac:dyDescent="0.25">
      <c r="B584" s="90"/>
      <c r="C584" s="90"/>
      <c r="D584" s="90"/>
      <c r="E584" s="90"/>
      <c r="F584" s="90"/>
      <c r="G584" s="90"/>
      <c r="H584" s="90"/>
      <c r="I584" s="90"/>
      <c r="J584" s="90"/>
      <c r="K584" s="146" t="str">
        <f>[1]Recap!B138</f>
        <v>Securitate și criptografie (CO)</v>
      </c>
      <c r="L584" s="146" t="str">
        <f>[1]Recap!C138</f>
        <v>I3</v>
      </c>
      <c r="M584" s="80" t="s">
        <v>137</v>
      </c>
      <c r="N584" s="90"/>
      <c r="O584" s="90"/>
      <c r="P584" s="90"/>
      <c r="Q584" s="101">
        <f t="shared" si="399"/>
        <v>0.5</v>
      </c>
      <c r="R584" s="113">
        <f t="shared" si="400"/>
        <v>0</v>
      </c>
      <c r="S584" s="29">
        <f t="shared" si="401"/>
        <v>0</v>
      </c>
      <c r="T584" s="30">
        <v>0</v>
      </c>
      <c r="U584" s="31">
        <v>0</v>
      </c>
      <c r="V584" s="29">
        <f t="shared" si="402"/>
        <v>0.5</v>
      </c>
      <c r="W584" s="30">
        <v>0</v>
      </c>
      <c r="X584" s="32">
        <v>1</v>
      </c>
      <c r="Y584" s="175"/>
      <c r="Z584" s="68"/>
      <c r="AA584" s="176"/>
      <c r="AB584" s="176"/>
      <c r="AC584" s="186"/>
      <c r="AD584" s="71"/>
      <c r="AE584" s="1">
        <f t="shared" ref="AE584:AE654" si="404">IF(AR584=1,2,IF(AM584=1,2*1.25,IF(AP584=1,2.5,IF(AQ584=1,3.12,0))))</f>
        <v>2</v>
      </c>
      <c r="AF584" s="2">
        <f t="shared" ref="AF584:AF654" si="405">IF(AR584=1,1,IF(AM584=1,1.25,IF(AP584=1,1.5,IF(AQ584=1,1.86,0))))</f>
        <v>1</v>
      </c>
      <c r="AG584">
        <f t="shared" si="353"/>
        <v>0</v>
      </c>
      <c r="AH584">
        <f t="shared" ref="AH584:AH647" si="406">IF(ISNUMBER(SEARCH($AH$4,L584)),1,0)</f>
        <v>0</v>
      </c>
      <c r="AI584">
        <f t="shared" si="354"/>
        <v>0</v>
      </c>
      <c r="AJ584" s="3">
        <f t="shared" si="366"/>
        <v>0</v>
      </c>
      <c r="AK584">
        <f t="shared" si="355"/>
        <v>0</v>
      </c>
      <c r="AL584">
        <f t="shared" si="356"/>
        <v>0</v>
      </c>
      <c r="AM584">
        <f t="shared" si="357"/>
        <v>0</v>
      </c>
      <c r="AN584">
        <f t="shared" si="358"/>
        <v>1</v>
      </c>
      <c r="AO584">
        <f t="shared" si="359"/>
        <v>0</v>
      </c>
      <c r="AP584">
        <f t="shared" si="360"/>
        <v>0</v>
      </c>
      <c r="AQ584">
        <f t="shared" si="361"/>
        <v>0</v>
      </c>
      <c r="AR584">
        <f t="shared" si="362"/>
        <v>1</v>
      </c>
    </row>
    <row r="585" spans="2:44" ht="11.25" customHeight="1" x14ac:dyDescent="0.25">
      <c r="B585" s="91"/>
      <c r="C585" s="91"/>
      <c r="D585" s="91"/>
      <c r="E585" s="91"/>
      <c r="F585" s="91"/>
      <c r="K585" s="146" t="str">
        <f>[1]Recap!B32</f>
        <v>Proiect de programare</v>
      </c>
      <c r="L585" s="146" t="str">
        <f>[1]Recap!C32</f>
        <v>I1</v>
      </c>
      <c r="M585" s="100" t="s">
        <v>119</v>
      </c>
      <c r="N585" s="91"/>
      <c r="O585" s="91"/>
      <c r="P585" s="91"/>
      <c r="Q585" s="108">
        <f t="shared" si="399"/>
        <v>2</v>
      </c>
      <c r="R585" s="28">
        <f t="shared" si="400"/>
        <v>0</v>
      </c>
      <c r="S585" s="29">
        <f t="shared" si="401"/>
        <v>0</v>
      </c>
      <c r="T585" s="30">
        <v>0</v>
      </c>
      <c r="U585" s="31">
        <v>0</v>
      </c>
      <c r="V585" s="29">
        <f t="shared" si="402"/>
        <v>2</v>
      </c>
      <c r="W585" s="30">
        <v>0</v>
      </c>
      <c r="X585" s="32">
        <v>4</v>
      </c>
      <c r="Y585" s="189"/>
      <c r="Z585" s="93"/>
      <c r="AA585" s="190"/>
      <c r="AB585" s="190"/>
      <c r="AC585" s="191"/>
      <c r="AD585" s="5"/>
      <c r="AE585" s="1">
        <f t="shared" si="404"/>
        <v>2</v>
      </c>
      <c r="AF585" s="2">
        <f t="shared" si="405"/>
        <v>1</v>
      </c>
      <c r="AG585">
        <f t="shared" si="353"/>
        <v>0</v>
      </c>
      <c r="AH585">
        <f t="shared" si="406"/>
        <v>0</v>
      </c>
      <c r="AI585">
        <f t="shared" si="354"/>
        <v>0</v>
      </c>
      <c r="AJ585" s="3">
        <f t="shared" si="366"/>
        <v>0</v>
      </c>
      <c r="AK585">
        <f t="shared" si="355"/>
        <v>0</v>
      </c>
      <c r="AL585">
        <f t="shared" si="356"/>
        <v>0</v>
      </c>
      <c r="AM585">
        <f t="shared" si="357"/>
        <v>0</v>
      </c>
      <c r="AN585">
        <f t="shared" si="358"/>
        <v>1</v>
      </c>
      <c r="AO585">
        <f t="shared" si="359"/>
        <v>0</v>
      </c>
      <c r="AP585">
        <f t="shared" si="360"/>
        <v>0</v>
      </c>
      <c r="AQ585">
        <f t="shared" si="361"/>
        <v>0</v>
      </c>
      <c r="AR585">
        <f t="shared" si="362"/>
        <v>1</v>
      </c>
    </row>
    <row r="586" spans="2:44" ht="11.25" customHeight="1" x14ac:dyDescent="0.25">
      <c r="B586" s="91"/>
      <c r="C586" s="91"/>
      <c r="D586" s="91"/>
      <c r="E586" s="91"/>
      <c r="F586" s="91"/>
      <c r="G586" s="192"/>
      <c r="H586" s="91"/>
      <c r="I586" s="91"/>
      <c r="J586" s="91"/>
      <c r="K586" s="92" t="str">
        <f>[1]Recap!B143</f>
        <v>Programarea jocurilor pe calculator și realitate virtuală (CO)</v>
      </c>
      <c r="L586" s="92" t="str">
        <f>[1]Recap!C143</f>
        <v>IA3</v>
      </c>
      <c r="M586" s="193" t="s">
        <v>137</v>
      </c>
      <c r="N586" s="13"/>
      <c r="O586" s="11"/>
      <c r="P586" s="11"/>
      <c r="Q586" s="194">
        <f t="shared" ref="Q586:X586" si="407">SUM(Q580:Q585)</f>
        <v>16</v>
      </c>
      <c r="R586" s="194">
        <f t="shared" si="407"/>
        <v>0</v>
      </c>
      <c r="S586" s="194">
        <f t="shared" si="407"/>
        <v>0</v>
      </c>
      <c r="T586" s="194">
        <f t="shared" si="407"/>
        <v>0</v>
      </c>
      <c r="U586" s="194">
        <f t="shared" si="407"/>
        <v>0</v>
      </c>
      <c r="V586" s="194">
        <f t="shared" si="407"/>
        <v>16</v>
      </c>
      <c r="W586" s="194">
        <f t="shared" si="407"/>
        <v>0</v>
      </c>
      <c r="X586" s="194">
        <f t="shared" si="407"/>
        <v>32</v>
      </c>
      <c r="Y586" s="189"/>
      <c r="Z586" s="93"/>
      <c r="AA586" s="190"/>
      <c r="AB586" s="190"/>
      <c r="AC586" s="191"/>
      <c r="AD586" s="28" t="str">
        <f>_xlfn.CONCAT(ROUND(AD587,2), " Examene")</f>
        <v>0 Examene</v>
      </c>
      <c r="AE586" s="1">
        <f t="shared" si="404"/>
        <v>2</v>
      </c>
      <c r="AF586" s="2">
        <f t="shared" si="405"/>
        <v>1</v>
      </c>
      <c r="AG586">
        <f t="shared" si="353"/>
        <v>0</v>
      </c>
      <c r="AH586">
        <f t="shared" si="406"/>
        <v>0</v>
      </c>
      <c r="AI586">
        <f t="shared" si="354"/>
        <v>0</v>
      </c>
      <c r="AJ586" s="3">
        <f t="shared" si="366"/>
        <v>0</v>
      </c>
      <c r="AK586">
        <f t="shared" si="355"/>
        <v>0</v>
      </c>
      <c r="AL586">
        <f t="shared" si="356"/>
        <v>0</v>
      </c>
      <c r="AM586">
        <f t="shared" si="357"/>
        <v>0</v>
      </c>
      <c r="AN586">
        <f t="shared" si="358"/>
        <v>0</v>
      </c>
      <c r="AO586">
        <f t="shared" si="359"/>
        <v>1</v>
      </c>
      <c r="AP586">
        <f t="shared" si="360"/>
        <v>0</v>
      </c>
      <c r="AQ586">
        <f t="shared" si="361"/>
        <v>0</v>
      </c>
      <c r="AR586">
        <f t="shared" si="362"/>
        <v>1</v>
      </c>
    </row>
    <row r="587" spans="2:44" ht="11.25" customHeight="1" x14ac:dyDescent="0.25">
      <c r="B587" s="250" t="s">
        <v>52</v>
      </c>
      <c r="C587" s="251"/>
      <c r="D587" s="251"/>
      <c r="E587" s="251"/>
      <c r="F587" s="251"/>
      <c r="G587" s="251"/>
      <c r="H587" s="251"/>
      <c r="I587" s="251"/>
      <c r="J587" s="251"/>
      <c r="K587" s="251"/>
      <c r="L587" s="251"/>
      <c r="M587" s="252"/>
      <c r="N587" s="61"/>
      <c r="O587" s="62"/>
      <c r="P587" s="62"/>
      <c r="Q587" s="27">
        <f t="shared" ref="Q587:Q592" si="408">S587+V587</f>
        <v>3</v>
      </c>
      <c r="R587" s="28">
        <f t="shared" ref="R587:R592" si="409">(T587+U587)/2</f>
        <v>0</v>
      </c>
      <c r="S587" s="29">
        <f t="shared" ref="S587:S592" si="410">TRUNC(R587*AE588,2)</f>
        <v>0</v>
      </c>
      <c r="T587" s="30">
        <v>0</v>
      </c>
      <c r="U587" s="31">
        <v>0</v>
      </c>
      <c r="V587" s="29">
        <f t="shared" ref="V587:V592" si="411">TRUNC((W587+X587)/2*AF588,2)</f>
        <v>3</v>
      </c>
      <c r="W587" s="30">
        <v>0</v>
      </c>
      <c r="X587" s="32">
        <v>6</v>
      </c>
      <c r="Y587" s="161"/>
      <c r="Z587" s="56"/>
      <c r="AA587" s="162"/>
      <c r="AB587" s="162"/>
      <c r="AC587" s="195"/>
      <c r="AD587" s="28">
        <f>16-ROUND(Q586,2)</f>
        <v>0</v>
      </c>
      <c r="AE587" s="1">
        <f t="shared" si="404"/>
        <v>0</v>
      </c>
      <c r="AF587" s="2">
        <f t="shared" si="405"/>
        <v>0</v>
      </c>
      <c r="AG587">
        <f t="shared" ref="AG587:AG650" si="412">IF(ISNUMBER(SEARCH($AG$4,L587)),1,0)</f>
        <v>0</v>
      </c>
      <c r="AH587">
        <f t="shared" si="406"/>
        <v>0</v>
      </c>
      <c r="AI587">
        <f t="shared" ref="AI587:AI650" si="413">IF(ISNUMBER(SEARCH($AI$4,L587)),1,0)</f>
        <v>0</v>
      </c>
      <c r="AJ587" s="3">
        <f t="shared" si="366"/>
        <v>0</v>
      </c>
      <c r="AK587">
        <f t="shared" ref="AK587:AK650" si="414">IF(ISNUMBER(SEARCH($AK$4,L587)),1,0)</f>
        <v>0</v>
      </c>
      <c r="AL587">
        <f t="shared" ref="AL587:AL650" si="415">IF(ISNUMBER(SEARCH($AL$4,L587)),1,0)</f>
        <v>0</v>
      </c>
      <c r="AM587">
        <f t="shared" ref="AM587:AM650" si="416">IF(ISNUMBER(SEARCH($AM$4,L587)),1,0)</f>
        <v>0</v>
      </c>
      <c r="AN587">
        <f t="shared" ref="AN587:AN650" si="417">IF(OR(IF(ISNUMBER(SEARCH("i1",L587)),1,0),IF(ISNUMBER(SEARCH("i2",L587)),1,0),IF(ISNUMBER(SEARCH("i3",L587)),1,0)),1,0)</f>
        <v>0</v>
      </c>
      <c r="AO587">
        <f t="shared" ref="AO587:AO650" si="418">IF(OR(IF(ISNUMBER(SEARCH("ia1",L587)),1,0),IF(ISNUMBER(SEARCH("ia2",L587)),1,0),IF(ISNUMBER(SEARCH("ia3",L587)),1,0)),1,0)</f>
        <v>0</v>
      </c>
      <c r="AP587">
        <f t="shared" ref="AP587:AP654" si="419">IF(SUM(AG587:AJ587)&lt;=0,0,1)</f>
        <v>0</v>
      </c>
      <c r="AQ587">
        <f t="shared" ref="AQ587:AQ654" si="420">IF(SUM(AK587:AL587)&lt;=0,0,1)</f>
        <v>0</v>
      </c>
      <c r="AR587">
        <f t="shared" si="362"/>
        <v>0</v>
      </c>
    </row>
    <row r="588" spans="2:44" ht="11.25" customHeight="1" x14ac:dyDescent="0.25">
      <c r="B588" s="51">
        <f>B581+1</f>
        <v>91</v>
      </c>
      <c r="C588" s="22" t="s">
        <v>193</v>
      </c>
      <c r="D588" s="51" t="s">
        <v>65</v>
      </c>
      <c r="E588" s="43"/>
      <c r="F588" s="43"/>
      <c r="G588" s="43"/>
      <c r="H588" s="43"/>
      <c r="I588" s="43"/>
      <c r="J588" s="43"/>
      <c r="K588" s="92" t="str">
        <f>[1]Recap!B119</f>
        <v>Sisteme inteligente (CO)</v>
      </c>
      <c r="L588" s="92" t="str">
        <f>[1]Recap!C119</f>
        <v>I3</v>
      </c>
      <c r="M588" s="46" t="s">
        <v>145</v>
      </c>
      <c r="N588" s="43"/>
      <c r="O588" s="43"/>
      <c r="P588" s="43"/>
      <c r="Q588" s="27">
        <f t="shared" si="408"/>
        <v>3</v>
      </c>
      <c r="R588" s="28">
        <f t="shared" si="409"/>
        <v>0</v>
      </c>
      <c r="S588" s="29">
        <f t="shared" si="410"/>
        <v>0</v>
      </c>
      <c r="T588" s="30">
        <v>0</v>
      </c>
      <c r="U588" s="31">
        <v>0</v>
      </c>
      <c r="V588" s="29">
        <f t="shared" si="411"/>
        <v>3</v>
      </c>
      <c r="W588" s="30">
        <v>0</v>
      </c>
      <c r="X588" s="32">
        <v>6</v>
      </c>
      <c r="Y588" s="175"/>
      <c r="Z588" s="68"/>
      <c r="AA588" s="176"/>
      <c r="AB588" s="176"/>
      <c r="AC588" s="186"/>
      <c r="AD588" s="71"/>
      <c r="AE588" s="1">
        <f t="shared" si="404"/>
        <v>2</v>
      </c>
      <c r="AF588" s="2">
        <f t="shared" si="405"/>
        <v>1</v>
      </c>
      <c r="AG588">
        <f t="shared" si="412"/>
        <v>0</v>
      </c>
      <c r="AH588">
        <f t="shared" si="406"/>
        <v>0</v>
      </c>
      <c r="AI588">
        <f t="shared" si="413"/>
        <v>0</v>
      </c>
      <c r="AJ588" s="3">
        <f t="shared" si="366"/>
        <v>0</v>
      </c>
      <c r="AK588">
        <f t="shared" si="414"/>
        <v>0</v>
      </c>
      <c r="AL588">
        <f t="shared" si="415"/>
        <v>0</v>
      </c>
      <c r="AM588">
        <f t="shared" si="416"/>
        <v>0</v>
      </c>
      <c r="AN588">
        <f t="shared" si="417"/>
        <v>1</v>
      </c>
      <c r="AO588">
        <f t="shared" si="418"/>
        <v>0</v>
      </c>
      <c r="AP588">
        <f t="shared" si="419"/>
        <v>0</v>
      </c>
      <c r="AQ588">
        <f t="shared" si="420"/>
        <v>0</v>
      </c>
      <c r="AR588">
        <f t="shared" si="362"/>
        <v>1</v>
      </c>
    </row>
    <row r="589" spans="2:44" ht="11.25" customHeight="1" x14ac:dyDescent="0.25">
      <c r="B589" s="43"/>
      <c r="C589" s="43"/>
      <c r="D589" s="43"/>
      <c r="E589" s="43"/>
      <c r="F589" s="43"/>
      <c r="G589" s="43"/>
      <c r="H589" s="43"/>
      <c r="I589" s="43"/>
      <c r="J589" s="43"/>
      <c r="K589" s="92" t="str">
        <f>[1]Recap!B121</f>
        <v>Modelare economică (CO)</v>
      </c>
      <c r="L589" s="92" t="str">
        <f>[1]Recap!C121</f>
        <v>I3</v>
      </c>
      <c r="M589" s="46" t="s">
        <v>145</v>
      </c>
      <c r="N589" s="43"/>
      <c r="O589" s="43"/>
      <c r="P589" s="43"/>
      <c r="Q589" s="27">
        <f t="shared" si="408"/>
        <v>6</v>
      </c>
      <c r="R589" s="28">
        <f t="shared" si="409"/>
        <v>0</v>
      </c>
      <c r="S589" s="29">
        <f t="shared" si="410"/>
        <v>0</v>
      </c>
      <c r="T589" s="30">
        <v>0</v>
      </c>
      <c r="U589" s="31">
        <v>0</v>
      </c>
      <c r="V589" s="29">
        <f t="shared" si="411"/>
        <v>6</v>
      </c>
      <c r="W589" s="30">
        <v>0</v>
      </c>
      <c r="X589" s="32">
        <v>12</v>
      </c>
      <c r="Y589" s="175"/>
      <c r="Z589" s="68"/>
      <c r="AA589" s="176"/>
      <c r="AB589" s="176"/>
      <c r="AC589" s="186"/>
      <c r="AD589" s="71"/>
      <c r="AE589" s="1">
        <f t="shared" si="404"/>
        <v>2</v>
      </c>
      <c r="AF589" s="2">
        <f t="shared" si="405"/>
        <v>1</v>
      </c>
      <c r="AG589">
        <f t="shared" si="412"/>
        <v>0</v>
      </c>
      <c r="AH589">
        <f t="shared" si="406"/>
        <v>0</v>
      </c>
      <c r="AI589">
        <f t="shared" si="413"/>
        <v>0</v>
      </c>
      <c r="AJ589" s="3">
        <f t="shared" si="366"/>
        <v>0</v>
      </c>
      <c r="AK589">
        <f t="shared" si="414"/>
        <v>0</v>
      </c>
      <c r="AL589">
        <f t="shared" si="415"/>
        <v>0</v>
      </c>
      <c r="AM589">
        <f t="shared" si="416"/>
        <v>0</v>
      </c>
      <c r="AN589">
        <f t="shared" si="417"/>
        <v>1</v>
      </c>
      <c r="AO589">
        <f t="shared" si="418"/>
        <v>0</v>
      </c>
      <c r="AP589">
        <f t="shared" si="419"/>
        <v>0</v>
      </c>
      <c r="AQ589">
        <f t="shared" si="420"/>
        <v>0</v>
      </c>
      <c r="AR589">
        <f t="shared" ref="AR589:AR652" si="421">IF(SUM(AN589:AO589)&lt;=0,0,1)</f>
        <v>1</v>
      </c>
    </row>
    <row r="590" spans="2:44" ht="11.25" customHeight="1" x14ac:dyDescent="0.25">
      <c r="B590" s="43"/>
      <c r="C590" s="43"/>
      <c r="D590" s="43"/>
      <c r="E590" s="43"/>
      <c r="F590" s="43"/>
      <c r="G590" s="43"/>
      <c r="H590" s="43"/>
      <c r="I590" s="43"/>
      <c r="J590" s="43"/>
      <c r="K590" s="92" t="str">
        <f>[1]Recap!B123</f>
        <v>Dezvoltarea de aplicații pe platforma .NET(CO)</v>
      </c>
      <c r="L590" s="92" t="str">
        <f>[1]Recap!C123</f>
        <v>I3</v>
      </c>
      <c r="M590" s="80" t="s">
        <v>236</v>
      </c>
      <c r="N590" s="43"/>
      <c r="O590" s="43"/>
      <c r="P590" s="43"/>
      <c r="Q590" s="27">
        <f t="shared" si="408"/>
        <v>0.62</v>
      </c>
      <c r="R590" s="28">
        <f t="shared" si="409"/>
        <v>0</v>
      </c>
      <c r="S590" s="29">
        <f t="shared" si="410"/>
        <v>0</v>
      </c>
      <c r="T590" s="30">
        <v>0</v>
      </c>
      <c r="U590" s="31">
        <v>0</v>
      </c>
      <c r="V590" s="29">
        <f t="shared" si="411"/>
        <v>0.62</v>
      </c>
      <c r="W590" s="30">
        <v>1</v>
      </c>
      <c r="X590" s="32">
        <v>0</v>
      </c>
      <c r="Y590" s="27">
        <f t="shared" ref="Y590" si="422">AA590+AD590</f>
        <v>0</v>
      </c>
      <c r="Z590" s="28">
        <f t="shared" ref="Z590" si="423">(AB590+AC590)/2</f>
        <v>0</v>
      </c>
      <c r="AA590" s="29">
        <f t="shared" ref="AA590" si="424">TRUNC(Z590*AM590,2)</f>
        <v>0</v>
      </c>
      <c r="AB590" s="30">
        <v>0</v>
      </c>
      <c r="AC590" s="31">
        <v>0</v>
      </c>
      <c r="AD590" s="71"/>
      <c r="AE590" s="1">
        <f t="shared" si="404"/>
        <v>2</v>
      </c>
      <c r="AF590" s="2">
        <f t="shared" si="405"/>
        <v>1</v>
      </c>
      <c r="AG590">
        <f t="shared" si="412"/>
        <v>0</v>
      </c>
      <c r="AH590">
        <f t="shared" si="406"/>
        <v>0</v>
      </c>
      <c r="AI590">
        <f t="shared" si="413"/>
        <v>0</v>
      </c>
      <c r="AJ590" s="3">
        <f t="shared" si="366"/>
        <v>0</v>
      </c>
      <c r="AK590">
        <f t="shared" si="414"/>
        <v>0</v>
      </c>
      <c r="AL590">
        <f t="shared" si="415"/>
        <v>0</v>
      </c>
      <c r="AM590">
        <f t="shared" si="416"/>
        <v>0</v>
      </c>
      <c r="AN590">
        <f t="shared" si="417"/>
        <v>1</v>
      </c>
      <c r="AO590">
        <f t="shared" si="418"/>
        <v>0</v>
      </c>
      <c r="AP590">
        <f t="shared" si="419"/>
        <v>0</v>
      </c>
      <c r="AQ590">
        <f t="shared" si="420"/>
        <v>0</v>
      </c>
      <c r="AR590">
        <f t="shared" si="421"/>
        <v>1</v>
      </c>
    </row>
    <row r="591" spans="2:44" ht="11.25" customHeight="1" x14ac:dyDescent="0.25">
      <c r="B591" s="90"/>
      <c r="C591" s="90"/>
      <c r="D591" s="90"/>
      <c r="E591" s="90"/>
      <c r="F591" s="90"/>
      <c r="G591" s="90"/>
      <c r="H591" s="90"/>
      <c r="I591" s="90"/>
      <c r="J591" s="90"/>
      <c r="K591" s="92" t="str">
        <f>[1]Recap!B180</f>
        <v>Volunteering (CF)</v>
      </c>
      <c r="L591" s="92" t="str">
        <f>[1]Recap!C180</f>
        <v>E2</v>
      </c>
      <c r="M591" s="100">
        <v>2</v>
      </c>
      <c r="N591" s="8"/>
      <c r="O591" s="43"/>
      <c r="P591" s="43"/>
      <c r="Q591" s="27">
        <f t="shared" si="408"/>
        <v>1</v>
      </c>
      <c r="R591" s="28">
        <f t="shared" si="409"/>
        <v>0</v>
      </c>
      <c r="S591" s="29">
        <f t="shared" si="410"/>
        <v>0</v>
      </c>
      <c r="T591" s="30">
        <v>0</v>
      </c>
      <c r="U591" s="31">
        <v>0</v>
      </c>
      <c r="V591" s="29">
        <f t="shared" si="411"/>
        <v>1</v>
      </c>
      <c r="W591" s="30">
        <v>0</v>
      </c>
      <c r="X591" s="32">
        <v>2</v>
      </c>
      <c r="Y591" s="175"/>
      <c r="Z591" s="68"/>
      <c r="AA591" s="176"/>
      <c r="AB591" s="176"/>
      <c r="AC591" s="186"/>
      <c r="AD591" s="71"/>
      <c r="AE591" s="1">
        <f t="shared" si="404"/>
        <v>2.5</v>
      </c>
      <c r="AF591" s="2">
        <f t="shared" si="405"/>
        <v>1.25</v>
      </c>
      <c r="AG591">
        <f t="shared" si="412"/>
        <v>0</v>
      </c>
      <c r="AH591">
        <f t="shared" si="406"/>
        <v>0</v>
      </c>
      <c r="AI591">
        <f t="shared" si="413"/>
        <v>0</v>
      </c>
      <c r="AJ591" s="3">
        <f t="shared" si="366"/>
        <v>0</v>
      </c>
      <c r="AK591">
        <f t="shared" si="414"/>
        <v>0</v>
      </c>
      <c r="AL591">
        <f t="shared" si="415"/>
        <v>0</v>
      </c>
      <c r="AM591">
        <f t="shared" si="416"/>
        <v>1</v>
      </c>
      <c r="AN591">
        <f t="shared" si="417"/>
        <v>0</v>
      </c>
      <c r="AO591">
        <f t="shared" si="418"/>
        <v>0</v>
      </c>
      <c r="AP591">
        <f t="shared" si="419"/>
        <v>0</v>
      </c>
      <c r="AQ591">
        <f t="shared" si="420"/>
        <v>0</v>
      </c>
      <c r="AR591">
        <f t="shared" si="421"/>
        <v>0</v>
      </c>
    </row>
    <row r="592" spans="2:44" ht="11.25" customHeight="1" x14ac:dyDescent="0.25">
      <c r="B592" s="90"/>
      <c r="C592" s="90"/>
      <c r="D592" s="90"/>
      <c r="E592" s="90"/>
      <c r="F592" s="90"/>
      <c r="G592" s="90"/>
      <c r="H592" s="90"/>
      <c r="I592" s="90"/>
      <c r="J592" s="90"/>
      <c r="K592" s="146" t="str">
        <f>[1]Recap!B116</f>
        <v>Programare concurentă  și distribuită(CO)</v>
      </c>
      <c r="L592" s="146" t="str">
        <f>[1]Recap!C116</f>
        <v>I3</v>
      </c>
      <c r="M592" s="152" t="s">
        <v>230</v>
      </c>
      <c r="N592" s="43"/>
      <c r="O592" s="43"/>
      <c r="P592" s="43"/>
      <c r="Q592" s="27">
        <f t="shared" si="408"/>
        <v>2</v>
      </c>
      <c r="R592" s="28">
        <f t="shared" si="409"/>
        <v>0</v>
      </c>
      <c r="S592" s="29">
        <f t="shared" si="410"/>
        <v>0</v>
      </c>
      <c r="T592" s="30">
        <v>0</v>
      </c>
      <c r="U592" s="31">
        <v>0</v>
      </c>
      <c r="V592" s="29">
        <f t="shared" si="411"/>
        <v>2</v>
      </c>
      <c r="W592" s="65">
        <v>0</v>
      </c>
      <c r="X592" s="67">
        <v>4</v>
      </c>
      <c r="Y592" s="175"/>
      <c r="Z592" s="68"/>
      <c r="AA592" s="176"/>
      <c r="AB592" s="176"/>
      <c r="AC592" s="186"/>
      <c r="AD592" s="71"/>
      <c r="AE592" s="1">
        <f t="shared" si="404"/>
        <v>2</v>
      </c>
      <c r="AF592" s="2">
        <f t="shared" si="405"/>
        <v>1</v>
      </c>
      <c r="AG592">
        <f t="shared" si="412"/>
        <v>0</v>
      </c>
      <c r="AH592">
        <f t="shared" si="406"/>
        <v>0</v>
      </c>
      <c r="AI592">
        <f t="shared" si="413"/>
        <v>0</v>
      </c>
      <c r="AJ592" s="3">
        <f t="shared" si="366"/>
        <v>0</v>
      </c>
      <c r="AK592">
        <f t="shared" si="414"/>
        <v>0</v>
      </c>
      <c r="AL592">
        <f t="shared" si="415"/>
        <v>0</v>
      </c>
      <c r="AM592">
        <f t="shared" si="416"/>
        <v>0</v>
      </c>
      <c r="AN592">
        <f t="shared" si="417"/>
        <v>1</v>
      </c>
      <c r="AO592">
        <f t="shared" si="418"/>
        <v>0</v>
      </c>
      <c r="AP592">
        <f t="shared" si="419"/>
        <v>0</v>
      </c>
      <c r="AQ592">
        <f t="shared" si="420"/>
        <v>0</v>
      </c>
      <c r="AR592">
        <f t="shared" si="421"/>
        <v>1</v>
      </c>
    </row>
    <row r="593" spans="2:44" ht="11.25" customHeight="1" x14ac:dyDescent="0.25">
      <c r="B593" s="91"/>
      <c r="C593" s="91"/>
      <c r="D593" s="91"/>
      <c r="E593" s="91"/>
      <c r="F593" s="91"/>
      <c r="G593" s="91"/>
      <c r="H593" s="91"/>
      <c r="I593" s="91"/>
      <c r="J593" s="91"/>
      <c r="K593" s="92" t="str">
        <f>[1]Recap!B115</f>
        <v>Programare concurentă  și distribuită</v>
      </c>
      <c r="L593" s="92" t="str">
        <f>[1]Recap!C115</f>
        <v>IA3</v>
      </c>
      <c r="M593" s="100" t="s">
        <v>137</v>
      </c>
      <c r="N593" s="12"/>
      <c r="O593" s="90"/>
      <c r="P593" s="90"/>
      <c r="Q593" s="194">
        <f>SUM(Q587:Q592)</f>
        <v>15.62</v>
      </c>
      <c r="R593" s="194">
        <f t="shared" ref="R593:X593" si="425">SUM(R587:R592)</f>
        <v>0</v>
      </c>
      <c r="S593" s="194">
        <f t="shared" si="425"/>
        <v>0</v>
      </c>
      <c r="T593" s="194">
        <f t="shared" si="425"/>
        <v>0</v>
      </c>
      <c r="U593" s="194">
        <f t="shared" si="425"/>
        <v>0</v>
      </c>
      <c r="V593" s="194">
        <f t="shared" si="425"/>
        <v>15.62</v>
      </c>
      <c r="W593" s="194">
        <f t="shared" si="425"/>
        <v>1</v>
      </c>
      <c r="X593" s="194">
        <f t="shared" si="425"/>
        <v>30</v>
      </c>
      <c r="Y593" s="189"/>
      <c r="Z593" s="93"/>
      <c r="AA593" s="190"/>
      <c r="AB593" s="190"/>
      <c r="AC593" s="191"/>
      <c r="AD593" s="28" t="str">
        <f>_xlfn.CONCAT(ROUND(AD594,2), " Examene")</f>
        <v>0.38 Examene</v>
      </c>
      <c r="AE593" s="1">
        <f t="shared" si="404"/>
        <v>2</v>
      </c>
      <c r="AF593" s="2">
        <f t="shared" si="405"/>
        <v>1</v>
      </c>
      <c r="AG593">
        <f t="shared" si="412"/>
        <v>0</v>
      </c>
      <c r="AH593">
        <f t="shared" si="406"/>
        <v>0</v>
      </c>
      <c r="AI593">
        <f t="shared" si="413"/>
        <v>0</v>
      </c>
      <c r="AJ593" s="3">
        <f t="shared" si="366"/>
        <v>0</v>
      </c>
      <c r="AK593">
        <f t="shared" si="414"/>
        <v>0</v>
      </c>
      <c r="AL593">
        <f t="shared" si="415"/>
        <v>0</v>
      </c>
      <c r="AM593">
        <f t="shared" si="416"/>
        <v>0</v>
      </c>
      <c r="AN593">
        <f t="shared" si="417"/>
        <v>0</v>
      </c>
      <c r="AO593">
        <f t="shared" si="418"/>
        <v>1</v>
      </c>
      <c r="AP593">
        <f t="shared" si="419"/>
        <v>0</v>
      </c>
      <c r="AQ593">
        <f t="shared" si="420"/>
        <v>0</v>
      </c>
      <c r="AR593">
        <f t="shared" si="421"/>
        <v>1</v>
      </c>
    </row>
    <row r="594" spans="2:44" ht="11.25" customHeight="1" x14ac:dyDescent="0.25">
      <c r="B594" s="250" t="s">
        <v>52</v>
      </c>
      <c r="C594" s="251"/>
      <c r="D594" s="251"/>
      <c r="E594" s="251"/>
      <c r="F594" s="251"/>
      <c r="G594" s="251"/>
      <c r="H594" s="251"/>
      <c r="I594" s="251"/>
      <c r="J594" s="251"/>
      <c r="K594" s="251"/>
      <c r="L594" s="251"/>
      <c r="M594" s="252"/>
      <c r="N594" s="61"/>
      <c r="O594" s="62"/>
      <c r="P594" s="62"/>
      <c r="Q594" s="27">
        <f t="shared" ref="Q594:Q599" si="426">S594+V594</f>
        <v>2</v>
      </c>
      <c r="R594" s="28">
        <f t="shared" ref="R594:R599" si="427">(T594+U594)/2</f>
        <v>0</v>
      </c>
      <c r="S594" s="29">
        <f t="shared" ref="S594:S599" si="428">TRUNC(R594*AE595,2)</f>
        <v>0</v>
      </c>
      <c r="T594" s="30">
        <v>0</v>
      </c>
      <c r="U594" s="31">
        <v>0</v>
      </c>
      <c r="V594" s="29">
        <f t="shared" ref="V594:V599" si="429">TRUNC((W594+X594)/2*AF595,2)</f>
        <v>2</v>
      </c>
      <c r="W594" s="30">
        <v>0</v>
      </c>
      <c r="X594" s="32">
        <v>4</v>
      </c>
      <c r="Y594" s="161"/>
      <c r="Z594" s="56"/>
      <c r="AA594" s="162"/>
      <c r="AB594" s="162"/>
      <c r="AC594" s="195"/>
      <c r="AD594" s="28">
        <f>16-ROUND(Q593,2)</f>
        <v>0.38000000000000078</v>
      </c>
      <c r="AE594" s="1">
        <f t="shared" si="404"/>
        <v>0</v>
      </c>
      <c r="AF594" s="2">
        <f t="shared" si="405"/>
        <v>0</v>
      </c>
      <c r="AG594">
        <f t="shared" si="412"/>
        <v>0</v>
      </c>
      <c r="AH594">
        <f t="shared" si="406"/>
        <v>0</v>
      </c>
      <c r="AI594">
        <f t="shared" si="413"/>
        <v>0</v>
      </c>
      <c r="AJ594" s="3">
        <f t="shared" si="366"/>
        <v>0</v>
      </c>
      <c r="AK594">
        <f t="shared" si="414"/>
        <v>0</v>
      </c>
      <c r="AL594">
        <f t="shared" si="415"/>
        <v>0</v>
      </c>
      <c r="AM594">
        <f t="shared" si="416"/>
        <v>0</v>
      </c>
      <c r="AN594">
        <f t="shared" si="417"/>
        <v>0</v>
      </c>
      <c r="AO594">
        <f t="shared" si="418"/>
        <v>0</v>
      </c>
      <c r="AP594">
        <f t="shared" si="419"/>
        <v>0</v>
      </c>
      <c r="AQ594">
        <f t="shared" si="420"/>
        <v>0</v>
      </c>
      <c r="AR594">
        <f t="shared" si="421"/>
        <v>0</v>
      </c>
    </row>
    <row r="595" spans="2:44" ht="11.25" customHeight="1" x14ac:dyDescent="0.25">
      <c r="B595" s="51">
        <f>B588+1</f>
        <v>92</v>
      </c>
      <c r="C595" s="22" t="s">
        <v>193</v>
      </c>
      <c r="D595" s="51" t="s">
        <v>65</v>
      </c>
      <c r="E595" s="43"/>
      <c r="F595" s="43"/>
      <c r="G595" s="43"/>
      <c r="H595" s="43"/>
      <c r="I595" s="43"/>
      <c r="J595" s="43"/>
      <c r="K595" s="92" t="str">
        <f>[1]Recap!B115</f>
        <v>Programare concurentă  și distribuită</v>
      </c>
      <c r="L595" s="92" t="str">
        <f>[1]Recap!C115</f>
        <v>IA3</v>
      </c>
      <c r="M595" s="46" t="s">
        <v>137</v>
      </c>
      <c r="N595" s="43"/>
      <c r="O595" s="43"/>
      <c r="P595" s="43"/>
      <c r="Q595" s="27">
        <f t="shared" si="426"/>
        <v>4</v>
      </c>
      <c r="R595" s="28">
        <f t="shared" si="427"/>
        <v>0</v>
      </c>
      <c r="S595" s="29">
        <f t="shared" si="428"/>
        <v>0</v>
      </c>
      <c r="T595" s="30">
        <v>0</v>
      </c>
      <c r="U595" s="31">
        <v>0</v>
      </c>
      <c r="V595" s="29">
        <f t="shared" si="429"/>
        <v>4</v>
      </c>
      <c r="W595" s="30">
        <v>0</v>
      </c>
      <c r="X595" s="32">
        <v>8</v>
      </c>
      <c r="Y595" s="175"/>
      <c r="Z595" s="68"/>
      <c r="AA595" s="176"/>
      <c r="AB595" s="176"/>
      <c r="AC595" s="186"/>
      <c r="AD595" s="71"/>
      <c r="AE595" s="1">
        <f t="shared" si="404"/>
        <v>2</v>
      </c>
      <c r="AF595" s="2">
        <f t="shared" si="405"/>
        <v>1</v>
      </c>
      <c r="AG595">
        <f t="shared" si="412"/>
        <v>0</v>
      </c>
      <c r="AH595">
        <f t="shared" si="406"/>
        <v>0</v>
      </c>
      <c r="AI595">
        <f t="shared" si="413"/>
        <v>0</v>
      </c>
      <c r="AJ595" s="3">
        <f t="shared" ref="AJ595:AJ654" si="430">IF(ISNUMBER(SEARCH($AJ$4,L595)),1,0)</f>
        <v>0</v>
      </c>
      <c r="AK595">
        <f t="shared" si="414"/>
        <v>0</v>
      </c>
      <c r="AL595">
        <f t="shared" si="415"/>
        <v>0</v>
      </c>
      <c r="AM595">
        <f t="shared" si="416"/>
        <v>0</v>
      </c>
      <c r="AN595">
        <f t="shared" si="417"/>
        <v>0</v>
      </c>
      <c r="AO595">
        <f t="shared" si="418"/>
        <v>1</v>
      </c>
      <c r="AP595">
        <f t="shared" si="419"/>
        <v>0</v>
      </c>
      <c r="AQ595">
        <f t="shared" si="420"/>
        <v>0</v>
      </c>
      <c r="AR595">
        <f t="shared" si="421"/>
        <v>1</v>
      </c>
    </row>
    <row r="596" spans="2:44" ht="11.25" customHeight="1" x14ac:dyDescent="0.25">
      <c r="B596" s="43"/>
      <c r="C596" s="43"/>
      <c r="D596" s="43"/>
      <c r="E596" s="43"/>
      <c r="F596" s="43"/>
      <c r="G596" s="43"/>
      <c r="H596" s="43"/>
      <c r="I596" s="43"/>
      <c r="J596" s="43"/>
      <c r="K596" s="92" t="str">
        <f>[1]Recap!B107</f>
        <v>Grafică și interfețe utilizator</v>
      </c>
      <c r="L596" s="92" t="str">
        <f>[1]Recap!C107</f>
        <v>IA3</v>
      </c>
      <c r="M596" s="46" t="s">
        <v>159</v>
      </c>
      <c r="N596" s="43"/>
      <c r="O596" s="43"/>
      <c r="P596" s="43"/>
      <c r="Q596" s="27">
        <f t="shared" si="426"/>
        <v>4.5</v>
      </c>
      <c r="R596" s="28">
        <f t="shared" si="427"/>
        <v>0</v>
      </c>
      <c r="S596" s="29">
        <f t="shared" si="428"/>
        <v>0</v>
      </c>
      <c r="T596" s="30">
        <v>0</v>
      </c>
      <c r="U596" s="31">
        <v>0</v>
      </c>
      <c r="V596" s="29">
        <f t="shared" si="429"/>
        <v>4.5</v>
      </c>
      <c r="W596" s="30">
        <v>0</v>
      </c>
      <c r="X596" s="32">
        <v>9</v>
      </c>
      <c r="Y596" s="175"/>
      <c r="Z596" s="68"/>
      <c r="AA596" s="176"/>
      <c r="AB596" s="176"/>
      <c r="AC596" s="186"/>
      <c r="AD596" s="71"/>
      <c r="AE596" s="1">
        <f t="shared" si="404"/>
        <v>2</v>
      </c>
      <c r="AF596" s="2">
        <f t="shared" si="405"/>
        <v>1</v>
      </c>
      <c r="AG596">
        <f t="shared" si="412"/>
        <v>0</v>
      </c>
      <c r="AH596">
        <f t="shared" si="406"/>
        <v>0</v>
      </c>
      <c r="AI596">
        <f t="shared" si="413"/>
        <v>0</v>
      </c>
      <c r="AJ596" s="3">
        <f t="shared" si="430"/>
        <v>0</v>
      </c>
      <c r="AK596">
        <f t="shared" si="414"/>
        <v>0</v>
      </c>
      <c r="AL596">
        <f t="shared" si="415"/>
        <v>0</v>
      </c>
      <c r="AM596">
        <f t="shared" si="416"/>
        <v>0</v>
      </c>
      <c r="AN596">
        <f t="shared" si="417"/>
        <v>0</v>
      </c>
      <c r="AO596">
        <f t="shared" si="418"/>
        <v>1</v>
      </c>
      <c r="AP596">
        <f t="shared" si="419"/>
        <v>0</v>
      </c>
      <c r="AQ596">
        <f t="shared" si="420"/>
        <v>0</v>
      </c>
      <c r="AR596">
        <f t="shared" si="421"/>
        <v>1</v>
      </c>
    </row>
    <row r="597" spans="2:44" ht="11.25" customHeight="1" x14ac:dyDescent="0.25">
      <c r="B597" s="90"/>
      <c r="C597" s="90"/>
      <c r="D597" s="90"/>
      <c r="E597" s="90"/>
      <c r="F597" s="90"/>
      <c r="G597" s="43"/>
      <c r="H597" s="43"/>
      <c r="I597" s="43"/>
      <c r="J597" s="43"/>
      <c r="K597" s="92" t="str">
        <f>[1]Recap!B139</f>
        <v>Elaborarea lucrării de licenţă</v>
      </c>
      <c r="L597" s="92" t="str">
        <f>[1]Recap!C139</f>
        <v>IA3</v>
      </c>
      <c r="M597" s="46" t="s">
        <v>222</v>
      </c>
      <c r="N597" s="43"/>
      <c r="O597" s="43"/>
      <c r="P597" s="43"/>
      <c r="Q597" s="27">
        <f t="shared" si="426"/>
        <v>2</v>
      </c>
      <c r="R597" s="28">
        <f t="shared" si="427"/>
        <v>0</v>
      </c>
      <c r="S597" s="29">
        <f t="shared" si="428"/>
        <v>0</v>
      </c>
      <c r="T597" s="30">
        <v>0</v>
      </c>
      <c r="U597" s="31">
        <v>0</v>
      </c>
      <c r="V597" s="29">
        <f t="shared" si="429"/>
        <v>2</v>
      </c>
      <c r="W597" s="30">
        <v>0</v>
      </c>
      <c r="X597" s="32">
        <v>4</v>
      </c>
      <c r="Y597" s="175"/>
      <c r="Z597" s="68"/>
      <c r="AA597" s="176"/>
      <c r="AB597" s="176"/>
      <c r="AC597" s="186"/>
      <c r="AD597" s="71"/>
      <c r="AE597" s="1">
        <f t="shared" si="404"/>
        <v>2</v>
      </c>
      <c r="AF597" s="2">
        <f t="shared" si="405"/>
        <v>1</v>
      </c>
      <c r="AG597">
        <f t="shared" si="412"/>
        <v>0</v>
      </c>
      <c r="AH597">
        <f t="shared" si="406"/>
        <v>0</v>
      </c>
      <c r="AI597">
        <f t="shared" si="413"/>
        <v>0</v>
      </c>
      <c r="AJ597" s="3">
        <f t="shared" si="430"/>
        <v>0</v>
      </c>
      <c r="AK597">
        <f t="shared" si="414"/>
        <v>0</v>
      </c>
      <c r="AL597">
        <f t="shared" si="415"/>
        <v>0</v>
      </c>
      <c r="AM597">
        <f t="shared" si="416"/>
        <v>0</v>
      </c>
      <c r="AN597">
        <f t="shared" si="417"/>
        <v>0</v>
      </c>
      <c r="AO597">
        <f t="shared" si="418"/>
        <v>1</v>
      </c>
      <c r="AP597">
        <f t="shared" si="419"/>
        <v>0</v>
      </c>
      <c r="AQ597">
        <f t="shared" si="420"/>
        <v>0</v>
      </c>
      <c r="AR597">
        <f t="shared" si="421"/>
        <v>1</v>
      </c>
    </row>
    <row r="598" spans="2:44" ht="11.25" customHeight="1" x14ac:dyDescent="0.25">
      <c r="B598" s="91"/>
      <c r="C598" s="91"/>
      <c r="D598" s="91"/>
      <c r="E598" s="91"/>
      <c r="F598" s="91"/>
      <c r="G598" s="8"/>
      <c r="H598" s="43"/>
      <c r="I598" s="43"/>
      <c r="J598" s="43"/>
      <c r="K598" s="92" t="str">
        <f>[1]Recap!B137</f>
        <v>Securitate și criptografie (CO)</v>
      </c>
      <c r="L598" s="92" t="str">
        <f>[1]Recap!C137</f>
        <v>IA3</v>
      </c>
      <c r="M598" s="80" t="s">
        <v>137</v>
      </c>
      <c r="N598" s="43"/>
      <c r="O598" s="43"/>
      <c r="P598" s="43"/>
      <c r="Q598" s="27">
        <f t="shared" si="426"/>
        <v>1.5</v>
      </c>
      <c r="R598" s="28">
        <f t="shared" si="427"/>
        <v>0</v>
      </c>
      <c r="S598" s="29">
        <f t="shared" si="428"/>
        <v>0</v>
      </c>
      <c r="T598" s="30">
        <v>0</v>
      </c>
      <c r="U598" s="31">
        <v>0</v>
      </c>
      <c r="V598" s="29">
        <f t="shared" si="429"/>
        <v>1.5</v>
      </c>
      <c r="W598" s="30">
        <v>1</v>
      </c>
      <c r="X598" s="32">
        <v>1</v>
      </c>
      <c r="Y598" s="175"/>
      <c r="Z598" s="68"/>
      <c r="AA598" s="176"/>
      <c r="AB598" s="176"/>
      <c r="AC598" s="186"/>
      <c r="AD598" s="71"/>
      <c r="AE598" s="1">
        <f t="shared" si="404"/>
        <v>2</v>
      </c>
      <c r="AF598" s="2">
        <f t="shared" si="405"/>
        <v>1</v>
      </c>
      <c r="AG598">
        <f t="shared" si="412"/>
        <v>0</v>
      </c>
      <c r="AH598">
        <f t="shared" si="406"/>
        <v>0</v>
      </c>
      <c r="AI598">
        <f t="shared" si="413"/>
        <v>0</v>
      </c>
      <c r="AJ598" s="3">
        <f t="shared" si="430"/>
        <v>0</v>
      </c>
      <c r="AK598">
        <f t="shared" si="414"/>
        <v>0</v>
      </c>
      <c r="AL598">
        <f t="shared" si="415"/>
        <v>0</v>
      </c>
      <c r="AM598">
        <f t="shared" si="416"/>
        <v>0</v>
      </c>
      <c r="AN598">
        <f t="shared" si="417"/>
        <v>0</v>
      </c>
      <c r="AO598">
        <f t="shared" si="418"/>
        <v>1</v>
      </c>
      <c r="AP598">
        <f t="shared" si="419"/>
        <v>0</v>
      </c>
      <c r="AQ598">
        <f t="shared" si="420"/>
        <v>0</v>
      </c>
      <c r="AR598">
        <f t="shared" si="421"/>
        <v>1</v>
      </c>
    </row>
    <row r="599" spans="2:44" ht="11.25" customHeight="1" x14ac:dyDescent="0.25">
      <c r="B599" s="91"/>
      <c r="C599" s="91"/>
      <c r="D599" s="91"/>
      <c r="E599" s="91"/>
      <c r="F599" s="91"/>
      <c r="G599" s="12"/>
      <c r="H599" s="90"/>
      <c r="I599" s="90"/>
      <c r="J599" s="90"/>
      <c r="K599" s="92" t="str">
        <f>[1]Recap!B334</f>
        <v>Voluntariat (CF)</v>
      </c>
      <c r="L599" s="92" t="str">
        <f>[1]Recap!C334</f>
        <v>IS1+SC1+BIOINF1</v>
      </c>
      <c r="M599" s="100" t="s">
        <v>119</v>
      </c>
      <c r="N599" s="8"/>
      <c r="O599" s="43"/>
      <c r="P599" s="43"/>
      <c r="Q599" s="27">
        <f t="shared" si="426"/>
        <v>2</v>
      </c>
      <c r="R599" s="28">
        <f t="shared" si="427"/>
        <v>0</v>
      </c>
      <c r="S599" s="29">
        <f t="shared" si="428"/>
        <v>0</v>
      </c>
      <c r="T599" s="30">
        <v>0</v>
      </c>
      <c r="U599" s="31">
        <v>0</v>
      </c>
      <c r="V599" s="29">
        <f t="shared" si="429"/>
        <v>2</v>
      </c>
      <c r="W599" s="30">
        <v>0</v>
      </c>
      <c r="X599" s="32">
        <v>4</v>
      </c>
      <c r="Y599" s="175"/>
      <c r="Z599" s="68"/>
      <c r="AA599" s="176"/>
      <c r="AB599" s="176"/>
      <c r="AC599" s="186"/>
      <c r="AD599" s="71"/>
      <c r="AE599" s="1">
        <f t="shared" si="404"/>
        <v>2.5</v>
      </c>
      <c r="AF599" s="2">
        <f t="shared" si="405"/>
        <v>1.5</v>
      </c>
      <c r="AG599">
        <f t="shared" si="412"/>
        <v>0</v>
      </c>
      <c r="AH599">
        <f t="shared" si="406"/>
        <v>1</v>
      </c>
      <c r="AI599">
        <f t="shared" si="413"/>
        <v>1</v>
      </c>
      <c r="AJ599" s="3">
        <f t="shared" si="430"/>
        <v>1</v>
      </c>
      <c r="AK599">
        <f t="shared" si="414"/>
        <v>0</v>
      </c>
      <c r="AL599">
        <f t="shared" si="415"/>
        <v>0</v>
      </c>
      <c r="AM599">
        <f t="shared" si="416"/>
        <v>0</v>
      </c>
      <c r="AN599">
        <f t="shared" si="417"/>
        <v>0</v>
      </c>
      <c r="AO599">
        <f t="shared" si="418"/>
        <v>0</v>
      </c>
      <c r="AP599">
        <f t="shared" si="419"/>
        <v>1</v>
      </c>
      <c r="AQ599">
        <f t="shared" si="420"/>
        <v>0</v>
      </c>
      <c r="AR599">
        <f t="shared" si="421"/>
        <v>0</v>
      </c>
    </row>
    <row r="600" spans="2:44" ht="11.25" customHeight="1" x14ac:dyDescent="0.25">
      <c r="B600" s="91"/>
      <c r="C600" s="91"/>
      <c r="D600" s="91"/>
      <c r="E600" s="91"/>
      <c r="F600" s="91"/>
      <c r="G600" s="12"/>
      <c r="H600" s="90"/>
      <c r="I600" s="90"/>
      <c r="J600" s="90"/>
      <c r="K600" s="92" t="str">
        <f>[1]Recap!B104</f>
        <v>Vedere artificială pentru vehicole  (CO)</v>
      </c>
      <c r="L600" s="92" t="str">
        <f>[1]Recap!C104</f>
        <v>IA3</v>
      </c>
      <c r="M600" s="100" t="s">
        <v>222</v>
      </c>
      <c r="N600" s="8"/>
      <c r="O600" s="43"/>
      <c r="P600" s="43"/>
      <c r="Q600" s="194">
        <f t="shared" ref="Q600" si="431">SUM(Q594:Q599)</f>
        <v>16</v>
      </c>
      <c r="R600" s="194">
        <f t="shared" ref="R600:X600" si="432">SUM(R594:R599)</f>
        <v>0</v>
      </c>
      <c r="S600" s="194">
        <f t="shared" si="432"/>
        <v>0</v>
      </c>
      <c r="T600" s="194">
        <f t="shared" si="432"/>
        <v>0</v>
      </c>
      <c r="U600" s="194">
        <f t="shared" si="432"/>
        <v>0</v>
      </c>
      <c r="V600" s="194">
        <f t="shared" si="432"/>
        <v>16</v>
      </c>
      <c r="W600" s="194">
        <f t="shared" si="432"/>
        <v>1</v>
      </c>
      <c r="X600" s="194">
        <f t="shared" si="432"/>
        <v>30</v>
      </c>
      <c r="Y600" s="175"/>
      <c r="Z600" s="68"/>
      <c r="AA600" s="176"/>
      <c r="AB600" s="176"/>
      <c r="AC600" s="186"/>
      <c r="AD600" s="73" t="str">
        <f>_xlfn.CONCAT(ROUND(AD601,2), " Examene")</f>
        <v>0 Examene</v>
      </c>
      <c r="AE600" s="1">
        <f t="shared" si="404"/>
        <v>2</v>
      </c>
      <c r="AF600" s="2">
        <f t="shared" si="405"/>
        <v>1</v>
      </c>
      <c r="AG600">
        <f t="shared" si="412"/>
        <v>0</v>
      </c>
      <c r="AH600">
        <f t="shared" si="406"/>
        <v>0</v>
      </c>
      <c r="AI600">
        <f t="shared" si="413"/>
        <v>0</v>
      </c>
      <c r="AJ600" s="3">
        <f t="shared" si="430"/>
        <v>0</v>
      </c>
      <c r="AK600">
        <f t="shared" si="414"/>
        <v>0</v>
      </c>
      <c r="AL600">
        <f t="shared" si="415"/>
        <v>0</v>
      </c>
      <c r="AM600">
        <f t="shared" si="416"/>
        <v>0</v>
      </c>
      <c r="AN600">
        <f t="shared" si="417"/>
        <v>0</v>
      </c>
      <c r="AO600">
        <f t="shared" si="418"/>
        <v>1</v>
      </c>
      <c r="AP600">
        <f t="shared" si="419"/>
        <v>0</v>
      </c>
      <c r="AQ600">
        <f t="shared" si="420"/>
        <v>0</v>
      </c>
      <c r="AR600">
        <f t="shared" si="421"/>
        <v>1</v>
      </c>
    </row>
    <row r="601" spans="2:44" ht="11.25" customHeight="1" x14ac:dyDescent="0.25">
      <c r="B601" s="250" t="s">
        <v>52</v>
      </c>
      <c r="C601" s="251"/>
      <c r="D601" s="251"/>
      <c r="E601" s="251"/>
      <c r="F601" s="251"/>
      <c r="G601" s="251"/>
      <c r="H601" s="251"/>
      <c r="I601" s="251"/>
      <c r="J601" s="251"/>
      <c r="K601" s="251"/>
      <c r="L601" s="251"/>
      <c r="M601" s="252"/>
      <c r="N601" s="61"/>
      <c r="O601" s="62"/>
      <c r="P601" s="62"/>
      <c r="Q601" s="27">
        <f t="shared" ref="Q601:Q606" si="433">S601+V601</f>
        <v>1.86</v>
      </c>
      <c r="R601" s="28">
        <f t="shared" ref="R601:R606" si="434">(T601+U601)/2</f>
        <v>0</v>
      </c>
      <c r="S601" s="29">
        <f t="shared" ref="S601:S610" si="435">TRUNC(R601*AE602,2)</f>
        <v>0</v>
      </c>
      <c r="T601" s="30">
        <v>0</v>
      </c>
      <c r="U601" s="31">
        <v>0</v>
      </c>
      <c r="V601" s="29">
        <f t="shared" ref="V601:V610" si="436">TRUNC((W601+X601)/2*AF602,2)</f>
        <v>1.86</v>
      </c>
      <c r="W601" s="30">
        <v>1</v>
      </c>
      <c r="X601" s="32">
        <v>1</v>
      </c>
      <c r="Y601" s="161"/>
      <c r="Z601" s="56"/>
      <c r="AA601" s="162"/>
      <c r="AB601" s="162"/>
      <c r="AC601" s="195"/>
      <c r="AD601" s="28">
        <f>16-ROUND(Q600,2)</f>
        <v>0</v>
      </c>
      <c r="AE601" s="1">
        <f t="shared" si="404"/>
        <v>0</v>
      </c>
      <c r="AF601" s="2">
        <f t="shared" si="405"/>
        <v>0</v>
      </c>
      <c r="AG601">
        <f t="shared" si="412"/>
        <v>0</v>
      </c>
      <c r="AH601">
        <f t="shared" si="406"/>
        <v>0</v>
      </c>
      <c r="AI601">
        <f t="shared" si="413"/>
        <v>0</v>
      </c>
      <c r="AJ601" s="3">
        <f t="shared" si="430"/>
        <v>0</v>
      </c>
      <c r="AK601">
        <f t="shared" si="414"/>
        <v>0</v>
      </c>
      <c r="AL601">
        <f t="shared" si="415"/>
        <v>0</v>
      </c>
      <c r="AM601">
        <f t="shared" si="416"/>
        <v>0</v>
      </c>
      <c r="AN601">
        <f t="shared" si="417"/>
        <v>0</v>
      </c>
      <c r="AO601">
        <f t="shared" si="418"/>
        <v>0</v>
      </c>
      <c r="AP601">
        <f t="shared" si="419"/>
        <v>0</v>
      </c>
      <c r="AQ601">
        <f t="shared" si="420"/>
        <v>0</v>
      </c>
      <c r="AR601">
        <f t="shared" si="421"/>
        <v>0</v>
      </c>
    </row>
    <row r="602" spans="2:44" s="196" customFormat="1" ht="11.25" customHeight="1" x14ac:dyDescent="0.25">
      <c r="B602" s="51">
        <f>B595+1</f>
        <v>93</v>
      </c>
      <c r="C602" s="22" t="s">
        <v>193</v>
      </c>
      <c r="D602" s="51" t="s">
        <v>65</v>
      </c>
      <c r="E602" s="43"/>
      <c r="F602" s="43"/>
      <c r="G602" s="43"/>
      <c r="H602" s="43"/>
      <c r="I602" s="43"/>
      <c r="J602" s="43"/>
      <c r="K602" s="92" t="str">
        <f>[1]Recap!B336</f>
        <v>Volunteering (CF)</v>
      </c>
      <c r="L602" s="92" t="str">
        <f>[1]Recap!C336</f>
        <v>AIDC1+BDATA1</v>
      </c>
      <c r="M602" s="46">
        <v>1</v>
      </c>
      <c r="N602" s="43"/>
      <c r="O602" s="43"/>
      <c r="P602" s="43"/>
      <c r="Q602" s="27">
        <f t="shared" si="433"/>
        <v>1.86</v>
      </c>
      <c r="R602" s="28">
        <f t="shared" si="434"/>
        <v>0</v>
      </c>
      <c r="S602" s="29">
        <f t="shared" si="435"/>
        <v>0</v>
      </c>
      <c r="T602" s="30">
        <v>0</v>
      </c>
      <c r="U602" s="31">
        <v>0</v>
      </c>
      <c r="V602" s="29">
        <f t="shared" si="436"/>
        <v>1.86</v>
      </c>
      <c r="W602" s="30">
        <v>1</v>
      </c>
      <c r="X602" s="32">
        <v>1</v>
      </c>
      <c r="Y602" s="175"/>
      <c r="Z602" s="68"/>
      <c r="AA602" s="176"/>
      <c r="AB602" s="176"/>
      <c r="AC602" s="186"/>
      <c r="AD602" s="71"/>
      <c r="AE602" s="1">
        <f t="shared" si="404"/>
        <v>3.12</v>
      </c>
      <c r="AF602" s="2">
        <f t="shared" si="405"/>
        <v>1.86</v>
      </c>
      <c r="AG602" s="196">
        <f t="shared" si="412"/>
        <v>0</v>
      </c>
      <c r="AH602" s="196">
        <f t="shared" si="406"/>
        <v>0</v>
      </c>
      <c r="AI602" s="196">
        <f t="shared" si="413"/>
        <v>0</v>
      </c>
      <c r="AJ602" s="196">
        <f t="shared" si="430"/>
        <v>0</v>
      </c>
      <c r="AK602" s="196">
        <f t="shared" si="414"/>
        <v>1</v>
      </c>
      <c r="AL602" s="196">
        <f t="shared" si="415"/>
        <v>1</v>
      </c>
      <c r="AM602" s="196">
        <f t="shared" si="416"/>
        <v>0</v>
      </c>
      <c r="AN602" s="196">
        <f t="shared" si="417"/>
        <v>0</v>
      </c>
      <c r="AO602" s="196">
        <f t="shared" si="418"/>
        <v>0</v>
      </c>
      <c r="AP602" s="196">
        <f t="shared" si="419"/>
        <v>0</v>
      </c>
      <c r="AQ602" s="196">
        <f t="shared" si="420"/>
        <v>1</v>
      </c>
      <c r="AR602" s="196">
        <f t="shared" si="421"/>
        <v>0</v>
      </c>
    </row>
    <row r="603" spans="2:44" s="196" customFormat="1" ht="11.25" customHeight="1" x14ac:dyDescent="0.25">
      <c r="B603" s="43"/>
      <c r="C603" s="43"/>
      <c r="D603" s="43"/>
      <c r="E603" s="43"/>
      <c r="F603" s="43"/>
      <c r="G603" s="43"/>
      <c r="H603" s="43"/>
      <c r="I603" s="43"/>
      <c r="J603" s="43"/>
      <c r="K603" s="92" t="str">
        <f>[1]Recap!B337</f>
        <v>Volunteering (CF)</v>
      </c>
      <c r="L603" s="92" t="str">
        <f>[1]Recap!C337</f>
        <v>AIDC2+BDATA2</v>
      </c>
      <c r="M603" s="46">
        <v>2</v>
      </c>
      <c r="N603" s="43"/>
      <c r="O603" s="43"/>
      <c r="P603" s="43"/>
      <c r="Q603" s="27">
        <f t="shared" si="433"/>
        <v>2.25</v>
      </c>
      <c r="R603" s="28">
        <f t="shared" si="434"/>
        <v>0</v>
      </c>
      <c r="S603" s="29">
        <f t="shared" si="435"/>
        <v>0</v>
      </c>
      <c r="T603" s="30">
        <v>0</v>
      </c>
      <c r="U603" s="31">
        <v>0</v>
      </c>
      <c r="V603" s="29">
        <f t="shared" si="436"/>
        <v>2.25</v>
      </c>
      <c r="W603" s="30">
        <v>0</v>
      </c>
      <c r="X603" s="32">
        <v>3</v>
      </c>
      <c r="Y603" s="175"/>
      <c r="Z603" s="68"/>
      <c r="AA603" s="176"/>
      <c r="AB603" s="176"/>
      <c r="AC603" s="176"/>
      <c r="AD603" s="73"/>
      <c r="AE603" s="1">
        <f t="shared" si="404"/>
        <v>3.12</v>
      </c>
      <c r="AF603" s="2">
        <f t="shared" si="405"/>
        <v>1.86</v>
      </c>
      <c r="AG603" s="196">
        <f t="shared" si="412"/>
        <v>0</v>
      </c>
      <c r="AH603" s="196">
        <f t="shared" si="406"/>
        <v>0</v>
      </c>
      <c r="AI603" s="196">
        <f t="shared" si="413"/>
        <v>0</v>
      </c>
      <c r="AJ603" s="196">
        <f t="shared" si="430"/>
        <v>0</v>
      </c>
      <c r="AK603" s="196">
        <f t="shared" si="414"/>
        <v>1</v>
      </c>
      <c r="AL603" s="196">
        <f t="shared" si="415"/>
        <v>1</v>
      </c>
      <c r="AM603" s="196">
        <f t="shared" si="416"/>
        <v>0</v>
      </c>
      <c r="AN603" s="196">
        <f t="shared" si="417"/>
        <v>0</v>
      </c>
      <c r="AO603" s="196">
        <f t="shared" si="418"/>
        <v>0</v>
      </c>
      <c r="AP603" s="196">
        <f t="shared" si="419"/>
        <v>0</v>
      </c>
      <c r="AQ603" s="196">
        <f t="shared" si="420"/>
        <v>1</v>
      </c>
      <c r="AR603" s="196">
        <f t="shared" si="421"/>
        <v>0</v>
      </c>
    </row>
    <row r="604" spans="2:44" ht="11.25" customHeight="1" x14ac:dyDescent="0.25">
      <c r="B604" s="90"/>
      <c r="C604" s="90"/>
      <c r="D604" s="90"/>
      <c r="E604" s="90"/>
      <c r="F604" s="90"/>
      <c r="G604" s="43"/>
      <c r="H604" s="43"/>
      <c r="I604" s="43"/>
      <c r="J604" s="43"/>
      <c r="K604" s="92" t="str">
        <f>[1]Recap!B320</f>
        <v>Elaborarea lucrării de disertație</v>
      </c>
      <c r="L604" s="92" t="str">
        <f>[1]Recap!C320</f>
        <v>SC2</v>
      </c>
      <c r="M604" s="100" t="s">
        <v>80</v>
      </c>
      <c r="N604" s="12"/>
      <c r="O604" s="90"/>
      <c r="P604" s="90"/>
      <c r="Q604" s="27">
        <f t="shared" si="433"/>
        <v>2.25</v>
      </c>
      <c r="R604" s="28">
        <f t="shared" si="434"/>
        <v>0</v>
      </c>
      <c r="S604" s="29">
        <f t="shared" si="435"/>
        <v>0</v>
      </c>
      <c r="T604" s="30">
        <v>0</v>
      </c>
      <c r="U604" s="31">
        <v>0</v>
      </c>
      <c r="V604" s="29">
        <f t="shared" si="436"/>
        <v>2.25</v>
      </c>
      <c r="W604" s="30">
        <v>0</v>
      </c>
      <c r="X604" s="32">
        <v>3</v>
      </c>
      <c r="Y604" s="175"/>
      <c r="Z604" s="68"/>
      <c r="AA604" s="176"/>
      <c r="AB604" s="176"/>
      <c r="AC604" s="176"/>
      <c r="AD604" s="73"/>
      <c r="AE604" s="1">
        <f t="shared" si="404"/>
        <v>2.5</v>
      </c>
      <c r="AF604" s="2">
        <f t="shared" si="405"/>
        <v>1.5</v>
      </c>
      <c r="AG604">
        <f t="shared" si="412"/>
        <v>0</v>
      </c>
      <c r="AH604">
        <f t="shared" si="406"/>
        <v>0</v>
      </c>
      <c r="AI604">
        <f t="shared" si="413"/>
        <v>1</v>
      </c>
      <c r="AJ604" s="3">
        <f t="shared" si="430"/>
        <v>0</v>
      </c>
      <c r="AK604">
        <f t="shared" si="414"/>
        <v>0</v>
      </c>
      <c r="AL604">
        <f t="shared" si="415"/>
        <v>0</v>
      </c>
      <c r="AM604">
        <f t="shared" si="416"/>
        <v>0</v>
      </c>
      <c r="AN604">
        <f t="shared" si="417"/>
        <v>0</v>
      </c>
      <c r="AO604">
        <f t="shared" si="418"/>
        <v>0</v>
      </c>
      <c r="AP604">
        <f t="shared" si="419"/>
        <v>1</v>
      </c>
      <c r="AQ604">
        <f t="shared" si="420"/>
        <v>0</v>
      </c>
      <c r="AR604">
        <f t="shared" si="421"/>
        <v>0</v>
      </c>
    </row>
    <row r="605" spans="2:44" s="196" customFormat="1" ht="11.25" customHeight="1" x14ac:dyDescent="0.25">
      <c r="B605" s="197"/>
      <c r="C605" s="197"/>
      <c r="D605" s="197"/>
      <c r="E605" s="197"/>
      <c r="F605" s="197"/>
      <c r="G605" s="12"/>
      <c r="H605" s="90"/>
      <c r="I605" s="90"/>
      <c r="J605" s="90"/>
      <c r="K605" s="92" t="str">
        <f>[1]Recap!B302</f>
        <v>Practica de cercetare</v>
      </c>
      <c r="L605" s="92" t="str">
        <f>[1]Recap!C302</f>
        <v>BIOINF2</v>
      </c>
      <c r="M605" s="100" t="s">
        <v>80</v>
      </c>
      <c r="N605" s="12"/>
      <c r="O605" s="90"/>
      <c r="P605" s="90"/>
      <c r="Q605" s="27">
        <f t="shared" si="433"/>
        <v>0.93</v>
      </c>
      <c r="R605" s="28">
        <f t="shared" si="434"/>
        <v>0</v>
      </c>
      <c r="S605" s="29">
        <f t="shared" si="435"/>
        <v>0</v>
      </c>
      <c r="T605" s="30">
        <v>0</v>
      </c>
      <c r="U605" s="31">
        <v>0</v>
      </c>
      <c r="V605" s="29">
        <f t="shared" si="436"/>
        <v>0.93</v>
      </c>
      <c r="W605" s="30">
        <v>1</v>
      </c>
      <c r="X605" s="32">
        <v>0</v>
      </c>
      <c r="Y605" s="175"/>
      <c r="Z605" s="68"/>
      <c r="AA605" s="176"/>
      <c r="AB605" s="176"/>
      <c r="AC605" s="176"/>
      <c r="AD605" s="119"/>
      <c r="AE605" s="1">
        <f t="shared" si="404"/>
        <v>2.5</v>
      </c>
      <c r="AF605" s="2">
        <f t="shared" si="405"/>
        <v>1.5</v>
      </c>
      <c r="AG605" s="196">
        <f t="shared" si="412"/>
        <v>0</v>
      </c>
      <c r="AH605" s="196">
        <f t="shared" si="406"/>
        <v>0</v>
      </c>
      <c r="AI605" s="196">
        <f t="shared" si="413"/>
        <v>0</v>
      </c>
      <c r="AJ605" s="196">
        <f t="shared" si="430"/>
        <v>1</v>
      </c>
      <c r="AK605" s="196">
        <f t="shared" si="414"/>
        <v>0</v>
      </c>
      <c r="AL605" s="196">
        <f t="shared" si="415"/>
        <v>0</v>
      </c>
      <c r="AM605" s="196">
        <f t="shared" si="416"/>
        <v>0</v>
      </c>
      <c r="AN605" s="196">
        <f t="shared" si="417"/>
        <v>0</v>
      </c>
      <c r="AO605" s="196">
        <f t="shared" si="418"/>
        <v>0</v>
      </c>
      <c r="AP605" s="196">
        <f t="shared" si="419"/>
        <v>1</v>
      </c>
      <c r="AQ605" s="196">
        <f t="shared" si="420"/>
        <v>0</v>
      </c>
      <c r="AR605" s="196">
        <f t="shared" si="421"/>
        <v>0</v>
      </c>
    </row>
    <row r="606" spans="2:44" ht="11.25" customHeight="1" x14ac:dyDescent="0.25">
      <c r="B606" s="91"/>
      <c r="C606" s="91"/>
      <c r="D606" s="91"/>
      <c r="E606" s="91"/>
      <c r="F606" s="91"/>
      <c r="G606" s="91"/>
      <c r="H606" s="91"/>
      <c r="I606" s="91"/>
      <c r="J606" s="91"/>
      <c r="K606" s="92" t="str">
        <f>[1]Recap!B206</f>
        <v>Architectures for Parallel Computing</v>
      </c>
      <c r="L606" s="92" t="str">
        <f>[1]Recap!C206</f>
        <v>AIDC1</v>
      </c>
      <c r="M606" s="100" t="s">
        <v>119</v>
      </c>
      <c r="N606" s="12"/>
      <c r="O606" s="90"/>
      <c r="P606" s="90"/>
      <c r="Q606" s="27">
        <f t="shared" si="433"/>
        <v>0.93</v>
      </c>
      <c r="R606" s="28">
        <f t="shared" si="434"/>
        <v>0</v>
      </c>
      <c r="S606" s="29">
        <f t="shared" si="435"/>
        <v>0</v>
      </c>
      <c r="T606" s="30">
        <v>0</v>
      </c>
      <c r="U606" s="31">
        <v>0</v>
      </c>
      <c r="V606" s="29">
        <f t="shared" si="436"/>
        <v>0.93</v>
      </c>
      <c r="W606" s="30">
        <v>1</v>
      </c>
      <c r="X606" s="32">
        <v>0</v>
      </c>
      <c r="Y606" s="189"/>
      <c r="Z606" s="93"/>
      <c r="AA606" s="190"/>
      <c r="AB606" s="190"/>
      <c r="AC606" s="191"/>
      <c r="AD606" s="71"/>
      <c r="AE606" s="1">
        <f t="shared" si="404"/>
        <v>3.12</v>
      </c>
      <c r="AF606" s="2">
        <f t="shared" si="405"/>
        <v>1.86</v>
      </c>
      <c r="AG606">
        <f t="shared" si="412"/>
        <v>0</v>
      </c>
      <c r="AH606">
        <f t="shared" si="406"/>
        <v>0</v>
      </c>
      <c r="AI606">
        <f t="shared" si="413"/>
        <v>0</v>
      </c>
      <c r="AJ606" s="3">
        <f t="shared" si="430"/>
        <v>0</v>
      </c>
      <c r="AK606">
        <f t="shared" si="414"/>
        <v>1</v>
      </c>
      <c r="AL606">
        <f t="shared" si="415"/>
        <v>0</v>
      </c>
      <c r="AM606">
        <f t="shared" si="416"/>
        <v>0</v>
      </c>
      <c r="AN606">
        <f t="shared" si="417"/>
        <v>0</v>
      </c>
      <c r="AO606">
        <f t="shared" si="418"/>
        <v>0</v>
      </c>
      <c r="AP606">
        <f t="shared" si="419"/>
        <v>0</v>
      </c>
      <c r="AQ606">
        <f t="shared" si="420"/>
        <v>1</v>
      </c>
      <c r="AR606">
        <f t="shared" si="421"/>
        <v>0</v>
      </c>
    </row>
    <row r="607" spans="2:44" ht="11.25" customHeight="1" x14ac:dyDescent="0.25">
      <c r="B607" s="91"/>
      <c r="C607" s="91"/>
      <c r="D607" s="91"/>
      <c r="E607" s="91"/>
      <c r="F607" s="91"/>
      <c r="G607" s="91"/>
      <c r="H607" s="91"/>
      <c r="I607" s="91"/>
      <c r="J607" s="91"/>
      <c r="K607" s="92" t="str">
        <f>[1]Recap!B203</f>
        <v>Distributed systems</v>
      </c>
      <c r="L607" s="92" t="s">
        <v>237</v>
      </c>
      <c r="M607" s="100" t="s">
        <v>119</v>
      </c>
      <c r="N607" s="12"/>
      <c r="O607" s="90"/>
      <c r="P607" s="90"/>
      <c r="Q607" s="27">
        <f>S607+V607</f>
        <v>0.93</v>
      </c>
      <c r="R607" s="28">
        <f>(T607+U607)/2</f>
        <v>0</v>
      </c>
      <c r="S607" s="29">
        <f t="shared" si="435"/>
        <v>0</v>
      </c>
      <c r="T607" s="30">
        <v>0</v>
      </c>
      <c r="U607" s="31">
        <v>0</v>
      </c>
      <c r="V607" s="29">
        <f t="shared" si="436"/>
        <v>0.93</v>
      </c>
      <c r="W607" s="30">
        <v>1</v>
      </c>
      <c r="X607" s="32">
        <v>0</v>
      </c>
      <c r="Y607" s="189"/>
      <c r="Z607" s="93"/>
      <c r="AA607" s="190"/>
      <c r="AB607" s="190"/>
      <c r="AC607" s="191"/>
      <c r="AD607" s="71"/>
      <c r="AE607" s="1">
        <f t="shared" si="404"/>
        <v>3.12</v>
      </c>
      <c r="AF607" s="2">
        <f t="shared" si="405"/>
        <v>1.86</v>
      </c>
      <c r="AG607">
        <f t="shared" si="412"/>
        <v>0</v>
      </c>
      <c r="AH607">
        <f t="shared" si="406"/>
        <v>0</v>
      </c>
      <c r="AI607">
        <f t="shared" si="413"/>
        <v>0</v>
      </c>
      <c r="AJ607" s="3">
        <f t="shared" si="430"/>
        <v>0</v>
      </c>
      <c r="AK607">
        <f t="shared" si="414"/>
        <v>1</v>
      </c>
      <c r="AL607">
        <f t="shared" si="415"/>
        <v>0</v>
      </c>
      <c r="AM607">
        <f t="shared" si="416"/>
        <v>0</v>
      </c>
      <c r="AN607">
        <f t="shared" si="417"/>
        <v>0</v>
      </c>
      <c r="AO607">
        <f t="shared" si="418"/>
        <v>0</v>
      </c>
      <c r="AP607">
        <f t="shared" si="419"/>
        <v>0</v>
      </c>
      <c r="AQ607">
        <f t="shared" si="420"/>
        <v>1</v>
      </c>
      <c r="AR607">
        <f t="shared" si="421"/>
        <v>0</v>
      </c>
    </row>
    <row r="608" spans="2:44" ht="11.25" customHeight="1" x14ac:dyDescent="0.25">
      <c r="B608" s="91"/>
      <c r="C608" s="91"/>
      <c r="D608" s="91"/>
      <c r="E608" s="91"/>
      <c r="F608" s="91"/>
      <c r="G608" s="91"/>
      <c r="H608" s="91"/>
      <c r="I608" s="91"/>
      <c r="J608" s="91"/>
      <c r="K608" s="92" t="str">
        <f>[1]Recap!B203</f>
        <v>Distributed systems</v>
      </c>
      <c r="L608" s="92" t="s">
        <v>238</v>
      </c>
      <c r="M608" s="100" t="s">
        <v>63</v>
      </c>
      <c r="N608" s="12"/>
      <c r="O608" s="90"/>
      <c r="P608" s="90"/>
      <c r="Q608" s="27">
        <f t="shared" ref="Q608:Q610" si="437">S608+V608</f>
        <v>0.93</v>
      </c>
      <c r="R608" s="28">
        <f t="shared" ref="R608:R610" si="438">(T608+U608)/2</f>
        <v>0</v>
      </c>
      <c r="S608" s="29">
        <f t="shared" si="435"/>
        <v>0</v>
      </c>
      <c r="T608" s="30">
        <v>0</v>
      </c>
      <c r="U608" s="31">
        <v>0</v>
      </c>
      <c r="V608" s="29">
        <f t="shared" si="436"/>
        <v>0.93</v>
      </c>
      <c r="W608" s="30">
        <v>1</v>
      </c>
      <c r="X608" s="32">
        <v>0</v>
      </c>
      <c r="Y608" s="189"/>
      <c r="Z608" s="93"/>
      <c r="AA608" s="190"/>
      <c r="AB608" s="190"/>
      <c r="AC608" s="191"/>
      <c r="AD608" s="71"/>
      <c r="AE608" s="1">
        <f t="shared" si="404"/>
        <v>3.12</v>
      </c>
      <c r="AF608" s="2">
        <f t="shared" si="405"/>
        <v>1.86</v>
      </c>
      <c r="AG608">
        <f t="shared" si="412"/>
        <v>0</v>
      </c>
      <c r="AH608">
        <f t="shared" si="406"/>
        <v>0</v>
      </c>
      <c r="AI608">
        <f t="shared" si="413"/>
        <v>0</v>
      </c>
      <c r="AJ608" s="3">
        <f t="shared" si="430"/>
        <v>0</v>
      </c>
      <c r="AK608">
        <f t="shared" si="414"/>
        <v>0</v>
      </c>
      <c r="AL608">
        <f t="shared" si="415"/>
        <v>1</v>
      </c>
      <c r="AM608">
        <f t="shared" si="416"/>
        <v>0</v>
      </c>
      <c r="AN608">
        <f t="shared" si="417"/>
        <v>0</v>
      </c>
      <c r="AO608">
        <f t="shared" si="418"/>
        <v>0</v>
      </c>
      <c r="AP608">
        <f t="shared" si="419"/>
        <v>0</v>
      </c>
      <c r="AQ608">
        <f t="shared" si="420"/>
        <v>1</v>
      </c>
      <c r="AR608">
        <f t="shared" si="421"/>
        <v>0</v>
      </c>
    </row>
    <row r="609" spans="2:44" ht="11.25" customHeight="1" x14ac:dyDescent="0.25">
      <c r="B609" s="91"/>
      <c r="C609" s="91"/>
      <c r="D609" s="91"/>
      <c r="E609" s="91"/>
      <c r="F609" s="91"/>
      <c r="G609" s="91"/>
      <c r="H609" s="91"/>
      <c r="I609" s="91"/>
      <c r="J609" s="91"/>
      <c r="K609" s="92" t="str">
        <f>[1]Recap!B204</f>
        <v>Advanced logics and functional programming</v>
      </c>
      <c r="L609" s="92" t="str">
        <f>[1]Recap!C204</f>
        <v>AIDC1+BDATA1</v>
      </c>
      <c r="M609" s="100" t="s">
        <v>63</v>
      </c>
      <c r="N609" s="12"/>
      <c r="O609" s="90"/>
      <c r="P609" s="90"/>
      <c r="Q609" s="63">
        <f t="shared" si="437"/>
        <v>1.86</v>
      </c>
      <c r="R609" s="64">
        <f t="shared" si="438"/>
        <v>0</v>
      </c>
      <c r="S609" s="123">
        <f t="shared" si="435"/>
        <v>0</v>
      </c>
      <c r="T609" s="65">
        <v>0</v>
      </c>
      <c r="U609" s="66">
        <v>0</v>
      </c>
      <c r="V609" s="123">
        <f t="shared" si="436"/>
        <v>1.86</v>
      </c>
      <c r="W609" s="30">
        <v>2</v>
      </c>
      <c r="X609" s="32">
        <v>0</v>
      </c>
      <c r="Y609" s="189"/>
      <c r="Z609" s="93"/>
      <c r="AA609" s="190"/>
      <c r="AB609" s="190"/>
      <c r="AC609" s="191"/>
      <c r="AD609" s="71"/>
      <c r="AE609" s="1">
        <f t="shared" si="404"/>
        <v>3.12</v>
      </c>
      <c r="AF609" s="2">
        <f t="shared" si="405"/>
        <v>1.86</v>
      </c>
      <c r="AG609">
        <f>IF(ISNUMBER(SEARCH($AG$4,L608)),1,0)</f>
        <v>0</v>
      </c>
      <c r="AH609">
        <f>IF(ISNUMBER(SEARCH($AH$4,L608)),1,0)</f>
        <v>0</v>
      </c>
      <c r="AI609">
        <f>IF(ISNUMBER(SEARCH($AI$4,L608)),1,0)</f>
        <v>0</v>
      </c>
      <c r="AJ609" s="3">
        <f t="shared" si="430"/>
        <v>0</v>
      </c>
      <c r="AK609">
        <f>IF(ISNUMBER(SEARCH($AK$4,L608)),1,0)</f>
        <v>0</v>
      </c>
      <c r="AL609">
        <f>IF(ISNUMBER(SEARCH($AL$4,L608)),1,0)</f>
        <v>1</v>
      </c>
      <c r="AM609">
        <f>IF(ISNUMBER(SEARCH($AM$4,L608)),1,0)</f>
        <v>0</v>
      </c>
      <c r="AN609">
        <f>IF(OR(IF(ISNUMBER(SEARCH("i1",L608)),1,0),IF(ISNUMBER(SEARCH("i2",L608)),1,0),IF(ISNUMBER(SEARCH("i3",L608)),1,0)),1,0)</f>
        <v>0</v>
      </c>
      <c r="AO609">
        <f>IF(OR(IF(ISNUMBER(SEARCH("ia1",L608)),1,0),IF(ISNUMBER(SEARCH("ia2",L608)),1,0),IF(ISNUMBER(SEARCH("ia3",L608)),1,0)),1,0)</f>
        <v>0</v>
      </c>
      <c r="AP609">
        <f t="shared" si="419"/>
        <v>0</v>
      </c>
      <c r="AQ609">
        <f t="shared" si="420"/>
        <v>1</v>
      </c>
      <c r="AR609">
        <f t="shared" si="421"/>
        <v>0</v>
      </c>
    </row>
    <row r="610" spans="2:44" ht="11.25" customHeight="1" x14ac:dyDescent="0.25">
      <c r="B610" s="91"/>
      <c r="C610" s="91"/>
      <c r="D610" s="91"/>
      <c r="E610" s="91"/>
      <c r="F610" s="91"/>
      <c r="K610" s="146" t="str">
        <f>[1]Recap!B215</f>
        <v xml:space="preserve">Machine Learning </v>
      </c>
      <c r="L610" s="146" t="str">
        <f>[1]Recap!C215</f>
        <v>AIDC2+BDATA2</v>
      </c>
      <c r="M610" s="179" t="s">
        <v>70</v>
      </c>
      <c r="N610" s="12"/>
      <c r="O610" s="90"/>
      <c r="P610" s="90"/>
      <c r="Q610" s="101">
        <f t="shared" si="437"/>
        <v>1.86</v>
      </c>
      <c r="R610" s="71">
        <f t="shared" si="438"/>
        <v>0</v>
      </c>
      <c r="S610" s="126">
        <f t="shared" si="435"/>
        <v>0</v>
      </c>
      <c r="T610" s="102">
        <v>0</v>
      </c>
      <c r="U610" s="103">
        <v>0</v>
      </c>
      <c r="V610" s="126">
        <f t="shared" si="436"/>
        <v>1.86</v>
      </c>
      <c r="W610" s="178">
        <v>2</v>
      </c>
      <c r="X610" s="32">
        <v>0</v>
      </c>
      <c r="Y610" s="189"/>
      <c r="Z610" s="93"/>
      <c r="AA610" s="190"/>
      <c r="AB610" s="190"/>
      <c r="AC610" s="191"/>
      <c r="AD610" s="71"/>
      <c r="AE610" s="1">
        <f t="shared" si="404"/>
        <v>3.12</v>
      </c>
      <c r="AF610" s="2">
        <f t="shared" si="405"/>
        <v>1.86</v>
      </c>
      <c r="AG610">
        <f>IF(ISNUMBER(SEARCH($AG$4,L609)),1,0)</f>
        <v>0</v>
      </c>
      <c r="AH610">
        <f>IF(ISNUMBER(SEARCH($AH$4,L609)),1,0)</f>
        <v>0</v>
      </c>
      <c r="AI610">
        <f>IF(ISNUMBER(SEARCH($AI$4,L609)),1,0)</f>
        <v>0</v>
      </c>
      <c r="AJ610" s="3">
        <f t="shared" si="430"/>
        <v>0</v>
      </c>
      <c r="AK610">
        <f>IF(ISNUMBER(SEARCH($AK$4,L609)),1,0)</f>
        <v>1</v>
      </c>
      <c r="AL610">
        <f>IF(ISNUMBER(SEARCH($AL$4,L609)),1,0)</f>
        <v>1</v>
      </c>
      <c r="AM610">
        <f>IF(ISNUMBER(SEARCH($AM$4,L609)),1,0)</f>
        <v>0</v>
      </c>
      <c r="AN610">
        <f>IF(OR(IF(ISNUMBER(SEARCH("i1",L609)),1,0),IF(ISNUMBER(SEARCH("i2",L609)),1,0),IF(ISNUMBER(SEARCH("i3",L609)),1,0)),1,0)</f>
        <v>0</v>
      </c>
      <c r="AO610">
        <f>IF(OR(IF(ISNUMBER(SEARCH("ia1",L609)),1,0),IF(ISNUMBER(SEARCH("ia2",L609)),1,0),IF(ISNUMBER(SEARCH("ia3",L609)),1,0)),1,0)</f>
        <v>0</v>
      </c>
      <c r="AP610">
        <f t="shared" si="419"/>
        <v>0</v>
      </c>
      <c r="AQ610">
        <f t="shared" si="420"/>
        <v>1</v>
      </c>
      <c r="AR610">
        <f t="shared" si="421"/>
        <v>0</v>
      </c>
    </row>
    <row r="611" spans="2:44" ht="11.25" customHeight="1" x14ac:dyDescent="0.25">
      <c r="B611" s="91"/>
      <c r="C611" s="91"/>
      <c r="D611" s="91"/>
      <c r="E611" s="91"/>
      <c r="F611" s="91"/>
      <c r="K611" s="92" t="str">
        <f>[1]Recap!B221</f>
        <v xml:space="preserve">Metaheuristic Algorithms </v>
      </c>
      <c r="L611" s="92" t="str">
        <f>[1]Recap!C221</f>
        <v>AIDC2+BDATA2</v>
      </c>
      <c r="M611" s="100" t="s">
        <v>153</v>
      </c>
      <c r="N611" s="91"/>
      <c r="O611" s="91"/>
      <c r="P611" s="91"/>
      <c r="Q611" s="200">
        <f t="shared" ref="Q611:X611" si="439">SUM(Q601:Q610)</f>
        <v>15.659999999999998</v>
      </c>
      <c r="R611" s="200">
        <f t="shared" si="439"/>
        <v>0</v>
      </c>
      <c r="S611" s="200">
        <f t="shared" si="439"/>
        <v>0</v>
      </c>
      <c r="T611" s="200">
        <f t="shared" si="439"/>
        <v>0</v>
      </c>
      <c r="U611" s="200">
        <f t="shared" si="439"/>
        <v>0</v>
      </c>
      <c r="V611" s="200">
        <f t="shared" si="439"/>
        <v>15.659999999999998</v>
      </c>
      <c r="W611" s="194">
        <f t="shared" si="439"/>
        <v>10</v>
      </c>
      <c r="X611" s="194">
        <f t="shared" si="439"/>
        <v>8</v>
      </c>
      <c r="Y611" s="189"/>
      <c r="Z611" s="93"/>
      <c r="AA611" s="190"/>
      <c r="AB611" s="190"/>
      <c r="AC611" s="191"/>
      <c r="AD611" s="28" t="str">
        <f>_xlfn.CONCAT(ROUND(AD612,2), " Examene")</f>
        <v>0.34 Examene</v>
      </c>
      <c r="AE611" s="1">
        <f t="shared" si="404"/>
        <v>3.12</v>
      </c>
      <c r="AF611" s="2">
        <f t="shared" si="405"/>
        <v>1.86</v>
      </c>
      <c r="AG611">
        <f>IF(ISNUMBER(SEARCH($AG$4,L609)),1,0)</f>
        <v>0</v>
      </c>
      <c r="AH611">
        <f>IF(ISNUMBER(SEARCH($AH$4,L609)),1,0)</f>
        <v>0</v>
      </c>
      <c r="AI611">
        <f>IF(ISNUMBER(SEARCH($AI$4,L609)),1,0)</f>
        <v>0</v>
      </c>
      <c r="AJ611" s="3">
        <f t="shared" si="430"/>
        <v>0</v>
      </c>
      <c r="AK611">
        <f>IF(ISNUMBER(SEARCH($AK$4,L609)),1,0)</f>
        <v>1</v>
      </c>
      <c r="AL611">
        <f>IF(ISNUMBER(SEARCH($AL$4,L609)),1,0)</f>
        <v>1</v>
      </c>
      <c r="AM611">
        <f>IF(ISNUMBER(SEARCH($AM$4,L609)),1,0)</f>
        <v>0</v>
      </c>
      <c r="AN611">
        <f>IF(OR(IF(ISNUMBER(SEARCH("i1",L609)),1,0),IF(ISNUMBER(SEARCH("i2",L609)),1,0),IF(ISNUMBER(SEARCH("i3",L609)),1,0)),1,0)</f>
        <v>0</v>
      </c>
      <c r="AO611">
        <f>IF(OR(IF(ISNUMBER(SEARCH("ia1",L609)),1,0),IF(ISNUMBER(SEARCH("ia2",L609)),1,0),IF(ISNUMBER(SEARCH("ia3",L609)),1,0)),1,0)</f>
        <v>0</v>
      </c>
      <c r="AP611">
        <f t="shared" si="419"/>
        <v>0</v>
      </c>
      <c r="AQ611">
        <f t="shared" si="420"/>
        <v>1</v>
      </c>
      <c r="AR611">
        <f t="shared" si="421"/>
        <v>0</v>
      </c>
    </row>
    <row r="612" spans="2:44" ht="11.25" customHeight="1" x14ac:dyDescent="0.25">
      <c r="B612" s="250" t="s">
        <v>52</v>
      </c>
      <c r="C612" s="251"/>
      <c r="D612" s="251"/>
      <c r="E612" s="251"/>
      <c r="F612" s="251"/>
      <c r="G612" s="251"/>
      <c r="H612" s="251"/>
      <c r="I612" s="251"/>
      <c r="J612" s="251"/>
      <c r="K612" s="251"/>
      <c r="L612" s="251"/>
      <c r="M612" s="252"/>
      <c r="N612" s="198"/>
      <c r="O612" s="199"/>
      <c r="P612" s="199"/>
      <c r="Q612" s="27">
        <f t="shared" ref="Q612:Q617" si="440">S612+V612</f>
        <v>0.93</v>
      </c>
      <c r="R612" s="28">
        <f t="shared" ref="R612:R617" si="441">(T612+U612)/2</f>
        <v>0</v>
      </c>
      <c r="S612" s="29">
        <f t="shared" ref="S612:S617" si="442">TRUNC(R612*AE613,2)</f>
        <v>0</v>
      </c>
      <c r="T612" s="30">
        <v>0</v>
      </c>
      <c r="U612" s="31">
        <v>0</v>
      </c>
      <c r="V612" s="29">
        <f t="shared" ref="V612:V617" si="443">TRUNC((W612+X612)/2*AF613,2)</f>
        <v>0.93</v>
      </c>
      <c r="W612" s="30">
        <v>1</v>
      </c>
      <c r="X612" s="32">
        <v>0</v>
      </c>
      <c r="Y612" s="161"/>
      <c r="Z612" s="56"/>
      <c r="AA612" s="162"/>
      <c r="AB612" s="162"/>
      <c r="AC612" s="195"/>
      <c r="AD612" s="28">
        <f>16-ROUND(Q611,2)</f>
        <v>0.33999999999999986</v>
      </c>
      <c r="AE612" s="1">
        <f t="shared" si="404"/>
        <v>0</v>
      </c>
      <c r="AF612" s="2">
        <f t="shared" si="405"/>
        <v>0</v>
      </c>
      <c r="AG612">
        <f t="shared" si="412"/>
        <v>0</v>
      </c>
      <c r="AH612">
        <f t="shared" si="406"/>
        <v>0</v>
      </c>
      <c r="AI612">
        <f t="shared" si="413"/>
        <v>0</v>
      </c>
      <c r="AJ612" s="3">
        <f t="shared" si="430"/>
        <v>0</v>
      </c>
      <c r="AK612">
        <f t="shared" si="414"/>
        <v>0</v>
      </c>
      <c r="AL612">
        <f t="shared" si="415"/>
        <v>0</v>
      </c>
      <c r="AM612">
        <f t="shared" si="416"/>
        <v>0</v>
      </c>
      <c r="AN612">
        <f t="shared" si="417"/>
        <v>0</v>
      </c>
      <c r="AO612">
        <f t="shared" si="418"/>
        <v>0</v>
      </c>
      <c r="AP612">
        <f t="shared" si="419"/>
        <v>0</v>
      </c>
      <c r="AQ612">
        <f t="shared" si="420"/>
        <v>0</v>
      </c>
      <c r="AR612">
        <f t="shared" si="421"/>
        <v>0</v>
      </c>
    </row>
    <row r="613" spans="2:44" ht="11.25" customHeight="1" x14ac:dyDescent="0.25">
      <c r="B613" s="51">
        <f>B602+1</f>
        <v>94</v>
      </c>
      <c r="C613" s="22" t="s">
        <v>193</v>
      </c>
      <c r="D613" s="51" t="s">
        <v>65</v>
      </c>
      <c r="E613" s="43"/>
      <c r="F613" s="43"/>
      <c r="G613" s="43"/>
      <c r="H613" s="43"/>
      <c r="I613" s="43"/>
      <c r="J613" s="43"/>
      <c r="K613" s="92" t="str">
        <f>[1]Recap!B220</f>
        <v>Resource Manag.in Distrib.and Parallel Syst.</v>
      </c>
      <c r="L613" s="92" t="str">
        <f>[1]Recap!C220</f>
        <v>AIDC2</v>
      </c>
      <c r="M613" s="46" t="s">
        <v>145</v>
      </c>
      <c r="N613" s="43"/>
      <c r="O613" s="43"/>
      <c r="P613" s="43"/>
      <c r="Q613" s="27">
        <f t="shared" si="440"/>
        <v>2.25</v>
      </c>
      <c r="R613" s="28">
        <f t="shared" si="441"/>
        <v>0</v>
      </c>
      <c r="S613" s="29">
        <f t="shared" si="442"/>
        <v>0</v>
      </c>
      <c r="T613" s="30">
        <v>0</v>
      </c>
      <c r="U613" s="31">
        <v>0</v>
      </c>
      <c r="V613" s="29">
        <f t="shared" si="443"/>
        <v>2.25</v>
      </c>
      <c r="W613" s="30">
        <v>0</v>
      </c>
      <c r="X613" s="32">
        <v>3</v>
      </c>
      <c r="Y613" s="175"/>
      <c r="Z613" s="68"/>
      <c r="AA613" s="176"/>
      <c r="AB613" s="176"/>
      <c r="AC613" s="186"/>
      <c r="AD613" s="71"/>
      <c r="AE613" s="1">
        <f t="shared" si="404"/>
        <v>3.12</v>
      </c>
      <c r="AF613" s="2">
        <f t="shared" si="405"/>
        <v>1.86</v>
      </c>
      <c r="AG613">
        <f t="shared" si="412"/>
        <v>0</v>
      </c>
      <c r="AH613">
        <f t="shared" si="406"/>
        <v>0</v>
      </c>
      <c r="AI613">
        <f t="shared" si="413"/>
        <v>0</v>
      </c>
      <c r="AJ613" s="3">
        <f t="shared" si="430"/>
        <v>0</v>
      </c>
      <c r="AK613">
        <f t="shared" si="414"/>
        <v>1</v>
      </c>
      <c r="AL613">
        <f t="shared" si="415"/>
        <v>0</v>
      </c>
      <c r="AM613">
        <f t="shared" si="416"/>
        <v>0</v>
      </c>
      <c r="AN613">
        <f t="shared" si="417"/>
        <v>0</v>
      </c>
      <c r="AO613">
        <f t="shared" si="418"/>
        <v>0</v>
      </c>
      <c r="AP613">
        <f t="shared" si="419"/>
        <v>0</v>
      </c>
      <c r="AQ613">
        <f t="shared" si="420"/>
        <v>1</v>
      </c>
      <c r="AR613">
        <f t="shared" si="421"/>
        <v>0</v>
      </c>
    </row>
    <row r="614" spans="2:44" ht="11.25" customHeight="1" x14ac:dyDescent="0.25">
      <c r="B614" s="43"/>
      <c r="C614" s="43"/>
      <c r="D614" s="43"/>
      <c r="E614" s="43"/>
      <c r="F614" s="43"/>
      <c r="G614" s="43"/>
      <c r="H614" s="43"/>
      <c r="I614" s="43"/>
      <c r="J614" s="43"/>
      <c r="K614" s="92" t="str">
        <f>[1]Recap!B248</f>
        <v xml:space="preserve">Seminar stiintific </v>
      </c>
      <c r="L614" s="92" t="str">
        <f>[1]Recap!C248</f>
        <v>IACD2+IS2+SC2+BIOINF2</v>
      </c>
      <c r="M614" s="46" t="s">
        <v>104</v>
      </c>
      <c r="N614" s="43"/>
      <c r="O614" s="43"/>
      <c r="P614" s="43"/>
      <c r="Q614" s="27">
        <f t="shared" si="440"/>
        <v>2.79</v>
      </c>
      <c r="R614" s="28">
        <f t="shared" si="441"/>
        <v>0</v>
      </c>
      <c r="S614" s="29">
        <f t="shared" si="442"/>
        <v>0</v>
      </c>
      <c r="T614" s="30">
        <v>0</v>
      </c>
      <c r="U614" s="31">
        <v>0</v>
      </c>
      <c r="V614" s="29">
        <f t="shared" si="443"/>
        <v>2.79</v>
      </c>
      <c r="W614" s="30">
        <v>0</v>
      </c>
      <c r="X614" s="32">
        <v>3</v>
      </c>
      <c r="Y614" s="175"/>
      <c r="Z614" s="68"/>
      <c r="AA614" s="176"/>
      <c r="AB614" s="176"/>
      <c r="AC614" s="186"/>
      <c r="AD614" s="71"/>
      <c r="AE614" s="1">
        <f t="shared" si="404"/>
        <v>2.5</v>
      </c>
      <c r="AF614" s="2">
        <f t="shared" si="405"/>
        <v>1.5</v>
      </c>
      <c r="AG614">
        <f t="shared" si="412"/>
        <v>1</v>
      </c>
      <c r="AH614">
        <f t="shared" si="406"/>
        <v>1</v>
      </c>
      <c r="AI614">
        <f t="shared" si="413"/>
        <v>1</v>
      </c>
      <c r="AJ614" s="3">
        <f t="shared" si="430"/>
        <v>1</v>
      </c>
      <c r="AK614">
        <f t="shared" si="414"/>
        <v>0</v>
      </c>
      <c r="AL614">
        <f t="shared" si="415"/>
        <v>0</v>
      </c>
      <c r="AM614">
        <f t="shared" si="416"/>
        <v>0</v>
      </c>
      <c r="AN614">
        <f t="shared" si="417"/>
        <v>0</v>
      </c>
      <c r="AO614">
        <f t="shared" si="418"/>
        <v>0</v>
      </c>
      <c r="AP614">
        <f t="shared" si="419"/>
        <v>1</v>
      </c>
      <c r="AQ614">
        <f t="shared" si="420"/>
        <v>0</v>
      </c>
      <c r="AR614">
        <f t="shared" si="421"/>
        <v>0</v>
      </c>
    </row>
    <row r="615" spans="2:44" ht="11.25" customHeight="1" x14ac:dyDescent="0.25">
      <c r="B615" s="43"/>
      <c r="C615" s="43"/>
      <c r="D615" s="43"/>
      <c r="E615" s="43"/>
      <c r="F615" s="43"/>
      <c r="G615" s="43"/>
      <c r="H615" s="43"/>
      <c r="I615" s="43"/>
      <c r="J615" s="43"/>
      <c r="K615" s="92" t="str">
        <f>[1]Recap!B225</f>
        <v>Scientific seminar</v>
      </c>
      <c r="L615" s="92" t="str">
        <f>[1]Recap!C225</f>
        <v>AIDC2+BDATA2</v>
      </c>
      <c r="M615" s="46" t="s">
        <v>104</v>
      </c>
      <c r="N615" s="43"/>
      <c r="O615" s="43"/>
      <c r="P615" s="43"/>
      <c r="Q615" s="27">
        <f t="shared" si="440"/>
        <v>7.44</v>
      </c>
      <c r="R615" s="28">
        <f t="shared" si="441"/>
        <v>0</v>
      </c>
      <c r="S615" s="29">
        <f t="shared" si="442"/>
        <v>0</v>
      </c>
      <c r="T615" s="30">
        <v>0</v>
      </c>
      <c r="U615" s="31">
        <v>0</v>
      </c>
      <c r="V615" s="29">
        <f t="shared" si="443"/>
        <v>7.44</v>
      </c>
      <c r="W615" s="30">
        <v>0</v>
      </c>
      <c r="X615" s="32">
        <v>8</v>
      </c>
      <c r="Y615" s="175"/>
      <c r="Z615" s="68"/>
      <c r="AA615" s="176"/>
      <c r="AB615" s="176"/>
      <c r="AC615" s="186"/>
      <c r="AD615" s="71"/>
      <c r="AE615" s="1">
        <f t="shared" si="404"/>
        <v>3.12</v>
      </c>
      <c r="AF615" s="2">
        <f t="shared" si="405"/>
        <v>1.86</v>
      </c>
      <c r="AG615">
        <f t="shared" si="412"/>
        <v>0</v>
      </c>
      <c r="AH615">
        <f t="shared" si="406"/>
        <v>0</v>
      </c>
      <c r="AI615">
        <f t="shared" si="413"/>
        <v>0</v>
      </c>
      <c r="AJ615" s="3">
        <f t="shared" si="430"/>
        <v>0</v>
      </c>
      <c r="AK615">
        <f t="shared" si="414"/>
        <v>1</v>
      </c>
      <c r="AL615">
        <f t="shared" si="415"/>
        <v>1</v>
      </c>
      <c r="AM615">
        <f t="shared" si="416"/>
        <v>0</v>
      </c>
      <c r="AN615">
        <f t="shared" si="417"/>
        <v>0</v>
      </c>
      <c r="AO615">
        <f t="shared" si="418"/>
        <v>0</v>
      </c>
      <c r="AP615">
        <f t="shared" si="419"/>
        <v>0</v>
      </c>
      <c r="AQ615">
        <f t="shared" si="420"/>
        <v>1</v>
      </c>
      <c r="AR615">
        <f t="shared" si="421"/>
        <v>0</v>
      </c>
    </row>
    <row r="616" spans="2:44" ht="11.25" customHeight="1" x14ac:dyDescent="0.25">
      <c r="B616" s="90"/>
      <c r="C616" s="90"/>
      <c r="D616" s="90"/>
      <c r="E616" s="90"/>
      <c r="F616" s="90"/>
      <c r="G616" s="43"/>
      <c r="H616" s="43"/>
      <c r="I616" s="43"/>
      <c r="J616" s="43"/>
      <c r="K616" s="92" t="str">
        <f>[1]Recap!B224</f>
        <v>Thesis preparation</v>
      </c>
      <c r="L616" s="92" t="str">
        <f>[1]Recap!C224</f>
        <v>AIDC2+BDATA2</v>
      </c>
      <c r="M616" s="46">
        <v>2</v>
      </c>
      <c r="N616" s="43"/>
      <c r="O616" s="43"/>
      <c r="P616" s="43"/>
      <c r="Q616" s="27">
        <f t="shared" si="440"/>
        <v>1.5</v>
      </c>
      <c r="R616" s="28">
        <f t="shared" si="441"/>
        <v>0</v>
      </c>
      <c r="S616" s="29">
        <f t="shared" si="442"/>
        <v>0</v>
      </c>
      <c r="T616" s="30">
        <v>0</v>
      </c>
      <c r="U616" s="31">
        <v>0</v>
      </c>
      <c r="V616" s="29">
        <f t="shared" si="443"/>
        <v>1.5</v>
      </c>
      <c r="W616" s="30">
        <v>2</v>
      </c>
      <c r="X616" s="32">
        <v>0</v>
      </c>
      <c r="Y616" s="175"/>
      <c r="Z616" s="68"/>
      <c r="AA616" s="176"/>
      <c r="AB616" s="176"/>
      <c r="AC616" s="186"/>
      <c r="AD616" s="71"/>
      <c r="AE616" s="1">
        <f t="shared" si="404"/>
        <v>3.12</v>
      </c>
      <c r="AF616" s="2">
        <f t="shared" si="405"/>
        <v>1.86</v>
      </c>
      <c r="AG616">
        <f t="shared" si="412"/>
        <v>0</v>
      </c>
      <c r="AH616">
        <f t="shared" si="406"/>
        <v>0</v>
      </c>
      <c r="AI616">
        <f t="shared" si="413"/>
        <v>0</v>
      </c>
      <c r="AJ616" s="3">
        <f t="shared" si="430"/>
        <v>0</v>
      </c>
      <c r="AK616">
        <f t="shared" si="414"/>
        <v>1</v>
      </c>
      <c r="AL616">
        <f t="shared" si="415"/>
        <v>1</v>
      </c>
      <c r="AM616">
        <f t="shared" si="416"/>
        <v>0</v>
      </c>
      <c r="AN616">
        <f t="shared" si="417"/>
        <v>0</v>
      </c>
      <c r="AO616">
        <f t="shared" si="418"/>
        <v>0</v>
      </c>
      <c r="AP616">
        <f t="shared" si="419"/>
        <v>0</v>
      </c>
      <c r="AQ616">
        <f t="shared" si="420"/>
        <v>1</v>
      </c>
      <c r="AR616">
        <f t="shared" si="421"/>
        <v>0</v>
      </c>
    </row>
    <row r="617" spans="2:44" ht="11.25" customHeight="1" x14ac:dyDescent="0.25">
      <c r="B617" s="197"/>
      <c r="C617" s="197"/>
      <c r="D617" s="197"/>
      <c r="E617" s="197"/>
      <c r="F617" s="197"/>
      <c r="G617" s="12"/>
      <c r="H617" s="90"/>
      <c r="I617" s="90"/>
      <c r="J617" s="90"/>
      <c r="K617" s="92" t="str">
        <f>[1]Recap!B239</f>
        <v>Învățare automată</v>
      </c>
      <c r="L617" s="92" t="str">
        <f>[1]Recap!C239</f>
        <v>IACD2+IS2+BIOINF2+SC2</v>
      </c>
      <c r="M617" s="80">
        <v>2</v>
      </c>
      <c r="N617" s="43"/>
      <c r="O617" s="43"/>
      <c r="P617" s="43"/>
      <c r="Q617" s="27">
        <f t="shared" si="440"/>
        <v>0.93</v>
      </c>
      <c r="R617" s="28">
        <f t="shared" si="441"/>
        <v>0</v>
      </c>
      <c r="S617" s="29">
        <f t="shared" si="442"/>
        <v>0</v>
      </c>
      <c r="T617" s="30">
        <v>0</v>
      </c>
      <c r="U617" s="31">
        <v>0</v>
      </c>
      <c r="V617" s="29">
        <f t="shared" si="443"/>
        <v>0.93</v>
      </c>
      <c r="W617" s="30">
        <v>0</v>
      </c>
      <c r="X617" s="32">
        <v>1</v>
      </c>
      <c r="Y617" s="175"/>
      <c r="Z617" s="68"/>
      <c r="AA617" s="176"/>
      <c r="AB617" s="176"/>
      <c r="AC617" s="186"/>
      <c r="AD617" s="71"/>
      <c r="AE617" s="1">
        <f t="shared" si="404"/>
        <v>2.5</v>
      </c>
      <c r="AF617" s="2">
        <f t="shared" si="405"/>
        <v>1.5</v>
      </c>
      <c r="AG617">
        <f t="shared" si="412"/>
        <v>1</v>
      </c>
      <c r="AH617">
        <f t="shared" si="406"/>
        <v>1</v>
      </c>
      <c r="AI617">
        <f t="shared" si="413"/>
        <v>1</v>
      </c>
      <c r="AJ617" s="3">
        <f t="shared" si="430"/>
        <v>1</v>
      </c>
      <c r="AK617">
        <f t="shared" si="414"/>
        <v>0</v>
      </c>
      <c r="AL617">
        <f t="shared" si="415"/>
        <v>0</v>
      </c>
      <c r="AM617">
        <f t="shared" si="416"/>
        <v>0</v>
      </c>
      <c r="AN617">
        <f t="shared" si="417"/>
        <v>0</v>
      </c>
      <c r="AO617">
        <f t="shared" si="418"/>
        <v>0</v>
      </c>
      <c r="AP617">
        <f t="shared" si="419"/>
        <v>1</v>
      </c>
      <c r="AQ617">
        <f t="shared" si="420"/>
        <v>0</v>
      </c>
      <c r="AR617">
        <f t="shared" si="421"/>
        <v>0</v>
      </c>
    </row>
    <row r="618" spans="2:44" ht="11.25" customHeight="1" x14ac:dyDescent="0.25">
      <c r="B618" s="91"/>
      <c r="C618" s="91"/>
      <c r="D618" s="91"/>
      <c r="E618" s="91"/>
      <c r="F618" s="91"/>
      <c r="G618" s="91"/>
      <c r="H618" s="91"/>
      <c r="I618" s="91"/>
      <c r="J618" s="91"/>
      <c r="K618" s="92" t="str">
        <f>[1]Recap!B274</f>
        <v>Dynamical Systems in Machine Learning (CO)</v>
      </c>
      <c r="L618" s="92" t="str">
        <f>[1]Recap!C274</f>
        <v>BDATA1+AIDC1</v>
      </c>
      <c r="M618" s="100" t="s">
        <v>63</v>
      </c>
      <c r="N618" s="12"/>
      <c r="O618" s="90"/>
      <c r="P618" s="90"/>
      <c r="Q618" s="201">
        <f t="shared" ref="Q618:R618" si="444">SUM(Q612:Q617)</f>
        <v>15.84</v>
      </c>
      <c r="R618" s="194">
        <f t="shared" si="444"/>
        <v>0</v>
      </c>
      <c r="S618" s="194">
        <f t="shared" ref="S618:X618" si="445">SUM(S612:S617)</f>
        <v>0</v>
      </c>
      <c r="T618" s="194">
        <f t="shared" si="445"/>
        <v>0</v>
      </c>
      <c r="U618" s="194">
        <f t="shared" si="445"/>
        <v>0</v>
      </c>
      <c r="V618" s="194">
        <f t="shared" si="445"/>
        <v>15.84</v>
      </c>
      <c r="W618" s="194">
        <f t="shared" si="445"/>
        <v>3</v>
      </c>
      <c r="X618" s="194">
        <f t="shared" si="445"/>
        <v>15</v>
      </c>
      <c r="Y618" s="189"/>
      <c r="Z618" s="93"/>
      <c r="AA618" s="190"/>
      <c r="AB618" s="190"/>
      <c r="AC618" s="191"/>
      <c r="AD618" s="71" t="str">
        <f>_xlfn.CONCAT(AD619, " Examene")</f>
        <v>0.16 Examene</v>
      </c>
      <c r="AE618" s="1">
        <f t="shared" si="404"/>
        <v>3.12</v>
      </c>
      <c r="AF618" s="2">
        <f t="shared" si="405"/>
        <v>1.86</v>
      </c>
      <c r="AG618">
        <f t="shared" si="412"/>
        <v>0</v>
      </c>
      <c r="AH618">
        <f t="shared" si="406"/>
        <v>0</v>
      </c>
      <c r="AI618">
        <f t="shared" si="413"/>
        <v>0</v>
      </c>
      <c r="AJ618" s="3">
        <f t="shared" si="430"/>
        <v>0</v>
      </c>
      <c r="AK618">
        <f t="shared" si="414"/>
        <v>1</v>
      </c>
      <c r="AL618">
        <f t="shared" si="415"/>
        <v>1</v>
      </c>
      <c r="AM618">
        <f t="shared" si="416"/>
        <v>0</v>
      </c>
      <c r="AN618">
        <f t="shared" si="417"/>
        <v>0</v>
      </c>
      <c r="AO618">
        <f t="shared" si="418"/>
        <v>0</v>
      </c>
      <c r="AP618">
        <f t="shared" si="419"/>
        <v>0</v>
      </c>
      <c r="AQ618">
        <f t="shared" si="420"/>
        <v>1</v>
      </c>
      <c r="AR618">
        <f t="shared" si="421"/>
        <v>0</v>
      </c>
    </row>
    <row r="619" spans="2:44" ht="11.25" customHeight="1" x14ac:dyDescent="0.25">
      <c r="B619" s="250" t="s">
        <v>52</v>
      </c>
      <c r="C619" s="251"/>
      <c r="D619" s="251"/>
      <c r="E619" s="251"/>
      <c r="F619" s="251"/>
      <c r="G619" s="251"/>
      <c r="H619" s="251"/>
      <c r="I619" s="251"/>
      <c r="J619" s="251"/>
      <c r="K619" s="251"/>
      <c r="L619" s="251"/>
      <c r="M619" s="252"/>
      <c r="N619" s="61"/>
      <c r="O619" s="62"/>
      <c r="P619" s="62"/>
      <c r="Q619" s="27">
        <f t="shared" ref="Q619:Q627" si="446">S619+V619</f>
        <v>2.79</v>
      </c>
      <c r="R619" s="28">
        <f t="shared" ref="R619:R627" si="447">(T619+U619)/2</f>
        <v>0</v>
      </c>
      <c r="S619" s="29">
        <f t="shared" ref="S619:S627" si="448">TRUNC(R619*AE620,2)</f>
        <v>0</v>
      </c>
      <c r="T619" s="30">
        <v>0</v>
      </c>
      <c r="U619" s="31">
        <v>0</v>
      </c>
      <c r="V619" s="29">
        <f t="shared" ref="V619:V627" si="449">TRUNC((W619+X619)/2*AF620,2)</f>
        <v>2.79</v>
      </c>
      <c r="W619" s="30">
        <v>3</v>
      </c>
      <c r="X619" s="32">
        <v>0</v>
      </c>
      <c r="Y619" s="161"/>
      <c r="Z619" s="56"/>
      <c r="AA619" s="162"/>
      <c r="AB619" s="162"/>
      <c r="AC619" s="195"/>
      <c r="AD619" s="71">
        <f>16-Q618</f>
        <v>0.16000000000000014</v>
      </c>
      <c r="AE619" s="1">
        <f t="shared" si="404"/>
        <v>0</v>
      </c>
      <c r="AF619" s="2">
        <f t="shared" si="405"/>
        <v>0</v>
      </c>
      <c r="AG619">
        <f t="shared" si="412"/>
        <v>0</v>
      </c>
      <c r="AH619">
        <f t="shared" si="406"/>
        <v>0</v>
      </c>
      <c r="AI619">
        <f t="shared" si="413"/>
        <v>0</v>
      </c>
      <c r="AJ619" s="3">
        <f t="shared" si="430"/>
        <v>0</v>
      </c>
      <c r="AK619">
        <f t="shared" si="414"/>
        <v>0</v>
      </c>
      <c r="AL619">
        <f t="shared" si="415"/>
        <v>0</v>
      </c>
      <c r="AM619">
        <f t="shared" si="416"/>
        <v>0</v>
      </c>
      <c r="AN619">
        <f t="shared" si="417"/>
        <v>0</v>
      </c>
      <c r="AO619">
        <f t="shared" si="418"/>
        <v>0</v>
      </c>
      <c r="AP619">
        <f t="shared" si="419"/>
        <v>0</v>
      </c>
      <c r="AQ619">
        <f t="shared" si="420"/>
        <v>0</v>
      </c>
      <c r="AR619">
        <f t="shared" si="421"/>
        <v>0</v>
      </c>
    </row>
    <row r="620" spans="2:44" ht="11.25" customHeight="1" x14ac:dyDescent="0.25">
      <c r="B620" s="51">
        <f>B613+1</f>
        <v>95</v>
      </c>
      <c r="C620" s="22" t="s">
        <v>193</v>
      </c>
      <c r="D620" s="51" t="s">
        <v>65</v>
      </c>
      <c r="E620" s="43"/>
      <c r="F620" s="43"/>
      <c r="G620" s="43"/>
      <c r="H620" s="43"/>
      <c r="I620" s="43"/>
      <c r="J620" s="43"/>
      <c r="K620" s="92" t="str">
        <f>[1]Recap!B222</f>
        <v>Research practice I</v>
      </c>
      <c r="L620" s="92" t="str">
        <f>[1]Recap!C222</f>
        <v>AIDC2</v>
      </c>
      <c r="M620" s="46" t="s">
        <v>104</v>
      </c>
      <c r="N620" s="43"/>
      <c r="O620" s="43"/>
      <c r="P620" s="43"/>
      <c r="Q620" s="27">
        <f t="shared" si="446"/>
        <v>2.79</v>
      </c>
      <c r="R620" s="28">
        <f t="shared" si="447"/>
        <v>0</v>
      </c>
      <c r="S620" s="29">
        <f t="shared" si="448"/>
        <v>0</v>
      </c>
      <c r="T620" s="30">
        <v>0</v>
      </c>
      <c r="U620" s="31">
        <v>0</v>
      </c>
      <c r="V620" s="29">
        <f t="shared" si="449"/>
        <v>2.79</v>
      </c>
      <c r="W620" s="30">
        <v>0</v>
      </c>
      <c r="X620" s="32">
        <v>3</v>
      </c>
      <c r="Y620" s="175"/>
      <c r="Z620" s="68"/>
      <c r="AA620" s="176"/>
      <c r="AB620" s="176"/>
      <c r="AC620" s="186"/>
      <c r="AD620" s="71"/>
      <c r="AE620" s="1">
        <f t="shared" si="404"/>
        <v>3.12</v>
      </c>
      <c r="AF620" s="2">
        <f t="shared" si="405"/>
        <v>1.86</v>
      </c>
      <c r="AG620">
        <f t="shared" si="412"/>
        <v>0</v>
      </c>
      <c r="AH620">
        <f t="shared" si="406"/>
        <v>0</v>
      </c>
      <c r="AI620">
        <f t="shared" si="413"/>
        <v>0</v>
      </c>
      <c r="AJ620" s="3">
        <f t="shared" si="430"/>
        <v>0</v>
      </c>
      <c r="AK620">
        <f t="shared" si="414"/>
        <v>1</v>
      </c>
      <c r="AL620">
        <f t="shared" si="415"/>
        <v>0</v>
      </c>
      <c r="AM620">
        <f t="shared" si="416"/>
        <v>0</v>
      </c>
      <c r="AN620">
        <f t="shared" si="417"/>
        <v>0</v>
      </c>
      <c r="AO620">
        <f t="shared" si="418"/>
        <v>0</v>
      </c>
      <c r="AP620">
        <f t="shared" ref="AP620:AP634" si="450">IF(SUM(AG620:AJ620)&lt;=0,0,1)</f>
        <v>0</v>
      </c>
      <c r="AQ620">
        <f t="shared" si="420"/>
        <v>1</v>
      </c>
      <c r="AR620">
        <f t="shared" si="421"/>
        <v>0</v>
      </c>
    </row>
    <row r="621" spans="2:44" ht="11.25" customHeight="1" x14ac:dyDescent="0.25">
      <c r="B621" s="43"/>
      <c r="C621" s="43"/>
      <c r="D621" s="43"/>
      <c r="E621" s="43"/>
      <c r="F621" s="43"/>
      <c r="G621" s="43"/>
      <c r="H621" s="43"/>
      <c r="I621" s="43"/>
      <c r="J621" s="43"/>
      <c r="K621" s="92" t="str">
        <f>[1]Recap!B223</f>
        <v>Research practice II</v>
      </c>
      <c r="L621" s="92" t="str">
        <f>[1]Recap!C223</f>
        <v>AIDC2</v>
      </c>
      <c r="M621" s="46" t="s">
        <v>104</v>
      </c>
      <c r="N621" s="43"/>
      <c r="O621" s="43"/>
      <c r="P621" s="43"/>
      <c r="Q621" s="27">
        <f t="shared" si="446"/>
        <v>2.79</v>
      </c>
      <c r="R621" s="28">
        <f t="shared" si="447"/>
        <v>0</v>
      </c>
      <c r="S621" s="29">
        <f t="shared" si="448"/>
        <v>0</v>
      </c>
      <c r="T621" s="30">
        <v>0</v>
      </c>
      <c r="U621" s="31">
        <v>0</v>
      </c>
      <c r="V621" s="29">
        <f t="shared" si="449"/>
        <v>2.79</v>
      </c>
      <c r="W621" s="30">
        <v>0</v>
      </c>
      <c r="X621" s="32">
        <v>3</v>
      </c>
      <c r="Y621" s="175"/>
      <c r="Z621" s="68"/>
      <c r="AA621" s="176"/>
      <c r="AB621" s="176"/>
      <c r="AC621" s="186"/>
      <c r="AD621" s="71"/>
      <c r="AE621" s="1">
        <f t="shared" si="404"/>
        <v>3.12</v>
      </c>
      <c r="AF621" s="2">
        <f t="shared" si="405"/>
        <v>1.86</v>
      </c>
      <c r="AG621">
        <f t="shared" si="412"/>
        <v>0</v>
      </c>
      <c r="AH621">
        <f t="shared" si="406"/>
        <v>0</v>
      </c>
      <c r="AI621">
        <f t="shared" si="413"/>
        <v>0</v>
      </c>
      <c r="AJ621" s="3">
        <f t="shared" si="430"/>
        <v>0</v>
      </c>
      <c r="AK621">
        <f t="shared" si="414"/>
        <v>1</v>
      </c>
      <c r="AL621">
        <f t="shared" si="415"/>
        <v>0</v>
      </c>
      <c r="AM621">
        <f t="shared" si="416"/>
        <v>0</v>
      </c>
      <c r="AN621">
        <f t="shared" si="417"/>
        <v>0</v>
      </c>
      <c r="AO621">
        <f t="shared" si="418"/>
        <v>0</v>
      </c>
      <c r="AP621">
        <f t="shared" si="450"/>
        <v>0</v>
      </c>
      <c r="AQ621">
        <f t="shared" si="420"/>
        <v>1</v>
      </c>
      <c r="AR621">
        <f t="shared" si="421"/>
        <v>0</v>
      </c>
    </row>
    <row r="622" spans="2:44" ht="11.25" customHeight="1" x14ac:dyDescent="0.25">
      <c r="B622" s="43"/>
      <c r="C622" s="43"/>
      <c r="D622" s="43"/>
      <c r="E622" s="43"/>
      <c r="F622" s="43"/>
      <c r="G622" s="43"/>
      <c r="H622" s="43"/>
      <c r="I622" s="43"/>
      <c r="J622" s="43"/>
      <c r="K622" s="92" t="str">
        <f>[1]Recap!B264</f>
        <v>Research and Professional Practice</v>
      </c>
      <c r="L622" s="92" t="str">
        <f>[1]Recap!C264</f>
        <v>BDATA2</v>
      </c>
      <c r="M622" s="46" t="s">
        <v>104</v>
      </c>
      <c r="N622" s="43"/>
      <c r="O622" s="43"/>
      <c r="P622" s="43"/>
      <c r="Q622" s="27">
        <f t="shared" si="446"/>
        <v>2.25</v>
      </c>
      <c r="R622" s="28">
        <f t="shared" si="447"/>
        <v>0</v>
      </c>
      <c r="S622" s="29">
        <f t="shared" si="448"/>
        <v>0</v>
      </c>
      <c r="T622" s="30">
        <v>0</v>
      </c>
      <c r="U622" s="31">
        <v>0</v>
      </c>
      <c r="V622" s="29">
        <f t="shared" si="449"/>
        <v>2.25</v>
      </c>
      <c r="W622" s="30">
        <v>3</v>
      </c>
      <c r="X622" s="32">
        <v>0</v>
      </c>
      <c r="Y622" s="175"/>
      <c r="Z622" s="68"/>
      <c r="AA622" s="176"/>
      <c r="AB622" s="176"/>
      <c r="AC622" s="186"/>
      <c r="AD622" s="71"/>
      <c r="AE622" s="1">
        <f t="shared" si="404"/>
        <v>3.12</v>
      </c>
      <c r="AF622" s="2">
        <f t="shared" si="405"/>
        <v>1.86</v>
      </c>
      <c r="AG622">
        <f t="shared" si="412"/>
        <v>0</v>
      </c>
      <c r="AH622">
        <f t="shared" si="406"/>
        <v>0</v>
      </c>
      <c r="AI622">
        <f t="shared" si="413"/>
        <v>0</v>
      </c>
      <c r="AJ622" s="3">
        <f t="shared" si="430"/>
        <v>0</v>
      </c>
      <c r="AK622">
        <f t="shared" si="414"/>
        <v>0</v>
      </c>
      <c r="AL622">
        <f t="shared" si="415"/>
        <v>1</v>
      </c>
      <c r="AM622">
        <f t="shared" si="416"/>
        <v>0</v>
      </c>
      <c r="AN622">
        <f t="shared" si="417"/>
        <v>0</v>
      </c>
      <c r="AO622">
        <f t="shared" si="418"/>
        <v>0</v>
      </c>
      <c r="AP622">
        <f t="shared" si="450"/>
        <v>0</v>
      </c>
      <c r="AQ622">
        <f t="shared" si="420"/>
        <v>1</v>
      </c>
      <c r="AR622">
        <f t="shared" si="421"/>
        <v>0</v>
      </c>
    </row>
    <row r="623" spans="2:44" ht="11.25" customHeight="1" x14ac:dyDescent="0.25">
      <c r="B623" s="90"/>
      <c r="C623" s="90"/>
      <c r="D623" s="90"/>
      <c r="E623" s="90"/>
      <c r="F623" s="90"/>
      <c r="G623" s="43"/>
      <c r="H623" s="43"/>
      <c r="I623" s="43"/>
      <c r="J623" s="43"/>
      <c r="K623" s="92" t="str">
        <f>[1]Recap!B245</f>
        <v>Practica de cercetare I</v>
      </c>
      <c r="L623" s="92" t="str">
        <f>[1]Recap!C245</f>
        <v>IACD2</v>
      </c>
      <c r="M623" s="46">
        <v>2</v>
      </c>
      <c r="N623" s="43"/>
      <c r="O623" s="43"/>
      <c r="P623" s="43"/>
      <c r="Q623" s="27">
        <f t="shared" si="446"/>
        <v>2.25</v>
      </c>
      <c r="R623" s="28">
        <f t="shared" si="447"/>
        <v>0</v>
      </c>
      <c r="S623" s="29">
        <f t="shared" si="448"/>
        <v>0</v>
      </c>
      <c r="T623" s="30">
        <v>0</v>
      </c>
      <c r="U623" s="31">
        <v>0</v>
      </c>
      <c r="V623" s="29">
        <f t="shared" si="449"/>
        <v>2.25</v>
      </c>
      <c r="W623" s="30">
        <v>0</v>
      </c>
      <c r="X623" s="32">
        <v>3</v>
      </c>
      <c r="Y623" s="175"/>
      <c r="Z623" s="68"/>
      <c r="AA623" s="176"/>
      <c r="AB623" s="176"/>
      <c r="AC623" s="186"/>
      <c r="AD623" s="71"/>
      <c r="AE623" s="1">
        <f t="shared" si="404"/>
        <v>2.5</v>
      </c>
      <c r="AF623" s="2">
        <f t="shared" si="405"/>
        <v>1.5</v>
      </c>
      <c r="AG623">
        <f t="shared" si="412"/>
        <v>1</v>
      </c>
      <c r="AH623">
        <f t="shared" si="406"/>
        <v>0</v>
      </c>
      <c r="AI623">
        <f t="shared" si="413"/>
        <v>0</v>
      </c>
      <c r="AJ623" s="3">
        <f t="shared" si="430"/>
        <v>0</v>
      </c>
      <c r="AK623">
        <f t="shared" si="414"/>
        <v>0</v>
      </c>
      <c r="AL623">
        <f t="shared" si="415"/>
        <v>0</v>
      </c>
      <c r="AM623">
        <f t="shared" si="416"/>
        <v>0</v>
      </c>
      <c r="AN623">
        <f t="shared" si="417"/>
        <v>0</v>
      </c>
      <c r="AO623">
        <f t="shared" si="418"/>
        <v>0</v>
      </c>
      <c r="AP623">
        <f t="shared" si="450"/>
        <v>1</v>
      </c>
      <c r="AQ623">
        <f t="shared" si="420"/>
        <v>0</v>
      </c>
      <c r="AR623">
        <f t="shared" si="421"/>
        <v>0</v>
      </c>
    </row>
    <row r="624" spans="2:44" ht="11.25" customHeight="1" x14ac:dyDescent="0.25">
      <c r="B624" s="197"/>
      <c r="C624" s="197"/>
      <c r="D624" s="197"/>
      <c r="E624" s="197"/>
      <c r="F624" s="197"/>
      <c r="G624" s="12"/>
      <c r="H624" s="90"/>
      <c r="I624" s="90"/>
      <c r="J624" s="90"/>
      <c r="K624" s="92" t="str">
        <f>[1]Recap!B246</f>
        <v>Practica  de cercetare II</v>
      </c>
      <c r="L624" s="92" t="str">
        <f>[1]Recap!C246</f>
        <v>IACD2</v>
      </c>
      <c r="M624" s="80">
        <v>2</v>
      </c>
      <c r="N624" s="43"/>
      <c r="O624" s="43"/>
      <c r="P624" s="43"/>
      <c r="Q624" s="27">
        <f t="shared" si="446"/>
        <v>0.75</v>
      </c>
      <c r="R624" s="28">
        <f t="shared" si="447"/>
        <v>0</v>
      </c>
      <c r="S624" s="29">
        <f t="shared" si="448"/>
        <v>0</v>
      </c>
      <c r="T624" s="30">
        <v>0</v>
      </c>
      <c r="U624" s="31">
        <v>0</v>
      </c>
      <c r="V624" s="29">
        <f t="shared" si="449"/>
        <v>0.75</v>
      </c>
      <c r="W624" s="30">
        <v>1</v>
      </c>
      <c r="X624" s="32">
        <v>0</v>
      </c>
      <c r="Y624" s="175"/>
      <c r="Z624" s="68"/>
      <c r="AA624" s="176"/>
      <c r="AB624" s="176"/>
      <c r="AC624" s="186"/>
      <c r="AD624" s="71"/>
      <c r="AE624" s="1">
        <f t="shared" si="404"/>
        <v>2.5</v>
      </c>
      <c r="AF624" s="2">
        <f t="shared" si="405"/>
        <v>1.5</v>
      </c>
      <c r="AG624">
        <f t="shared" si="412"/>
        <v>1</v>
      </c>
      <c r="AH624">
        <f t="shared" si="406"/>
        <v>0</v>
      </c>
      <c r="AI624">
        <f t="shared" si="413"/>
        <v>0</v>
      </c>
      <c r="AJ624" s="3">
        <f t="shared" si="430"/>
        <v>0</v>
      </c>
      <c r="AK624">
        <f t="shared" si="414"/>
        <v>0</v>
      </c>
      <c r="AL624">
        <f t="shared" si="415"/>
        <v>0</v>
      </c>
      <c r="AM624">
        <f t="shared" si="416"/>
        <v>0</v>
      </c>
      <c r="AN624">
        <f t="shared" si="417"/>
        <v>0</v>
      </c>
      <c r="AO624">
        <f t="shared" si="418"/>
        <v>0</v>
      </c>
      <c r="AP624">
        <f t="shared" si="450"/>
        <v>1</v>
      </c>
      <c r="AQ624">
        <f t="shared" si="420"/>
        <v>0</v>
      </c>
      <c r="AR624">
        <f t="shared" si="421"/>
        <v>0</v>
      </c>
    </row>
    <row r="625" spans="2:44" ht="11.25" customHeight="1" x14ac:dyDescent="0.25">
      <c r="B625" s="91"/>
      <c r="C625" s="91"/>
      <c r="D625" s="91"/>
      <c r="E625" s="91"/>
      <c r="F625" s="91"/>
      <c r="G625" s="91"/>
      <c r="H625" s="91"/>
      <c r="I625" s="91"/>
      <c r="J625" s="91"/>
      <c r="K625" s="92" t="str">
        <f>[1]Recap!B244</f>
        <v>Computer Vision (CO)</v>
      </c>
      <c r="L625" s="92" t="str">
        <f>[1]Recap!C244</f>
        <v>IACD2</v>
      </c>
      <c r="M625" s="100">
        <v>2</v>
      </c>
      <c r="N625" s="12"/>
      <c r="O625" s="90"/>
      <c r="P625" s="90"/>
      <c r="Q625" s="27">
        <f t="shared" si="446"/>
        <v>0.75</v>
      </c>
      <c r="R625" s="28">
        <f t="shared" si="447"/>
        <v>0</v>
      </c>
      <c r="S625" s="29">
        <f t="shared" si="448"/>
        <v>0</v>
      </c>
      <c r="T625" s="30">
        <v>0</v>
      </c>
      <c r="U625" s="31">
        <v>0</v>
      </c>
      <c r="V625" s="29">
        <f t="shared" si="449"/>
        <v>0.75</v>
      </c>
      <c r="W625" s="30">
        <v>1</v>
      </c>
      <c r="X625" s="32">
        <v>0</v>
      </c>
      <c r="Y625" s="189"/>
      <c r="Z625" s="93"/>
      <c r="AA625" s="190"/>
      <c r="AB625" s="190"/>
      <c r="AC625" s="191"/>
      <c r="AD625" s="71"/>
      <c r="AE625" s="1">
        <f t="shared" si="404"/>
        <v>2.5</v>
      </c>
      <c r="AF625" s="2">
        <f t="shared" si="405"/>
        <v>1.5</v>
      </c>
      <c r="AG625">
        <f t="shared" si="412"/>
        <v>1</v>
      </c>
      <c r="AH625">
        <f t="shared" si="406"/>
        <v>0</v>
      </c>
      <c r="AI625">
        <f t="shared" si="413"/>
        <v>0</v>
      </c>
      <c r="AJ625" s="3">
        <f t="shared" si="430"/>
        <v>0</v>
      </c>
      <c r="AK625">
        <f t="shared" si="414"/>
        <v>0</v>
      </c>
      <c r="AL625">
        <f t="shared" si="415"/>
        <v>0</v>
      </c>
      <c r="AM625">
        <f t="shared" si="416"/>
        <v>0</v>
      </c>
      <c r="AN625">
        <f t="shared" si="417"/>
        <v>0</v>
      </c>
      <c r="AO625">
        <f t="shared" si="418"/>
        <v>0</v>
      </c>
      <c r="AP625">
        <f t="shared" si="450"/>
        <v>1</v>
      </c>
      <c r="AQ625">
        <f t="shared" si="420"/>
        <v>0</v>
      </c>
      <c r="AR625">
        <f t="shared" si="421"/>
        <v>0</v>
      </c>
    </row>
    <row r="626" spans="2:44" ht="11.25" customHeight="1" x14ac:dyDescent="0.25">
      <c r="B626" s="91"/>
      <c r="C626" s="91"/>
      <c r="D626" s="91"/>
      <c r="E626" s="91"/>
      <c r="F626" s="91"/>
      <c r="G626" s="91"/>
      <c r="H626" s="91"/>
      <c r="I626" s="91"/>
      <c r="J626" s="91"/>
      <c r="K626" s="92" t="str">
        <f>[1]Recap!B238</f>
        <v>Algoritmi metaeuristici (CO)</v>
      </c>
      <c r="L626" s="92" t="str">
        <f>[1]Recap!C238</f>
        <v>IACD2+IS2</v>
      </c>
      <c r="M626" s="100" t="s">
        <v>63</v>
      </c>
      <c r="N626" s="12"/>
      <c r="O626" s="90"/>
      <c r="P626" s="90"/>
      <c r="Q626" s="27">
        <f t="shared" si="446"/>
        <v>0.62</v>
      </c>
      <c r="R626" s="28">
        <f t="shared" si="447"/>
        <v>0</v>
      </c>
      <c r="S626" s="29">
        <f t="shared" si="448"/>
        <v>0</v>
      </c>
      <c r="T626" s="30">
        <v>0</v>
      </c>
      <c r="U626" s="31">
        <v>0</v>
      </c>
      <c r="V626" s="29">
        <f t="shared" si="449"/>
        <v>0.62</v>
      </c>
      <c r="W626" s="30">
        <v>0</v>
      </c>
      <c r="X626" s="32">
        <v>1</v>
      </c>
      <c r="Y626" s="189"/>
      <c r="Z626" s="93"/>
      <c r="AA626" s="190"/>
      <c r="AB626" s="190"/>
      <c r="AC626" s="191"/>
      <c r="AD626" s="71"/>
      <c r="AE626" s="1">
        <f t="shared" si="404"/>
        <v>2.5</v>
      </c>
      <c r="AF626" s="2">
        <f t="shared" si="405"/>
        <v>1.5</v>
      </c>
      <c r="AG626">
        <f t="shared" si="412"/>
        <v>1</v>
      </c>
      <c r="AH626">
        <f t="shared" si="406"/>
        <v>1</v>
      </c>
      <c r="AI626">
        <f t="shared" si="413"/>
        <v>0</v>
      </c>
      <c r="AJ626" s="3">
        <f t="shared" si="430"/>
        <v>0</v>
      </c>
      <c r="AK626">
        <f t="shared" si="414"/>
        <v>0</v>
      </c>
      <c r="AL626">
        <f t="shared" si="415"/>
        <v>0</v>
      </c>
      <c r="AM626">
        <f t="shared" si="416"/>
        <v>0</v>
      </c>
      <c r="AN626">
        <f t="shared" si="417"/>
        <v>0</v>
      </c>
      <c r="AO626">
        <f t="shared" si="418"/>
        <v>0</v>
      </c>
      <c r="AP626">
        <f t="shared" si="450"/>
        <v>1</v>
      </c>
      <c r="AQ626">
        <f t="shared" si="420"/>
        <v>0</v>
      </c>
      <c r="AR626">
        <f t="shared" si="421"/>
        <v>0</v>
      </c>
    </row>
    <row r="627" spans="2:44" ht="11.25" customHeight="1" x14ac:dyDescent="0.25">
      <c r="B627" s="91"/>
      <c r="C627" s="91"/>
      <c r="D627" s="91"/>
      <c r="E627" s="91"/>
      <c r="F627" s="91"/>
      <c r="K627" s="92" t="str">
        <f>[1]Recap!B180</f>
        <v>Volunteering (CF)</v>
      </c>
      <c r="L627" s="92" t="str">
        <f>[1]Recap!C180</f>
        <v>E2</v>
      </c>
      <c r="M627" s="100">
        <v>2</v>
      </c>
      <c r="N627" s="12"/>
      <c r="O627" s="90"/>
      <c r="P627" s="90"/>
      <c r="Q627" s="27">
        <f t="shared" si="446"/>
        <v>0.93</v>
      </c>
      <c r="R627" s="28">
        <f t="shared" si="447"/>
        <v>0</v>
      </c>
      <c r="S627" s="29">
        <f t="shared" si="448"/>
        <v>0</v>
      </c>
      <c r="T627" s="30">
        <v>0</v>
      </c>
      <c r="U627" s="31">
        <v>0</v>
      </c>
      <c r="V627" s="29">
        <f t="shared" si="449"/>
        <v>0.93</v>
      </c>
      <c r="W627" s="30">
        <v>0</v>
      </c>
      <c r="X627" s="32">
        <v>1</v>
      </c>
      <c r="Y627" s="189"/>
      <c r="Z627" s="93"/>
      <c r="AA627" s="190"/>
      <c r="AB627" s="190"/>
      <c r="AC627" s="191"/>
      <c r="AD627" s="71"/>
      <c r="AE627" s="1">
        <f t="shared" si="404"/>
        <v>2.5</v>
      </c>
      <c r="AF627" s="2">
        <f t="shared" si="405"/>
        <v>1.25</v>
      </c>
      <c r="AG627">
        <f t="shared" si="412"/>
        <v>0</v>
      </c>
      <c r="AH627">
        <f t="shared" si="406"/>
        <v>0</v>
      </c>
      <c r="AI627">
        <f t="shared" si="413"/>
        <v>0</v>
      </c>
      <c r="AJ627" s="3">
        <f t="shared" si="430"/>
        <v>0</v>
      </c>
      <c r="AK627">
        <f t="shared" si="414"/>
        <v>0</v>
      </c>
      <c r="AL627">
        <f t="shared" si="415"/>
        <v>0</v>
      </c>
      <c r="AM627">
        <f t="shared" si="416"/>
        <v>1</v>
      </c>
      <c r="AN627">
        <f t="shared" si="417"/>
        <v>0</v>
      </c>
      <c r="AO627">
        <f t="shared" si="418"/>
        <v>0</v>
      </c>
      <c r="AP627">
        <f t="shared" ref="AP627:AP628" si="451">IF(SUM(AG627:AJ627)&lt;=0,0,1)</f>
        <v>0</v>
      </c>
      <c r="AQ627">
        <f t="shared" si="420"/>
        <v>0</v>
      </c>
      <c r="AR627">
        <f t="shared" si="421"/>
        <v>0</v>
      </c>
    </row>
    <row r="628" spans="2:44" ht="11.25" customHeight="1" x14ac:dyDescent="0.25">
      <c r="B628" s="91"/>
      <c r="C628" s="91"/>
      <c r="D628" s="91"/>
      <c r="E628" s="91"/>
      <c r="F628" s="91"/>
      <c r="K628" s="92" t="str">
        <f>[1]Recap!B272</f>
        <v>Internship</v>
      </c>
      <c r="L628" s="92" t="str">
        <f>[1]Recap!C272</f>
        <v>BDATA1</v>
      </c>
      <c r="M628" s="100" t="s">
        <v>63</v>
      </c>
      <c r="N628" s="12"/>
      <c r="O628" s="90"/>
      <c r="P628" s="90"/>
      <c r="Q628" s="194">
        <f>SUM(Q619:Q627)</f>
        <v>15.92</v>
      </c>
      <c r="R628" s="194">
        <f t="shared" ref="R628:X628" si="452">SUM(R619:R627)</f>
        <v>0</v>
      </c>
      <c r="S628" s="194">
        <f t="shared" si="452"/>
        <v>0</v>
      </c>
      <c r="T628" s="194">
        <f t="shared" si="452"/>
        <v>0</v>
      </c>
      <c r="U628" s="194">
        <f t="shared" si="452"/>
        <v>0</v>
      </c>
      <c r="V628" s="194">
        <f t="shared" si="452"/>
        <v>15.92</v>
      </c>
      <c r="W628" s="194">
        <f t="shared" si="452"/>
        <v>8</v>
      </c>
      <c r="X628" s="194">
        <f t="shared" si="452"/>
        <v>11</v>
      </c>
      <c r="Y628" s="189"/>
      <c r="Z628" s="93"/>
      <c r="AA628" s="190"/>
      <c r="AB628" s="190"/>
      <c r="AC628" s="191"/>
      <c r="AD628" s="71" t="str">
        <f>_xlfn.CONCAT(ROUND(AD629,2), " Examene")</f>
        <v>0.08 Examene</v>
      </c>
      <c r="AE628" s="1">
        <f t="shared" si="404"/>
        <v>3.12</v>
      </c>
      <c r="AF628" s="2">
        <f t="shared" si="405"/>
        <v>1.86</v>
      </c>
      <c r="AG628">
        <f t="shared" si="412"/>
        <v>0</v>
      </c>
      <c r="AH628">
        <f t="shared" si="406"/>
        <v>0</v>
      </c>
      <c r="AI628">
        <f t="shared" si="413"/>
        <v>0</v>
      </c>
      <c r="AJ628" s="3">
        <f t="shared" si="430"/>
        <v>0</v>
      </c>
      <c r="AK628">
        <f t="shared" si="414"/>
        <v>0</v>
      </c>
      <c r="AL628">
        <f t="shared" si="415"/>
        <v>1</v>
      </c>
      <c r="AM628">
        <f t="shared" si="416"/>
        <v>0</v>
      </c>
      <c r="AN628">
        <f t="shared" si="417"/>
        <v>0</v>
      </c>
      <c r="AO628">
        <f t="shared" si="418"/>
        <v>0</v>
      </c>
      <c r="AP628">
        <f t="shared" si="451"/>
        <v>0</v>
      </c>
      <c r="AQ628">
        <f t="shared" si="420"/>
        <v>1</v>
      </c>
    </row>
    <row r="629" spans="2:44" ht="11.25" customHeight="1" x14ac:dyDescent="0.25">
      <c r="B629" s="250" t="s">
        <v>52</v>
      </c>
      <c r="C629" s="251"/>
      <c r="D629" s="251"/>
      <c r="E629" s="251"/>
      <c r="F629" s="251"/>
      <c r="G629" s="251"/>
      <c r="H629" s="251"/>
      <c r="I629" s="251"/>
      <c r="J629" s="251"/>
      <c r="K629" s="251"/>
      <c r="L629" s="251"/>
      <c r="M629" s="252"/>
      <c r="N629" s="61"/>
      <c r="O629" s="62"/>
      <c r="P629" s="62"/>
      <c r="Q629" s="27">
        <f t="shared" ref="Q629:Q632" si="453">S629+V629</f>
        <v>6</v>
      </c>
      <c r="R629" s="28">
        <f t="shared" ref="R629:R632" si="454">(T629+U629)/2</f>
        <v>0</v>
      </c>
      <c r="S629" s="29">
        <f>TRUNC(R629*AE630,2)</f>
        <v>0</v>
      </c>
      <c r="T629" s="30">
        <v>0</v>
      </c>
      <c r="U629" s="31">
        <v>0</v>
      </c>
      <c r="V629" s="29">
        <f>TRUNC((W629+X629)/2*AF630,2)</f>
        <v>6</v>
      </c>
      <c r="W629" s="30">
        <v>0</v>
      </c>
      <c r="X629" s="32">
        <v>8</v>
      </c>
      <c r="Y629" s="161"/>
      <c r="Z629" s="56"/>
      <c r="AA629" s="162"/>
      <c r="AB629" s="162"/>
      <c r="AC629" s="195"/>
      <c r="AD629" s="71">
        <f>16-Q628</f>
        <v>8.0000000000000071E-2</v>
      </c>
      <c r="AE629" s="1">
        <f t="shared" si="404"/>
        <v>0</v>
      </c>
      <c r="AF629" s="2">
        <f t="shared" si="405"/>
        <v>0</v>
      </c>
      <c r="AG629">
        <f t="shared" si="412"/>
        <v>0</v>
      </c>
      <c r="AH629">
        <f t="shared" si="406"/>
        <v>0</v>
      </c>
      <c r="AI629">
        <f t="shared" si="413"/>
        <v>0</v>
      </c>
      <c r="AJ629" s="3">
        <f t="shared" si="430"/>
        <v>0</v>
      </c>
      <c r="AK629">
        <f t="shared" si="414"/>
        <v>0</v>
      </c>
      <c r="AL629">
        <f t="shared" si="415"/>
        <v>0</v>
      </c>
      <c r="AM629">
        <f t="shared" si="416"/>
        <v>0</v>
      </c>
      <c r="AN629">
        <f t="shared" si="417"/>
        <v>0</v>
      </c>
      <c r="AO629">
        <f t="shared" si="418"/>
        <v>0</v>
      </c>
      <c r="AP629">
        <f t="shared" si="450"/>
        <v>0</v>
      </c>
      <c r="AQ629">
        <f t="shared" si="420"/>
        <v>0</v>
      </c>
      <c r="AR629">
        <f t="shared" si="421"/>
        <v>0</v>
      </c>
    </row>
    <row r="630" spans="2:44" ht="11.25" customHeight="1" x14ac:dyDescent="0.25">
      <c r="B630" s="51">
        <f>B620+1</f>
        <v>96</v>
      </c>
      <c r="C630" s="22" t="s">
        <v>193</v>
      </c>
      <c r="D630" s="51" t="s">
        <v>65</v>
      </c>
      <c r="E630" s="43"/>
      <c r="F630" s="43"/>
      <c r="G630" s="43"/>
      <c r="H630" s="43"/>
      <c r="I630" s="43"/>
      <c r="J630" s="43"/>
      <c r="K630" s="92" t="str">
        <f>[1]Recap!B247</f>
        <v>Practica  de  elab. a lucrarii de disertatie</v>
      </c>
      <c r="L630" s="92" t="str">
        <f>[1]Recap!C247</f>
        <v>IACD2+IS2</v>
      </c>
      <c r="M630" s="46" t="s">
        <v>104</v>
      </c>
      <c r="N630" s="43"/>
      <c r="O630" s="43"/>
      <c r="P630" s="43"/>
      <c r="Q630" s="27">
        <f t="shared" si="453"/>
        <v>4.5</v>
      </c>
      <c r="R630" s="28">
        <f t="shared" si="454"/>
        <v>0</v>
      </c>
      <c r="S630" s="29">
        <f>TRUNC(R630*AE631,2)</f>
        <v>0</v>
      </c>
      <c r="T630" s="30">
        <v>0</v>
      </c>
      <c r="U630" s="31">
        <v>0</v>
      </c>
      <c r="V630" s="29">
        <f>TRUNC((W630+X630)/2*AF631,2)</f>
        <v>4.5</v>
      </c>
      <c r="W630" s="30">
        <v>0</v>
      </c>
      <c r="X630" s="32">
        <v>6</v>
      </c>
      <c r="Y630" s="175"/>
      <c r="Z630" s="68"/>
      <c r="AA630" s="176"/>
      <c r="AB630" s="176"/>
      <c r="AC630" s="186"/>
      <c r="AD630" s="71"/>
      <c r="AE630" s="1">
        <f t="shared" si="404"/>
        <v>2.5</v>
      </c>
      <c r="AF630" s="2">
        <f t="shared" si="405"/>
        <v>1.5</v>
      </c>
      <c r="AG630">
        <f t="shared" si="412"/>
        <v>1</v>
      </c>
      <c r="AH630">
        <f t="shared" si="406"/>
        <v>1</v>
      </c>
      <c r="AI630">
        <f t="shared" si="413"/>
        <v>0</v>
      </c>
      <c r="AJ630" s="3">
        <f t="shared" si="430"/>
        <v>0</v>
      </c>
      <c r="AK630">
        <f t="shared" si="414"/>
        <v>0</v>
      </c>
      <c r="AL630">
        <f t="shared" si="415"/>
        <v>0</v>
      </c>
      <c r="AM630">
        <f t="shared" si="416"/>
        <v>0</v>
      </c>
      <c r="AN630">
        <f t="shared" si="417"/>
        <v>0</v>
      </c>
      <c r="AO630">
        <f t="shared" si="418"/>
        <v>0</v>
      </c>
      <c r="AP630">
        <f t="shared" si="450"/>
        <v>1</v>
      </c>
      <c r="AQ630">
        <f t="shared" si="420"/>
        <v>0</v>
      </c>
      <c r="AR630">
        <f t="shared" si="421"/>
        <v>0</v>
      </c>
    </row>
    <row r="631" spans="2:44" ht="11.25" customHeight="1" x14ac:dyDescent="0.25">
      <c r="B631" s="43"/>
      <c r="C631" s="43"/>
      <c r="D631" s="43"/>
      <c r="E631" s="43"/>
      <c r="F631" s="43"/>
      <c r="G631" s="43"/>
      <c r="H631" s="43"/>
      <c r="I631" s="43"/>
      <c r="J631" s="43"/>
      <c r="K631" s="92" t="str">
        <f>[1]Recap!B303</f>
        <v>Elaborarea lucrării de disertatie</v>
      </c>
      <c r="L631" s="92" t="str">
        <f>[1]Recap!C303</f>
        <v>BIOINF2</v>
      </c>
      <c r="M631" s="46" t="s">
        <v>104</v>
      </c>
      <c r="N631" s="43"/>
      <c r="O631" s="43"/>
      <c r="P631" s="43"/>
      <c r="Q631" s="27">
        <f t="shared" si="453"/>
        <v>2.25</v>
      </c>
      <c r="R631" s="28">
        <f t="shared" si="454"/>
        <v>0</v>
      </c>
      <c r="S631" s="29">
        <f>TRUNC(R631*AE632,2)</f>
        <v>0</v>
      </c>
      <c r="T631" s="30">
        <v>0</v>
      </c>
      <c r="U631" s="31">
        <v>0</v>
      </c>
      <c r="V631" s="29">
        <f>TRUNC((W631+X631)/2*AF632,2)</f>
        <v>2.25</v>
      </c>
      <c r="W631" s="30">
        <v>3</v>
      </c>
      <c r="X631" s="32">
        <v>0</v>
      </c>
      <c r="Y631" s="175"/>
      <c r="Z631" s="68"/>
      <c r="AA631" s="176"/>
      <c r="AB631" s="176"/>
      <c r="AC631" s="186"/>
      <c r="AD631" s="71"/>
      <c r="AE631" s="1">
        <f t="shared" si="404"/>
        <v>2.5</v>
      </c>
      <c r="AF631" s="2">
        <f t="shared" si="405"/>
        <v>1.5</v>
      </c>
      <c r="AG631">
        <f t="shared" si="412"/>
        <v>0</v>
      </c>
      <c r="AH631">
        <f t="shared" si="406"/>
        <v>0</v>
      </c>
      <c r="AI631">
        <f t="shared" si="413"/>
        <v>0</v>
      </c>
      <c r="AJ631" s="3">
        <f t="shared" si="430"/>
        <v>1</v>
      </c>
      <c r="AK631">
        <f t="shared" si="414"/>
        <v>0</v>
      </c>
      <c r="AL631">
        <f t="shared" si="415"/>
        <v>0</v>
      </c>
      <c r="AM631">
        <f t="shared" si="416"/>
        <v>0</v>
      </c>
      <c r="AN631">
        <f t="shared" si="417"/>
        <v>0</v>
      </c>
      <c r="AO631">
        <f t="shared" si="418"/>
        <v>0</v>
      </c>
      <c r="AP631">
        <f t="shared" si="450"/>
        <v>1</v>
      </c>
      <c r="AQ631">
        <f t="shared" si="420"/>
        <v>0</v>
      </c>
      <c r="AR631">
        <f t="shared" si="421"/>
        <v>0</v>
      </c>
    </row>
    <row r="632" spans="2:44" ht="11.25" customHeight="1" x14ac:dyDescent="0.25">
      <c r="B632" s="90"/>
      <c r="C632" s="90"/>
      <c r="D632" s="90"/>
      <c r="E632" s="90"/>
      <c r="F632" s="90"/>
      <c r="G632" s="43"/>
      <c r="H632" s="43"/>
      <c r="I632" s="43"/>
      <c r="J632" s="43"/>
      <c r="K632" s="92" t="str">
        <f>[1]Recap!B255</f>
        <v>Practica de specialitate I</v>
      </c>
      <c r="L632" s="92" t="str">
        <f>[1]Recap!C255</f>
        <v>IS2</v>
      </c>
      <c r="M632" s="46" t="s">
        <v>104</v>
      </c>
      <c r="N632" s="43"/>
      <c r="O632" s="43"/>
      <c r="P632" s="43"/>
      <c r="Q632" s="63">
        <f t="shared" si="453"/>
        <v>3</v>
      </c>
      <c r="R632" s="64">
        <f t="shared" si="454"/>
        <v>0</v>
      </c>
      <c r="S632" s="123">
        <f>TRUNC(R632*AE633,2)</f>
        <v>0</v>
      </c>
      <c r="T632" s="65">
        <v>0</v>
      </c>
      <c r="U632" s="66">
        <v>0</v>
      </c>
      <c r="V632" s="123">
        <f>TRUNC((W632+X632)/2*AF633,2)</f>
        <v>3</v>
      </c>
      <c r="W632" s="65">
        <v>0</v>
      </c>
      <c r="X632" s="67">
        <v>4</v>
      </c>
      <c r="Y632" s="175"/>
      <c r="Z632" s="68"/>
      <c r="AA632" s="176"/>
      <c r="AB632" s="176"/>
      <c r="AC632" s="186"/>
      <c r="AD632" s="71"/>
      <c r="AE632" s="1">
        <f t="shared" si="404"/>
        <v>2.5</v>
      </c>
      <c r="AF632" s="2">
        <f t="shared" si="405"/>
        <v>1.5</v>
      </c>
      <c r="AG632">
        <f t="shared" si="412"/>
        <v>0</v>
      </c>
      <c r="AH632">
        <f t="shared" si="406"/>
        <v>1</v>
      </c>
      <c r="AI632">
        <f t="shared" si="413"/>
        <v>0</v>
      </c>
      <c r="AJ632" s="3">
        <f t="shared" si="430"/>
        <v>0</v>
      </c>
      <c r="AK632">
        <f t="shared" si="414"/>
        <v>0</v>
      </c>
      <c r="AL632">
        <f t="shared" si="415"/>
        <v>0</v>
      </c>
      <c r="AM632">
        <f t="shared" si="416"/>
        <v>0</v>
      </c>
      <c r="AN632">
        <f t="shared" si="417"/>
        <v>0</v>
      </c>
      <c r="AO632">
        <f t="shared" si="418"/>
        <v>0</v>
      </c>
      <c r="AP632">
        <f t="shared" si="450"/>
        <v>1</v>
      </c>
      <c r="AQ632">
        <f t="shared" si="420"/>
        <v>0</v>
      </c>
      <c r="AR632">
        <f t="shared" si="421"/>
        <v>0</v>
      </c>
    </row>
    <row r="633" spans="2:44" ht="11.25" customHeight="1" x14ac:dyDescent="0.25">
      <c r="B633" s="197"/>
      <c r="C633" s="197"/>
      <c r="D633" s="197"/>
      <c r="E633" s="197"/>
      <c r="F633" s="197"/>
      <c r="G633" s="12"/>
      <c r="H633" s="90"/>
      <c r="I633" s="90"/>
      <c r="J633" s="90"/>
      <c r="K633" s="146" t="str">
        <f>[1]Recap!B256</f>
        <v>Practica de specialitate II</v>
      </c>
      <c r="L633" s="146" t="str">
        <f>[1]Recap!C256</f>
        <v>IS2</v>
      </c>
      <c r="M633" s="80">
        <v>2</v>
      </c>
      <c r="N633" s="90"/>
      <c r="O633" s="90"/>
      <c r="P633" s="90"/>
      <c r="Q633" s="202">
        <f t="shared" ref="Q633:R633" si="455">SUM(Q629:Q632)</f>
        <v>15.75</v>
      </c>
      <c r="R633" s="202">
        <f t="shared" si="455"/>
        <v>0</v>
      </c>
      <c r="S633" s="202">
        <f t="shared" ref="S633:X633" si="456">SUM(S629:S632)</f>
        <v>0</v>
      </c>
      <c r="T633" s="202">
        <f t="shared" si="456"/>
        <v>0</v>
      </c>
      <c r="U633" s="202">
        <f t="shared" si="456"/>
        <v>0</v>
      </c>
      <c r="V633" s="202">
        <f t="shared" si="456"/>
        <v>15.75</v>
      </c>
      <c r="W633" s="202">
        <f t="shared" si="456"/>
        <v>3</v>
      </c>
      <c r="X633" s="202">
        <f t="shared" si="456"/>
        <v>18</v>
      </c>
      <c r="Y633" s="175"/>
      <c r="Z633" s="68"/>
      <c r="AA633" s="176"/>
      <c r="AB633" s="176"/>
      <c r="AC633" s="186"/>
      <c r="AD633" s="71" t="str">
        <f>_xlfn.CONCAT(AD634, " Examene")</f>
        <v>0.25 Examene</v>
      </c>
      <c r="AE633" s="1">
        <f t="shared" si="404"/>
        <v>2.5</v>
      </c>
      <c r="AF633" s="2">
        <f t="shared" si="405"/>
        <v>1.5</v>
      </c>
      <c r="AG633">
        <f t="shared" si="412"/>
        <v>0</v>
      </c>
      <c r="AH633">
        <f t="shared" si="406"/>
        <v>1</v>
      </c>
      <c r="AI633">
        <f t="shared" si="413"/>
        <v>0</v>
      </c>
      <c r="AJ633" s="3">
        <f t="shared" si="430"/>
        <v>0</v>
      </c>
      <c r="AK633">
        <f t="shared" si="414"/>
        <v>0</v>
      </c>
      <c r="AL633">
        <f t="shared" si="415"/>
        <v>0</v>
      </c>
      <c r="AM633">
        <f t="shared" si="416"/>
        <v>0</v>
      </c>
      <c r="AN633">
        <f t="shared" si="417"/>
        <v>0</v>
      </c>
      <c r="AO633">
        <f t="shared" si="418"/>
        <v>0</v>
      </c>
      <c r="AP633">
        <f t="shared" si="450"/>
        <v>1</v>
      </c>
      <c r="AQ633">
        <f t="shared" si="420"/>
        <v>0</v>
      </c>
      <c r="AR633">
        <f t="shared" si="421"/>
        <v>0</v>
      </c>
    </row>
    <row r="634" spans="2:44" ht="11.25" customHeight="1" x14ac:dyDescent="0.25">
      <c r="B634" s="253" t="s">
        <v>52</v>
      </c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147"/>
      <c r="O634" s="95"/>
      <c r="P634" s="95"/>
      <c r="Q634" s="206"/>
      <c r="R634" s="206"/>
      <c r="S634" s="207"/>
      <c r="T634" s="208"/>
      <c r="U634" s="209"/>
      <c r="V634" s="207"/>
      <c r="W634" s="208"/>
      <c r="X634" s="209"/>
      <c r="Y634" s="203"/>
      <c r="Z634" s="56"/>
      <c r="AA634" s="162"/>
      <c r="AB634" s="162"/>
      <c r="AC634" s="195"/>
      <c r="AD634" s="71">
        <f>16-Q633</f>
        <v>0.25</v>
      </c>
      <c r="AE634" s="1">
        <f t="shared" si="404"/>
        <v>0</v>
      </c>
      <c r="AF634" s="2">
        <f t="shared" si="405"/>
        <v>0</v>
      </c>
      <c r="AG634">
        <f t="shared" si="412"/>
        <v>0</v>
      </c>
      <c r="AH634">
        <f t="shared" si="406"/>
        <v>0</v>
      </c>
      <c r="AI634">
        <f t="shared" si="413"/>
        <v>0</v>
      </c>
      <c r="AJ634" s="3">
        <f t="shared" si="430"/>
        <v>0</v>
      </c>
      <c r="AK634">
        <f t="shared" si="414"/>
        <v>0</v>
      </c>
      <c r="AL634">
        <f t="shared" si="415"/>
        <v>0</v>
      </c>
      <c r="AM634">
        <f t="shared" si="416"/>
        <v>0</v>
      </c>
      <c r="AN634">
        <f t="shared" si="417"/>
        <v>0</v>
      </c>
      <c r="AO634">
        <f t="shared" si="418"/>
        <v>0</v>
      </c>
      <c r="AP634">
        <f t="shared" si="450"/>
        <v>0</v>
      </c>
      <c r="AQ634">
        <f t="shared" si="420"/>
        <v>0</v>
      </c>
      <c r="AR634">
        <f t="shared" si="421"/>
        <v>0</v>
      </c>
    </row>
    <row r="635" spans="2:44" ht="52.95" customHeight="1" x14ac:dyDescent="0.25">
      <c r="B635" s="204">
        <f>B630+1</f>
        <v>97</v>
      </c>
      <c r="C635" s="205" t="s">
        <v>239</v>
      </c>
      <c r="D635" s="205" t="s">
        <v>240</v>
      </c>
      <c r="E635" s="206"/>
      <c r="F635" s="206"/>
      <c r="G635" s="206"/>
      <c r="H635" s="206"/>
      <c r="I635" s="206"/>
      <c r="J635" s="206"/>
      <c r="K635" s="206"/>
      <c r="L635" s="206"/>
      <c r="M635" s="206"/>
      <c r="N635" s="206"/>
      <c r="O635" s="206"/>
      <c r="P635" s="206"/>
      <c r="Q635" s="92"/>
      <c r="R635" s="92"/>
      <c r="S635" s="211"/>
      <c r="T635" s="212"/>
      <c r="U635" s="213"/>
      <c r="V635" s="211"/>
      <c r="W635" s="212"/>
      <c r="X635" s="213"/>
      <c r="Y635" s="206"/>
      <c r="Z635" s="206"/>
      <c r="AA635" s="206"/>
      <c r="AB635" s="206"/>
      <c r="AC635" s="206"/>
      <c r="AD635" s="210" t="s">
        <v>241</v>
      </c>
      <c r="AE635" s="1">
        <f t="shared" si="404"/>
        <v>0</v>
      </c>
      <c r="AF635" s="2">
        <f t="shared" si="405"/>
        <v>0</v>
      </c>
      <c r="AG635">
        <f t="shared" si="412"/>
        <v>0</v>
      </c>
      <c r="AH635">
        <f t="shared" si="406"/>
        <v>0</v>
      </c>
      <c r="AI635">
        <f t="shared" si="413"/>
        <v>0</v>
      </c>
      <c r="AJ635" s="3">
        <f t="shared" si="430"/>
        <v>0</v>
      </c>
      <c r="AK635">
        <f t="shared" si="414"/>
        <v>0</v>
      </c>
      <c r="AL635">
        <f t="shared" si="415"/>
        <v>0</v>
      </c>
      <c r="AM635">
        <f t="shared" si="416"/>
        <v>0</v>
      </c>
      <c r="AN635">
        <f t="shared" si="417"/>
        <v>0</v>
      </c>
      <c r="AO635">
        <f t="shared" si="418"/>
        <v>0</v>
      </c>
      <c r="AP635">
        <f t="shared" si="419"/>
        <v>0</v>
      </c>
      <c r="AQ635">
        <f t="shared" si="420"/>
        <v>0</v>
      </c>
      <c r="AR635">
        <f t="shared" si="421"/>
        <v>0</v>
      </c>
    </row>
    <row r="636" spans="2:44" ht="13.2" x14ac:dyDescent="0.25">
      <c r="B636" s="254" t="s">
        <v>52</v>
      </c>
      <c r="C636" s="255"/>
      <c r="D636" s="255"/>
      <c r="E636" s="255"/>
      <c r="F636" s="255"/>
      <c r="G636" s="255"/>
      <c r="H636" s="255"/>
      <c r="I636" s="255"/>
      <c r="J636" s="255"/>
      <c r="K636" s="255"/>
      <c r="L636" s="255"/>
      <c r="M636" s="256"/>
      <c r="N636" s="92"/>
      <c r="O636" s="92"/>
      <c r="P636" s="92"/>
      <c r="Q636" s="206"/>
      <c r="R636" s="206"/>
      <c r="S636" s="207"/>
      <c r="T636" s="208"/>
      <c r="U636" s="209"/>
      <c r="V636" s="207"/>
      <c r="W636" s="208"/>
      <c r="X636" s="209"/>
      <c r="Y636" s="92"/>
      <c r="Z636" s="92"/>
      <c r="AA636" s="92"/>
      <c r="AB636" s="92"/>
      <c r="AC636" s="92"/>
      <c r="AD636" s="214">
        <v>40</v>
      </c>
      <c r="AE636" s="1">
        <f t="shared" si="404"/>
        <v>0</v>
      </c>
      <c r="AF636" s="2">
        <f t="shared" si="405"/>
        <v>0</v>
      </c>
      <c r="AG636">
        <f t="shared" si="412"/>
        <v>0</v>
      </c>
      <c r="AH636">
        <f t="shared" si="406"/>
        <v>0</v>
      </c>
      <c r="AI636">
        <f t="shared" si="413"/>
        <v>0</v>
      </c>
      <c r="AJ636" s="3">
        <f t="shared" si="430"/>
        <v>0</v>
      </c>
      <c r="AK636">
        <f t="shared" si="414"/>
        <v>0</v>
      </c>
      <c r="AL636">
        <f t="shared" si="415"/>
        <v>0</v>
      </c>
      <c r="AM636">
        <f t="shared" si="416"/>
        <v>0</v>
      </c>
      <c r="AN636">
        <f t="shared" si="417"/>
        <v>0</v>
      </c>
      <c r="AO636">
        <f t="shared" si="418"/>
        <v>0</v>
      </c>
      <c r="AP636">
        <f t="shared" si="419"/>
        <v>0</v>
      </c>
      <c r="AQ636">
        <f t="shared" si="420"/>
        <v>0</v>
      </c>
      <c r="AR636">
        <f t="shared" si="421"/>
        <v>0</v>
      </c>
    </row>
    <row r="637" spans="2:44" ht="36" x14ac:dyDescent="0.25">
      <c r="B637" s="204">
        <f>B635+1</f>
        <v>98</v>
      </c>
      <c r="C637" s="205" t="s">
        <v>239</v>
      </c>
      <c r="D637" s="205" t="s">
        <v>242</v>
      </c>
      <c r="E637" s="206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92"/>
      <c r="R637" s="92"/>
      <c r="S637" s="211"/>
      <c r="T637" s="212"/>
      <c r="U637" s="213"/>
      <c r="V637" s="211"/>
      <c r="W637" s="212"/>
      <c r="X637" s="213"/>
      <c r="Y637" s="206"/>
      <c r="Z637" s="206"/>
      <c r="AA637" s="206"/>
      <c r="AB637" s="206"/>
      <c r="AC637" s="206"/>
      <c r="AD637" s="210" t="s">
        <v>241</v>
      </c>
      <c r="AE637" s="1">
        <f t="shared" si="404"/>
        <v>0</v>
      </c>
      <c r="AF637" s="2">
        <f t="shared" si="405"/>
        <v>0</v>
      </c>
      <c r="AG637">
        <f t="shared" si="412"/>
        <v>0</v>
      </c>
      <c r="AH637">
        <f t="shared" si="406"/>
        <v>0</v>
      </c>
      <c r="AI637">
        <f t="shared" si="413"/>
        <v>0</v>
      </c>
      <c r="AJ637" s="3">
        <f t="shared" si="430"/>
        <v>0</v>
      </c>
      <c r="AK637">
        <f t="shared" si="414"/>
        <v>0</v>
      </c>
      <c r="AL637">
        <f t="shared" si="415"/>
        <v>0</v>
      </c>
      <c r="AM637">
        <f t="shared" si="416"/>
        <v>0</v>
      </c>
      <c r="AN637">
        <f t="shared" si="417"/>
        <v>0</v>
      </c>
      <c r="AO637">
        <f t="shared" si="418"/>
        <v>0</v>
      </c>
      <c r="AP637">
        <f t="shared" si="419"/>
        <v>0</v>
      </c>
      <c r="AQ637">
        <f t="shared" si="420"/>
        <v>0</v>
      </c>
      <c r="AR637">
        <f t="shared" si="421"/>
        <v>0</v>
      </c>
    </row>
    <row r="638" spans="2:44" ht="15.75" customHeight="1" x14ac:dyDescent="0.25">
      <c r="B638" s="247" t="s">
        <v>52</v>
      </c>
      <c r="C638" s="248"/>
      <c r="D638" s="248"/>
      <c r="E638" s="248"/>
      <c r="F638" s="248"/>
      <c r="G638" s="248"/>
      <c r="H638" s="248"/>
      <c r="I638" s="248"/>
      <c r="J638" s="248"/>
      <c r="K638" s="248"/>
      <c r="L638" s="248"/>
      <c r="M638" s="249"/>
      <c r="N638" s="92"/>
      <c r="O638" s="92"/>
      <c r="P638" s="92"/>
      <c r="Y638" s="92"/>
      <c r="Z638" s="92"/>
      <c r="AA638" s="92"/>
      <c r="AB638" s="92"/>
      <c r="AC638" s="92"/>
      <c r="AD638" s="214">
        <v>40</v>
      </c>
      <c r="AE638" s="1">
        <f t="shared" si="404"/>
        <v>0</v>
      </c>
      <c r="AF638" s="2">
        <f t="shared" si="405"/>
        <v>0</v>
      </c>
      <c r="AG638">
        <f t="shared" si="412"/>
        <v>0</v>
      </c>
      <c r="AH638">
        <f t="shared" si="406"/>
        <v>0</v>
      </c>
      <c r="AI638">
        <f t="shared" si="413"/>
        <v>0</v>
      </c>
      <c r="AJ638" s="3">
        <f t="shared" si="430"/>
        <v>0</v>
      </c>
      <c r="AK638">
        <f t="shared" si="414"/>
        <v>0</v>
      </c>
      <c r="AL638">
        <f t="shared" si="415"/>
        <v>0</v>
      </c>
      <c r="AM638">
        <f t="shared" si="416"/>
        <v>0</v>
      </c>
      <c r="AN638">
        <f t="shared" si="417"/>
        <v>0</v>
      </c>
      <c r="AO638">
        <f t="shared" si="418"/>
        <v>0</v>
      </c>
      <c r="AP638">
        <f t="shared" si="419"/>
        <v>0</v>
      </c>
      <c r="AQ638">
        <f t="shared" si="420"/>
        <v>0</v>
      </c>
      <c r="AR638">
        <f t="shared" si="421"/>
        <v>0</v>
      </c>
    </row>
    <row r="639" spans="2:44" ht="15.75" customHeight="1" x14ac:dyDescent="0.25">
      <c r="B639" s="215"/>
      <c r="AE639" s="1">
        <f t="shared" si="404"/>
        <v>0</v>
      </c>
      <c r="AF639" s="2">
        <f t="shared" si="405"/>
        <v>0</v>
      </c>
      <c r="AG639">
        <f t="shared" si="412"/>
        <v>0</v>
      </c>
      <c r="AH639">
        <f t="shared" si="406"/>
        <v>0</v>
      </c>
      <c r="AI639">
        <f t="shared" si="413"/>
        <v>0</v>
      </c>
      <c r="AJ639" s="3">
        <f t="shared" si="430"/>
        <v>0</v>
      </c>
      <c r="AK639">
        <f t="shared" si="414"/>
        <v>0</v>
      </c>
      <c r="AL639">
        <f t="shared" si="415"/>
        <v>0</v>
      </c>
      <c r="AM639">
        <f t="shared" si="416"/>
        <v>0</v>
      </c>
      <c r="AN639">
        <f t="shared" si="417"/>
        <v>0</v>
      </c>
      <c r="AO639">
        <f t="shared" si="418"/>
        <v>0</v>
      </c>
      <c r="AP639">
        <f t="shared" si="419"/>
        <v>0</v>
      </c>
      <c r="AQ639">
        <f t="shared" si="420"/>
        <v>0</v>
      </c>
      <c r="AR639">
        <f t="shared" si="421"/>
        <v>0</v>
      </c>
    </row>
    <row r="640" spans="2:44" ht="15.75" customHeight="1" x14ac:dyDescent="0.25">
      <c r="B640" s="215"/>
      <c r="AE640" s="1">
        <f t="shared" si="404"/>
        <v>0</v>
      </c>
      <c r="AF640" s="2">
        <f t="shared" si="405"/>
        <v>0</v>
      </c>
      <c r="AG640">
        <f t="shared" si="412"/>
        <v>0</v>
      </c>
      <c r="AH640">
        <f t="shared" si="406"/>
        <v>0</v>
      </c>
      <c r="AI640">
        <f t="shared" si="413"/>
        <v>0</v>
      </c>
      <c r="AJ640" s="3">
        <f t="shared" si="430"/>
        <v>0</v>
      </c>
      <c r="AK640">
        <f t="shared" si="414"/>
        <v>0</v>
      </c>
      <c r="AL640">
        <f t="shared" si="415"/>
        <v>0</v>
      </c>
      <c r="AM640">
        <f t="shared" si="416"/>
        <v>0</v>
      </c>
      <c r="AN640">
        <f t="shared" si="417"/>
        <v>0</v>
      </c>
      <c r="AO640">
        <f t="shared" si="418"/>
        <v>0</v>
      </c>
      <c r="AP640">
        <f t="shared" si="419"/>
        <v>0</v>
      </c>
      <c r="AQ640">
        <f t="shared" si="420"/>
        <v>0</v>
      </c>
      <c r="AR640">
        <f t="shared" si="421"/>
        <v>0</v>
      </c>
    </row>
    <row r="641" spans="2:44" ht="15.75" customHeight="1" x14ac:dyDescent="0.25">
      <c r="B641" s="215"/>
      <c r="AE641" s="1">
        <f t="shared" si="404"/>
        <v>0</v>
      </c>
      <c r="AF641" s="2">
        <f t="shared" si="405"/>
        <v>0</v>
      </c>
      <c r="AG641">
        <f t="shared" si="412"/>
        <v>0</v>
      </c>
      <c r="AH641">
        <f t="shared" si="406"/>
        <v>0</v>
      </c>
      <c r="AI641">
        <f t="shared" si="413"/>
        <v>0</v>
      </c>
      <c r="AJ641" s="3">
        <f t="shared" si="430"/>
        <v>0</v>
      </c>
      <c r="AK641">
        <f t="shared" si="414"/>
        <v>0</v>
      </c>
      <c r="AL641">
        <f t="shared" si="415"/>
        <v>0</v>
      </c>
      <c r="AM641">
        <f t="shared" si="416"/>
        <v>0</v>
      </c>
      <c r="AN641">
        <f t="shared" si="417"/>
        <v>0</v>
      </c>
      <c r="AO641">
        <f t="shared" si="418"/>
        <v>0</v>
      </c>
      <c r="AP641">
        <f t="shared" si="419"/>
        <v>0</v>
      </c>
      <c r="AQ641">
        <f t="shared" si="420"/>
        <v>0</v>
      </c>
      <c r="AR641">
        <f t="shared" si="421"/>
        <v>0</v>
      </c>
    </row>
    <row r="642" spans="2:44" ht="15.75" customHeight="1" x14ac:dyDescent="0.25">
      <c r="B642" s="215"/>
      <c r="AE642" s="1">
        <f t="shared" si="404"/>
        <v>0</v>
      </c>
      <c r="AF642" s="2">
        <f t="shared" si="405"/>
        <v>0</v>
      </c>
      <c r="AG642">
        <f t="shared" si="412"/>
        <v>0</v>
      </c>
      <c r="AH642">
        <f t="shared" si="406"/>
        <v>0</v>
      </c>
      <c r="AI642">
        <f t="shared" si="413"/>
        <v>0</v>
      </c>
      <c r="AJ642" s="3">
        <f t="shared" si="430"/>
        <v>0</v>
      </c>
      <c r="AK642">
        <f t="shared" si="414"/>
        <v>0</v>
      </c>
      <c r="AL642">
        <f t="shared" si="415"/>
        <v>0</v>
      </c>
      <c r="AM642">
        <f t="shared" si="416"/>
        <v>0</v>
      </c>
      <c r="AN642">
        <f t="shared" si="417"/>
        <v>0</v>
      </c>
      <c r="AO642">
        <f t="shared" si="418"/>
        <v>0</v>
      </c>
      <c r="AP642">
        <f t="shared" si="419"/>
        <v>0</v>
      </c>
      <c r="AQ642">
        <f t="shared" si="420"/>
        <v>0</v>
      </c>
      <c r="AR642">
        <f t="shared" si="421"/>
        <v>0</v>
      </c>
    </row>
    <row r="643" spans="2:44" ht="15.75" customHeight="1" x14ac:dyDescent="0.25">
      <c r="B643" s="215"/>
      <c r="AE643" s="1">
        <f t="shared" si="404"/>
        <v>0</v>
      </c>
      <c r="AF643" s="2">
        <f t="shared" si="405"/>
        <v>0</v>
      </c>
      <c r="AG643">
        <f t="shared" si="412"/>
        <v>0</v>
      </c>
      <c r="AH643">
        <f t="shared" si="406"/>
        <v>0</v>
      </c>
      <c r="AI643">
        <f t="shared" si="413"/>
        <v>0</v>
      </c>
      <c r="AJ643" s="3">
        <f t="shared" si="430"/>
        <v>0</v>
      </c>
      <c r="AK643">
        <f t="shared" si="414"/>
        <v>0</v>
      </c>
      <c r="AL643">
        <f t="shared" si="415"/>
        <v>0</v>
      </c>
      <c r="AM643">
        <f t="shared" si="416"/>
        <v>0</v>
      </c>
      <c r="AN643">
        <f t="shared" si="417"/>
        <v>0</v>
      </c>
      <c r="AO643">
        <f t="shared" si="418"/>
        <v>0</v>
      </c>
      <c r="AP643">
        <f t="shared" si="419"/>
        <v>0</v>
      </c>
      <c r="AQ643">
        <f t="shared" si="420"/>
        <v>0</v>
      </c>
      <c r="AR643">
        <f t="shared" si="421"/>
        <v>0</v>
      </c>
    </row>
    <row r="644" spans="2:44" ht="15.75" customHeight="1" x14ac:dyDescent="0.25">
      <c r="B644" s="215"/>
      <c r="AE644" s="1">
        <f t="shared" si="404"/>
        <v>0</v>
      </c>
      <c r="AF644" s="2">
        <f t="shared" si="405"/>
        <v>0</v>
      </c>
      <c r="AG644">
        <f t="shared" si="412"/>
        <v>0</v>
      </c>
      <c r="AH644">
        <f t="shared" si="406"/>
        <v>0</v>
      </c>
      <c r="AI644">
        <f t="shared" si="413"/>
        <v>0</v>
      </c>
      <c r="AJ644" s="3">
        <f t="shared" si="430"/>
        <v>0</v>
      </c>
      <c r="AK644">
        <f t="shared" si="414"/>
        <v>0</v>
      </c>
      <c r="AL644">
        <f t="shared" si="415"/>
        <v>0</v>
      </c>
      <c r="AM644">
        <f t="shared" si="416"/>
        <v>0</v>
      </c>
      <c r="AN644">
        <f t="shared" si="417"/>
        <v>0</v>
      </c>
      <c r="AO644">
        <f t="shared" si="418"/>
        <v>0</v>
      </c>
      <c r="AP644">
        <f t="shared" si="419"/>
        <v>0</v>
      </c>
      <c r="AQ644">
        <f t="shared" si="420"/>
        <v>0</v>
      </c>
      <c r="AR644">
        <f t="shared" si="421"/>
        <v>0</v>
      </c>
    </row>
    <row r="645" spans="2:44" ht="15.75" customHeight="1" x14ac:dyDescent="0.25">
      <c r="B645" s="215"/>
      <c r="AE645" s="1">
        <f t="shared" si="404"/>
        <v>0</v>
      </c>
      <c r="AF645" s="2">
        <f t="shared" si="405"/>
        <v>0</v>
      </c>
      <c r="AG645">
        <f t="shared" si="412"/>
        <v>0</v>
      </c>
      <c r="AH645">
        <f t="shared" si="406"/>
        <v>0</v>
      </c>
      <c r="AI645">
        <f t="shared" si="413"/>
        <v>0</v>
      </c>
      <c r="AJ645" s="3">
        <f t="shared" si="430"/>
        <v>0</v>
      </c>
      <c r="AK645">
        <f t="shared" si="414"/>
        <v>0</v>
      </c>
      <c r="AL645">
        <f t="shared" si="415"/>
        <v>0</v>
      </c>
      <c r="AM645">
        <f t="shared" si="416"/>
        <v>0</v>
      </c>
      <c r="AN645">
        <f t="shared" si="417"/>
        <v>0</v>
      </c>
      <c r="AO645">
        <f t="shared" si="418"/>
        <v>0</v>
      </c>
      <c r="AP645">
        <f t="shared" si="419"/>
        <v>0</v>
      </c>
      <c r="AQ645">
        <f t="shared" si="420"/>
        <v>0</v>
      </c>
      <c r="AR645">
        <f t="shared" si="421"/>
        <v>0</v>
      </c>
    </row>
    <row r="646" spans="2:44" ht="15.75" customHeight="1" x14ac:dyDescent="0.25">
      <c r="B646" s="215"/>
      <c r="AE646" s="1">
        <f t="shared" si="404"/>
        <v>0</v>
      </c>
      <c r="AF646" s="2">
        <f t="shared" si="405"/>
        <v>0</v>
      </c>
      <c r="AG646">
        <f t="shared" si="412"/>
        <v>0</v>
      </c>
      <c r="AH646">
        <f t="shared" si="406"/>
        <v>0</v>
      </c>
      <c r="AI646">
        <f t="shared" si="413"/>
        <v>0</v>
      </c>
      <c r="AJ646" s="3">
        <f t="shared" si="430"/>
        <v>0</v>
      </c>
      <c r="AK646">
        <f t="shared" si="414"/>
        <v>0</v>
      </c>
      <c r="AL646">
        <f t="shared" si="415"/>
        <v>0</v>
      </c>
      <c r="AM646">
        <f t="shared" si="416"/>
        <v>0</v>
      </c>
      <c r="AN646">
        <f t="shared" si="417"/>
        <v>0</v>
      </c>
      <c r="AO646">
        <f t="shared" si="418"/>
        <v>0</v>
      </c>
      <c r="AP646">
        <f t="shared" si="419"/>
        <v>0</v>
      </c>
      <c r="AQ646">
        <f t="shared" si="420"/>
        <v>0</v>
      </c>
      <c r="AR646">
        <f t="shared" si="421"/>
        <v>0</v>
      </c>
    </row>
    <row r="647" spans="2:44" ht="15.75" customHeight="1" x14ac:dyDescent="0.25">
      <c r="B647" s="215"/>
      <c r="AE647" s="1">
        <f t="shared" si="404"/>
        <v>0</v>
      </c>
      <c r="AF647" s="2">
        <f t="shared" si="405"/>
        <v>0</v>
      </c>
      <c r="AG647">
        <f t="shared" si="412"/>
        <v>0</v>
      </c>
      <c r="AH647">
        <f t="shared" si="406"/>
        <v>0</v>
      </c>
      <c r="AI647">
        <f t="shared" si="413"/>
        <v>0</v>
      </c>
      <c r="AJ647" s="3">
        <f t="shared" si="430"/>
        <v>0</v>
      </c>
      <c r="AK647">
        <f t="shared" si="414"/>
        <v>0</v>
      </c>
      <c r="AL647">
        <f t="shared" si="415"/>
        <v>0</v>
      </c>
      <c r="AM647">
        <f t="shared" si="416"/>
        <v>0</v>
      </c>
      <c r="AN647">
        <f t="shared" si="417"/>
        <v>0</v>
      </c>
      <c r="AO647">
        <f t="shared" si="418"/>
        <v>0</v>
      </c>
      <c r="AP647">
        <f t="shared" si="419"/>
        <v>0</v>
      </c>
      <c r="AQ647">
        <f t="shared" si="420"/>
        <v>0</v>
      </c>
      <c r="AR647">
        <f t="shared" si="421"/>
        <v>0</v>
      </c>
    </row>
    <row r="648" spans="2:44" ht="15.75" customHeight="1" x14ac:dyDescent="0.25">
      <c r="B648" s="215"/>
      <c r="AE648" s="1">
        <f t="shared" si="404"/>
        <v>0</v>
      </c>
      <c r="AF648" s="2">
        <f t="shared" si="405"/>
        <v>0</v>
      </c>
      <c r="AG648">
        <f t="shared" si="412"/>
        <v>0</v>
      </c>
      <c r="AH648">
        <f t="shared" ref="AH648:AH654" si="457">IF(ISNUMBER(SEARCH($AH$4,L648)),1,0)</f>
        <v>0</v>
      </c>
      <c r="AI648">
        <f t="shared" si="413"/>
        <v>0</v>
      </c>
      <c r="AJ648" s="3">
        <f t="shared" si="430"/>
        <v>0</v>
      </c>
      <c r="AK648">
        <f t="shared" si="414"/>
        <v>0</v>
      </c>
      <c r="AL648">
        <f t="shared" si="415"/>
        <v>0</v>
      </c>
      <c r="AM648">
        <f t="shared" si="416"/>
        <v>0</v>
      </c>
      <c r="AN648">
        <f t="shared" si="417"/>
        <v>0</v>
      </c>
      <c r="AO648">
        <f t="shared" si="418"/>
        <v>0</v>
      </c>
      <c r="AP648">
        <f t="shared" si="419"/>
        <v>0</v>
      </c>
      <c r="AQ648">
        <f t="shared" si="420"/>
        <v>0</v>
      </c>
      <c r="AR648">
        <f t="shared" si="421"/>
        <v>0</v>
      </c>
    </row>
    <row r="649" spans="2:44" ht="15.75" customHeight="1" x14ac:dyDescent="0.25">
      <c r="B649" s="215"/>
      <c r="AE649" s="1">
        <f t="shared" si="404"/>
        <v>0</v>
      </c>
      <c r="AF649" s="2">
        <f t="shared" si="405"/>
        <v>0</v>
      </c>
      <c r="AG649">
        <f t="shared" si="412"/>
        <v>0</v>
      </c>
      <c r="AH649">
        <f t="shared" si="457"/>
        <v>0</v>
      </c>
      <c r="AI649">
        <f t="shared" si="413"/>
        <v>0</v>
      </c>
      <c r="AJ649" s="3">
        <f t="shared" si="430"/>
        <v>0</v>
      </c>
      <c r="AK649">
        <f t="shared" si="414"/>
        <v>0</v>
      </c>
      <c r="AL649">
        <f t="shared" si="415"/>
        <v>0</v>
      </c>
      <c r="AM649">
        <f t="shared" si="416"/>
        <v>0</v>
      </c>
      <c r="AN649">
        <f t="shared" si="417"/>
        <v>0</v>
      </c>
      <c r="AO649">
        <f t="shared" si="418"/>
        <v>0</v>
      </c>
      <c r="AP649">
        <f t="shared" si="419"/>
        <v>0</v>
      </c>
      <c r="AQ649">
        <f t="shared" si="420"/>
        <v>0</v>
      </c>
      <c r="AR649">
        <f t="shared" si="421"/>
        <v>0</v>
      </c>
    </row>
    <row r="650" spans="2:44" ht="15.75" customHeight="1" x14ac:dyDescent="0.25">
      <c r="B650" s="215"/>
      <c r="AE650" s="1">
        <f t="shared" si="404"/>
        <v>0</v>
      </c>
      <c r="AF650" s="2">
        <f t="shared" si="405"/>
        <v>0</v>
      </c>
      <c r="AG650">
        <f t="shared" si="412"/>
        <v>0</v>
      </c>
      <c r="AH650">
        <f t="shared" si="457"/>
        <v>0</v>
      </c>
      <c r="AI650">
        <f t="shared" si="413"/>
        <v>0</v>
      </c>
      <c r="AJ650" s="3">
        <f t="shared" si="430"/>
        <v>0</v>
      </c>
      <c r="AK650">
        <f t="shared" si="414"/>
        <v>0</v>
      </c>
      <c r="AL650">
        <f t="shared" si="415"/>
        <v>0</v>
      </c>
      <c r="AM650">
        <f t="shared" si="416"/>
        <v>0</v>
      </c>
      <c r="AN650">
        <f t="shared" si="417"/>
        <v>0</v>
      </c>
      <c r="AO650">
        <f t="shared" si="418"/>
        <v>0</v>
      </c>
      <c r="AP650">
        <f t="shared" si="419"/>
        <v>0</v>
      </c>
      <c r="AQ650">
        <f t="shared" si="420"/>
        <v>0</v>
      </c>
      <c r="AR650">
        <f t="shared" si="421"/>
        <v>0</v>
      </c>
    </row>
    <row r="651" spans="2:44" ht="15.75" customHeight="1" x14ac:dyDescent="0.25">
      <c r="B651" s="215"/>
      <c r="AE651" s="1">
        <f t="shared" si="404"/>
        <v>0</v>
      </c>
      <c r="AF651" s="2">
        <f t="shared" si="405"/>
        <v>0</v>
      </c>
      <c r="AG651">
        <f t="shared" ref="AG651:AG654" si="458">IF(ISNUMBER(SEARCH($AG$4,L651)),1,0)</f>
        <v>0</v>
      </c>
      <c r="AH651">
        <f t="shared" si="457"/>
        <v>0</v>
      </c>
      <c r="AI651">
        <f t="shared" ref="AI651:AI654" si="459">IF(ISNUMBER(SEARCH($AI$4,L651)),1,0)</f>
        <v>0</v>
      </c>
      <c r="AJ651" s="3">
        <f t="shared" si="430"/>
        <v>0</v>
      </c>
      <c r="AK651">
        <f t="shared" ref="AK651:AK654" si="460">IF(ISNUMBER(SEARCH($AK$4,L651)),1,0)</f>
        <v>0</v>
      </c>
      <c r="AL651">
        <f t="shared" ref="AL651:AL654" si="461">IF(ISNUMBER(SEARCH($AL$4,L651)),1,0)</f>
        <v>0</v>
      </c>
      <c r="AM651">
        <f t="shared" ref="AM651:AM654" si="462">IF(ISNUMBER(SEARCH($AM$4,L651)),1,0)</f>
        <v>0</v>
      </c>
      <c r="AN651">
        <f t="shared" ref="AN651:AN654" si="463">IF(OR(IF(ISNUMBER(SEARCH("i1",L651)),1,0),IF(ISNUMBER(SEARCH("i2",L651)),1,0),IF(ISNUMBER(SEARCH("i3",L651)),1,0)),1,0)</f>
        <v>0</v>
      </c>
      <c r="AO651">
        <f t="shared" ref="AO651:AO654" si="464">IF(OR(IF(ISNUMBER(SEARCH("ia1",L651)),1,0),IF(ISNUMBER(SEARCH("ia2",L651)),1,0),IF(ISNUMBER(SEARCH("ia3",L651)),1,0)),1,0)</f>
        <v>0</v>
      </c>
      <c r="AP651">
        <f t="shared" si="419"/>
        <v>0</v>
      </c>
      <c r="AQ651">
        <f t="shared" si="420"/>
        <v>0</v>
      </c>
      <c r="AR651">
        <f t="shared" si="421"/>
        <v>0</v>
      </c>
    </row>
    <row r="652" spans="2:44" ht="15.75" customHeight="1" x14ac:dyDescent="0.25">
      <c r="B652" s="215"/>
      <c r="AE652" s="1">
        <f t="shared" si="404"/>
        <v>0</v>
      </c>
      <c r="AF652" s="2">
        <f t="shared" si="405"/>
        <v>0</v>
      </c>
      <c r="AG652">
        <f t="shared" si="458"/>
        <v>0</v>
      </c>
      <c r="AH652">
        <f t="shared" si="457"/>
        <v>0</v>
      </c>
      <c r="AI652">
        <f t="shared" si="459"/>
        <v>0</v>
      </c>
      <c r="AJ652" s="3">
        <f t="shared" si="430"/>
        <v>0</v>
      </c>
      <c r="AK652">
        <f t="shared" si="460"/>
        <v>0</v>
      </c>
      <c r="AL652">
        <f t="shared" si="461"/>
        <v>0</v>
      </c>
      <c r="AM652">
        <f t="shared" si="462"/>
        <v>0</v>
      </c>
      <c r="AN652">
        <f t="shared" si="463"/>
        <v>0</v>
      </c>
      <c r="AO652">
        <f t="shared" si="464"/>
        <v>0</v>
      </c>
      <c r="AP652">
        <f t="shared" si="419"/>
        <v>0</v>
      </c>
      <c r="AQ652">
        <f t="shared" si="420"/>
        <v>0</v>
      </c>
      <c r="AR652">
        <f t="shared" si="421"/>
        <v>0</v>
      </c>
    </row>
    <row r="653" spans="2:44" ht="15.75" customHeight="1" x14ac:dyDescent="0.25">
      <c r="B653" s="215"/>
      <c r="AE653" s="1">
        <f t="shared" si="404"/>
        <v>0</v>
      </c>
      <c r="AF653" s="2">
        <f t="shared" si="405"/>
        <v>0</v>
      </c>
      <c r="AG653">
        <f t="shared" si="458"/>
        <v>0</v>
      </c>
      <c r="AH653">
        <f t="shared" si="457"/>
        <v>0</v>
      </c>
      <c r="AI653">
        <f t="shared" si="459"/>
        <v>0</v>
      </c>
      <c r="AJ653" s="3">
        <f t="shared" si="430"/>
        <v>0</v>
      </c>
      <c r="AK653">
        <f t="shared" si="460"/>
        <v>0</v>
      </c>
      <c r="AL653">
        <f t="shared" si="461"/>
        <v>0</v>
      </c>
      <c r="AM653">
        <f t="shared" si="462"/>
        <v>0</v>
      </c>
      <c r="AN653">
        <f t="shared" si="463"/>
        <v>0</v>
      </c>
      <c r="AO653">
        <f t="shared" si="464"/>
        <v>0</v>
      </c>
      <c r="AP653">
        <f t="shared" si="419"/>
        <v>0</v>
      </c>
      <c r="AQ653">
        <f t="shared" si="420"/>
        <v>0</v>
      </c>
      <c r="AR653">
        <f t="shared" ref="AR653:AR654" si="465">IF(SUM(AN653:AO653)&lt;=0,0,1)</f>
        <v>0</v>
      </c>
    </row>
    <row r="654" spans="2:44" ht="15.75" customHeight="1" x14ac:dyDescent="0.25">
      <c r="B654" s="215"/>
      <c r="AE654" s="1">
        <f t="shared" si="404"/>
        <v>0</v>
      </c>
      <c r="AF654" s="2">
        <f t="shared" si="405"/>
        <v>0</v>
      </c>
      <c r="AG654">
        <f t="shared" si="458"/>
        <v>0</v>
      </c>
      <c r="AH654">
        <f t="shared" si="457"/>
        <v>0</v>
      </c>
      <c r="AI654">
        <f t="shared" si="459"/>
        <v>0</v>
      </c>
      <c r="AJ654" s="3">
        <f t="shared" si="430"/>
        <v>0</v>
      </c>
      <c r="AK654">
        <f t="shared" si="460"/>
        <v>0</v>
      </c>
      <c r="AL654">
        <f t="shared" si="461"/>
        <v>0</v>
      </c>
      <c r="AM654">
        <f t="shared" si="462"/>
        <v>0</v>
      </c>
      <c r="AN654">
        <f t="shared" si="463"/>
        <v>0</v>
      </c>
      <c r="AO654">
        <f t="shared" si="464"/>
        <v>0</v>
      </c>
      <c r="AP654">
        <f t="shared" si="419"/>
        <v>0</v>
      </c>
      <c r="AQ654">
        <f t="shared" si="420"/>
        <v>0</v>
      </c>
      <c r="AR654">
        <f t="shared" si="465"/>
        <v>0</v>
      </c>
    </row>
    <row r="655" spans="2:44" ht="15.75" customHeight="1" x14ac:dyDescent="0.25">
      <c r="B655" s="215"/>
      <c r="AE655" s="1"/>
    </row>
    <row r="656" spans="2:44" ht="15.75" customHeight="1" x14ac:dyDescent="0.25">
      <c r="B656" s="215"/>
      <c r="AE656" s="1"/>
    </row>
    <row r="657" spans="2:31" ht="15.75" customHeight="1" x14ac:dyDescent="0.25">
      <c r="B657" s="215"/>
      <c r="AE657" s="1"/>
    </row>
    <row r="658" spans="2:31" ht="15.75" customHeight="1" x14ac:dyDescent="0.25">
      <c r="B658" s="215"/>
      <c r="AE658" s="1"/>
    </row>
    <row r="659" spans="2:31" ht="15.75" customHeight="1" x14ac:dyDescent="0.25">
      <c r="B659" s="215"/>
      <c r="AE659" s="1"/>
    </row>
    <row r="660" spans="2:31" ht="15.75" customHeight="1" x14ac:dyDescent="0.25">
      <c r="B660" s="215"/>
      <c r="AE660" s="1"/>
    </row>
    <row r="661" spans="2:31" ht="15.75" customHeight="1" x14ac:dyDescent="0.25">
      <c r="B661" s="215"/>
      <c r="AE661" s="1"/>
    </row>
    <row r="662" spans="2:31" ht="15.75" customHeight="1" x14ac:dyDescent="0.25">
      <c r="B662" s="215"/>
      <c r="AE662" s="1"/>
    </row>
    <row r="663" spans="2:31" ht="15.75" customHeight="1" x14ac:dyDescent="0.25">
      <c r="B663" s="215"/>
      <c r="AE663" s="1"/>
    </row>
    <row r="664" spans="2:31" ht="15.75" customHeight="1" x14ac:dyDescent="0.25">
      <c r="B664" s="215"/>
      <c r="AE664" s="1"/>
    </row>
    <row r="665" spans="2:31" ht="15.75" customHeight="1" x14ac:dyDescent="0.25">
      <c r="B665" s="215"/>
      <c r="AE665" s="1"/>
    </row>
    <row r="666" spans="2:31" ht="15.75" customHeight="1" x14ac:dyDescent="0.25">
      <c r="B666" s="215"/>
      <c r="AE666" s="1"/>
    </row>
    <row r="667" spans="2:31" ht="15.75" customHeight="1" x14ac:dyDescent="0.25">
      <c r="B667" s="215"/>
      <c r="AE667" s="1"/>
    </row>
    <row r="668" spans="2:31" ht="15.75" customHeight="1" x14ac:dyDescent="0.25">
      <c r="B668" s="215"/>
      <c r="AE668" s="1"/>
    </row>
    <row r="669" spans="2:31" ht="15.75" customHeight="1" x14ac:dyDescent="0.25">
      <c r="B669" s="215"/>
      <c r="AE669" s="1"/>
    </row>
    <row r="670" spans="2:31" ht="15.75" customHeight="1" x14ac:dyDescent="0.25">
      <c r="B670" s="215"/>
      <c r="AE670" s="1"/>
    </row>
    <row r="671" spans="2:31" ht="15.75" customHeight="1" x14ac:dyDescent="0.25">
      <c r="B671" s="215"/>
      <c r="AE671" s="1"/>
    </row>
    <row r="672" spans="2:31" ht="15.75" customHeight="1" x14ac:dyDescent="0.25">
      <c r="B672" s="215"/>
      <c r="AE672" s="1"/>
    </row>
    <row r="673" spans="2:31" ht="15.75" customHeight="1" x14ac:dyDescent="0.25">
      <c r="B673" s="215"/>
      <c r="AE673" s="1"/>
    </row>
    <row r="674" spans="2:31" ht="15.75" customHeight="1" x14ac:dyDescent="0.25">
      <c r="B674" s="215"/>
      <c r="AE674" s="1"/>
    </row>
    <row r="675" spans="2:31" ht="15.75" customHeight="1" x14ac:dyDescent="0.25">
      <c r="B675" s="215"/>
      <c r="AE675" s="1"/>
    </row>
    <row r="676" spans="2:31" ht="15.75" customHeight="1" x14ac:dyDescent="0.25">
      <c r="B676" s="215"/>
      <c r="AE676" s="1"/>
    </row>
    <row r="677" spans="2:31" ht="15.75" customHeight="1" x14ac:dyDescent="0.25">
      <c r="B677" s="215"/>
      <c r="AE677" s="1"/>
    </row>
    <row r="678" spans="2:31" ht="15.75" customHeight="1" x14ac:dyDescent="0.25">
      <c r="B678" s="215"/>
      <c r="AE678" s="1"/>
    </row>
    <row r="679" spans="2:31" ht="15.75" customHeight="1" x14ac:dyDescent="0.25">
      <c r="B679" s="215"/>
      <c r="AE679" s="1"/>
    </row>
    <row r="680" spans="2:31" ht="15.75" customHeight="1" x14ac:dyDescent="0.25">
      <c r="B680" s="215"/>
      <c r="AE680" s="1"/>
    </row>
    <row r="681" spans="2:31" ht="15.75" customHeight="1" x14ac:dyDescent="0.25">
      <c r="B681" s="215"/>
      <c r="AE681" s="1"/>
    </row>
    <row r="682" spans="2:31" ht="15.75" customHeight="1" x14ac:dyDescent="0.25">
      <c r="B682" s="215"/>
      <c r="AE682" s="1"/>
    </row>
    <row r="683" spans="2:31" ht="15.75" customHeight="1" x14ac:dyDescent="0.25">
      <c r="B683" s="215"/>
      <c r="AE683" s="1"/>
    </row>
    <row r="684" spans="2:31" ht="15.75" customHeight="1" x14ac:dyDescent="0.25">
      <c r="B684" s="215"/>
      <c r="AE684" s="1"/>
    </row>
    <row r="685" spans="2:31" ht="15.75" customHeight="1" x14ac:dyDescent="0.25">
      <c r="B685" s="215"/>
      <c r="AE685" s="1"/>
    </row>
    <row r="686" spans="2:31" ht="15.75" customHeight="1" x14ac:dyDescent="0.25">
      <c r="B686" s="215"/>
      <c r="AE686" s="1"/>
    </row>
    <row r="687" spans="2:31" ht="15.75" customHeight="1" x14ac:dyDescent="0.25">
      <c r="B687" s="215"/>
      <c r="AE687" s="1"/>
    </row>
    <row r="688" spans="2:31" ht="15.75" customHeight="1" x14ac:dyDescent="0.25">
      <c r="B688" s="215"/>
      <c r="AE688" s="1"/>
    </row>
    <row r="689" spans="2:31" ht="15.75" customHeight="1" x14ac:dyDescent="0.25">
      <c r="B689" s="215"/>
      <c r="AE689" s="1"/>
    </row>
    <row r="690" spans="2:31" ht="15.75" customHeight="1" x14ac:dyDescent="0.25">
      <c r="B690" s="215"/>
      <c r="AE690" s="1"/>
    </row>
    <row r="691" spans="2:31" ht="15.75" customHeight="1" x14ac:dyDescent="0.25">
      <c r="B691" s="215"/>
      <c r="AE691" s="1"/>
    </row>
    <row r="692" spans="2:31" ht="15.75" customHeight="1" x14ac:dyDescent="0.25">
      <c r="B692" s="215"/>
      <c r="AE692" s="1"/>
    </row>
    <row r="693" spans="2:31" ht="15.75" customHeight="1" x14ac:dyDescent="0.25">
      <c r="B693" s="215"/>
      <c r="AE693" s="1"/>
    </row>
    <row r="694" spans="2:31" ht="15.75" customHeight="1" x14ac:dyDescent="0.25">
      <c r="B694" s="215"/>
      <c r="AE694" s="1"/>
    </row>
    <row r="695" spans="2:31" ht="15.75" customHeight="1" x14ac:dyDescent="0.25">
      <c r="B695" s="215"/>
      <c r="AE695" s="1"/>
    </row>
    <row r="696" spans="2:31" ht="15.75" customHeight="1" x14ac:dyDescent="0.25">
      <c r="B696" s="215"/>
      <c r="AE696" s="1"/>
    </row>
    <row r="697" spans="2:31" ht="15.75" customHeight="1" x14ac:dyDescent="0.25">
      <c r="B697" s="215"/>
      <c r="AE697" s="1"/>
    </row>
    <row r="698" spans="2:31" ht="15.75" customHeight="1" x14ac:dyDescent="0.25">
      <c r="B698" s="215"/>
      <c r="AE698" s="1"/>
    </row>
    <row r="699" spans="2:31" ht="15.75" customHeight="1" x14ac:dyDescent="0.25">
      <c r="B699" s="215"/>
      <c r="AE699" s="1"/>
    </row>
    <row r="700" spans="2:31" ht="15.75" customHeight="1" x14ac:dyDescent="0.25">
      <c r="B700" s="215"/>
      <c r="AE700" s="1"/>
    </row>
    <row r="701" spans="2:31" ht="15.75" customHeight="1" x14ac:dyDescent="0.25">
      <c r="B701" s="215"/>
      <c r="AE701" s="1"/>
    </row>
    <row r="702" spans="2:31" ht="15.75" customHeight="1" x14ac:dyDescent="0.25">
      <c r="B702" s="215"/>
      <c r="AE702" s="1"/>
    </row>
    <row r="703" spans="2:31" ht="15.75" customHeight="1" x14ac:dyDescent="0.25">
      <c r="B703" s="215"/>
      <c r="AE703" s="1"/>
    </row>
    <row r="704" spans="2:31" ht="15.75" customHeight="1" x14ac:dyDescent="0.25">
      <c r="B704" s="215"/>
      <c r="AE704" s="1"/>
    </row>
    <row r="705" spans="2:31" ht="15.75" customHeight="1" x14ac:dyDescent="0.25">
      <c r="B705" s="215"/>
      <c r="AE705" s="1"/>
    </row>
    <row r="706" spans="2:31" ht="15.75" customHeight="1" x14ac:dyDescent="0.25">
      <c r="B706" s="215"/>
      <c r="AE706" s="1"/>
    </row>
    <row r="707" spans="2:31" ht="15.75" customHeight="1" x14ac:dyDescent="0.25">
      <c r="B707" s="215"/>
      <c r="AE707" s="1"/>
    </row>
    <row r="708" spans="2:31" ht="15.75" customHeight="1" x14ac:dyDescent="0.25">
      <c r="B708" s="215"/>
      <c r="AE708" s="1"/>
    </row>
    <row r="709" spans="2:31" ht="15.75" customHeight="1" x14ac:dyDescent="0.25">
      <c r="B709" s="215"/>
      <c r="AE709" s="1"/>
    </row>
    <row r="710" spans="2:31" ht="15.75" customHeight="1" x14ac:dyDescent="0.25">
      <c r="B710" s="215"/>
      <c r="AE710" s="1"/>
    </row>
    <row r="711" spans="2:31" ht="15.75" customHeight="1" x14ac:dyDescent="0.25">
      <c r="B711" s="215"/>
      <c r="AE711" s="1"/>
    </row>
    <row r="712" spans="2:31" ht="15.75" customHeight="1" x14ac:dyDescent="0.25">
      <c r="B712" s="215"/>
      <c r="AE712" s="1"/>
    </row>
    <row r="713" spans="2:31" ht="15.75" customHeight="1" x14ac:dyDescent="0.25">
      <c r="B713" s="215"/>
      <c r="AE713" s="1"/>
    </row>
    <row r="714" spans="2:31" ht="15.75" customHeight="1" x14ac:dyDescent="0.25">
      <c r="B714" s="215"/>
      <c r="AE714" s="1"/>
    </row>
    <row r="715" spans="2:31" ht="15.75" customHeight="1" x14ac:dyDescent="0.25">
      <c r="B715" s="215"/>
      <c r="AE715" s="1"/>
    </row>
    <row r="716" spans="2:31" ht="15.75" customHeight="1" x14ac:dyDescent="0.25">
      <c r="B716" s="215"/>
      <c r="AE716" s="1"/>
    </row>
    <row r="717" spans="2:31" ht="15.75" customHeight="1" x14ac:dyDescent="0.25">
      <c r="B717" s="215"/>
      <c r="AE717" s="1"/>
    </row>
    <row r="718" spans="2:31" ht="15.75" customHeight="1" x14ac:dyDescent="0.25">
      <c r="B718" s="215"/>
      <c r="AE718" s="1"/>
    </row>
    <row r="719" spans="2:31" ht="15.75" customHeight="1" x14ac:dyDescent="0.25">
      <c r="B719" s="215"/>
      <c r="AE719" s="1"/>
    </row>
    <row r="720" spans="2:31" ht="15.75" customHeight="1" x14ac:dyDescent="0.25">
      <c r="B720" s="215"/>
      <c r="AE720" s="1"/>
    </row>
    <row r="721" spans="2:31" ht="15.75" customHeight="1" x14ac:dyDescent="0.25">
      <c r="B721" s="215"/>
      <c r="AE721" s="1"/>
    </row>
    <row r="722" spans="2:31" ht="15.75" customHeight="1" x14ac:dyDescent="0.25">
      <c r="B722" s="215"/>
      <c r="AE722" s="1"/>
    </row>
    <row r="723" spans="2:31" ht="15.75" customHeight="1" x14ac:dyDescent="0.25">
      <c r="B723" s="215"/>
      <c r="AE723" s="1"/>
    </row>
    <row r="724" spans="2:31" ht="15.75" customHeight="1" x14ac:dyDescent="0.25">
      <c r="B724" s="215"/>
      <c r="AE724" s="1"/>
    </row>
    <row r="725" spans="2:31" ht="15.75" customHeight="1" x14ac:dyDescent="0.25">
      <c r="B725" s="215"/>
      <c r="AE725" s="1"/>
    </row>
    <row r="726" spans="2:31" ht="15.75" customHeight="1" x14ac:dyDescent="0.25">
      <c r="B726" s="215"/>
      <c r="AE726" s="1"/>
    </row>
    <row r="727" spans="2:31" ht="15.75" customHeight="1" x14ac:dyDescent="0.25">
      <c r="B727" s="215"/>
      <c r="AE727" s="1"/>
    </row>
    <row r="728" spans="2:31" ht="15.75" customHeight="1" x14ac:dyDescent="0.25">
      <c r="B728" s="215"/>
      <c r="AE728" s="1"/>
    </row>
    <row r="729" spans="2:31" ht="15.75" customHeight="1" x14ac:dyDescent="0.25">
      <c r="B729" s="215"/>
      <c r="AE729" s="1"/>
    </row>
    <row r="730" spans="2:31" ht="15.75" customHeight="1" x14ac:dyDescent="0.25">
      <c r="B730" s="215"/>
      <c r="AE730" s="1"/>
    </row>
    <row r="731" spans="2:31" ht="15.75" customHeight="1" x14ac:dyDescent="0.25">
      <c r="B731" s="215"/>
      <c r="AE731" s="1"/>
    </row>
    <row r="732" spans="2:31" ht="15.75" customHeight="1" x14ac:dyDescent="0.25">
      <c r="B732" s="215"/>
      <c r="AE732" s="1"/>
    </row>
    <row r="733" spans="2:31" ht="15.75" customHeight="1" x14ac:dyDescent="0.25">
      <c r="B733" s="215"/>
      <c r="AE733" s="1"/>
    </row>
    <row r="734" spans="2:31" ht="15.75" customHeight="1" x14ac:dyDescent="0.25">
      <c r="B734" s="215"/>
      <c r="AE734" s="1"/>
    </row>
    <row r="735" spans="2:31" ht="15.75" customHeight="1" x14ac:dyDescent="0.25">
      <c r="B735" s="215"/>
      <c r="AE735" s="1"/>
    </row>
    <row r="736" spans="2:31" ht="15.75" customHeight="1" x14ac:dyDescent="0.25">
      <c r="B736" s="215"/>
      <c r="AE736" s="1"/>
    </row>
    <row r="737" spans="2:31" ht="15.75" customHeight="1" x14ac:dyDescent="0.25">
      <c r="B737" s="215"/>
      <c r="AE737" s="1"/>
    </row>
    <row r="738" spans="2:31" ht="15.75" customHeight="1" x14ac:dyDescent="0.25">
      <c r="B738" s="215"/>
      <c r="AE738" s="1"/>
    </row>
    <row r="739" spans="2:31" ht="15.75" customHeight="1" x14ac:dyDescent="0.25">
      <c r="B739" s="215"/>
      <c r="AE739" s="1"/>
    </row>
    <row r="740" spans="2:31" ht="15.75" customHeight="1" x14ac:dyDescent="0.25">
      <c r="B740" s="215"/>
      <c r="AE740" s="1"/>
    </row>
    <row r="741" spans="2:31" ht="15.75" customHeight="1" x14ac:dyDescent="0.25">
      <c r="B741" s="215"/>
      <c r="AE741" s="1"/>
    </row>
    <row r="742" spans="2:31" ht="15.75" customHeight="1" x14ac:dyDescent="0.25">
      <c r="B742" s="215"/>
      <c r="AE742" s="1"/>
    </row>
    <row r="743" spans="2:31" ht="15.75" customHeight="1" x14ac:dyDescent="0.25">
      <c r="B743" s="215"/>
      <c r="AE743" s="1"/>
    </row>
    <row r="744" spans="2:31" ht="15.75" customHeight="1" x14ac:dyDescent="0.25">
      <c r="B744" s="215"/>
      <c r="AE744" s="1"/>
    </row>
    <row r="745" spans="2:31" ht="15.75" customHeight="1" x14ac:dyDescent="0.25">
      <c r="B745" s="215"/>
      <c r="AE745" s="1"/>
    </row>
    <row r="746" spans="2:31" ht="15.75" customHeight="1" x14ac:dyDescent="0.25">
      <c r="B746" s="215"/>
      <c r="AE746" s="1"/>
    </row>
    <row r="747" spans="2:31" ht="15.75" customHeight="1" x14ac:dyDescent="0.25">
      <c r="B747" s="215"/>
      <c r="AE747" s="1"/>
    </row>
    <row r="748" spans="2:31" ht="15.75" customHeight="1" x14ac:dyDescent="0.25">
      <c r="B748" s="215"/>
      <c r="AE748" s="1"/>
    </row>
    <row r="749" spans="2:31" ht="15.75" customHeight="1" x14ac:dyDescent="0.25">
      <c r="B749" s="215"/>
      <c r="AE749" s="1"/>
    </row>
    <row r="750" spans="2:31" ht="15.75" customHeight="1" x14ac:dyDescent="0.25">
      <c r="B750" s="215"/>
      <c r="AE750" s="1"/>
    </row>
    <row r="751" spans="2:31" ht="15.75" customHeight="1" x14ac:dyDescent="0.25">
      <c r="B751" s="215"/>
      <c r="AE751" s="1"/>
    </row>
    <row r="752" spans="2:31" ht="15.75" customHeight="1" x14ac:dyDescent="0.25">
      <c r="B752" s="215"/>
      <c r="AE752" s="1"/>
    </row>
    <row r="753" spans="2:31" ht="15.75" customHeight="1" x14ac:dyDescent="0.25">
      <c r="B753" s="215"/>
      <c r="AE753" s="1"/>
    </row>
    <row r="754" spans="2:31" ht="15.75" customHeight="1" x14ac:dyDescent="0.25">
      <c r="B754" s="215"/>
      <c r="AE754" s="1"/>
    </row>
    <row r="755" spans="2:31" ht="15.75" customHeight="1" x14ac:dyDescent="0.25">
      <c r="B755" s="215"/>
      <c r="AE755" s="1"/>
    </row>
    <row r="756" spans="2:31" ht="15.75" customHeight="1" x14ac:dyDescent="0.25">
      <c r="B756" s="215"/>
      <c r="AE756" s="1"/>
    </row>
    <row r="757" spans="2:31" ht="15.75" customHeight="1" x14ac:dyDescent="0.25">
      <c r="B757" s="215"/>
      <c r="AE757" s="1"/>
    </row>
    <row r="758" spans="2:31" ht="15.75" customHeight="1" x14ac:dyDescent="0.25">
      <c r="B758" s="215"/>
      <c r="AE758" s="1"/>
    </row>
    <row r="759" spans="2:31" ht="15.75" customHeight="1" x14ac:dyDescent="0.25">
      <c r="B759" s="215"/>
      <c r="AE759" s="1"/>
    </row>
    <row r="760" spans="2:31" ht="15.75" customHeight="1" x14ac:dyDescent="0.25">
      <c r="B760" s="215"/>
      <c r="AE760" s="1"/>
    </row>
    <row r="761" spans="2:31" ht="15.75" customHeight="1" x14ac:dyDescent="0.25">
      <c r="B761" s="215"/>
      <c r="AE761" s="1"/>
    </row>
    <row r="762" spans="2:31" ht="15.75" customHeight="1" x14ac:dyDescent="0.25">
      <c r="B762" s="215"/>
      <c r="AE762" s="1"/>
    </row>
    <row r="763" spans="2:31" ht="15.75" customHeight="1" x14ac:dyDescent="0.25">
      <c r="B763" s="215"/>
      <c r="AE763" s="1"/>
    </row>
    <row r="764" spans="2:31" ht="15.75" customHeight="1" x14ac:dyDescent="0.25">
      <c r="B764" s="215"/>
      <c r="AE764" s="1"/>
    </row>
    <row r="765" spans="2:31" ht="15.75" customHeight="1" x14ac:dyDescent="0.25">
      <c r="B765" s="215"/>
      <c r="AE765" s="1"/>
    </row>
    <row r="766" spans="2:31" ht="15.75" customHeight="1" x14ac:dyDescent="0.25">
      <c r="B766" s="215"/>
      <c r="AE766" s="1"/>
    </row>
    <row r="767" spans="2:31" ht="15.75" customHeight="1" x14ac:dyDescent="0.25">
      <c r="B767" s="215"/>
      <c r="AE767" s="1"/>
    </row>
    <row r="768" spans="2:31" ht="15.75" customHeight="1" x14ac:dyDescent="0.25">
      <c r="B768" s="215"/>
      <c r="AE768" s="1"/>
    </row>
    <row r="769" spans="2:31" ht="15.75" customHeight="1" x14ac:dyDescent="0.25">
      <c r="B769" s="215"/>
      <c r="AE769" s="1"/>
    </row>
    <row r="770" spans="2:31" ht="15.75" customHeight="1" x14ac:dyDescent="0.25">
      <c r="B770" s="215"/>
      <c r="AE770" s="1"/>
    </row>
    <row r="771" spans="2:31" ht="15.75" customHeight="1" x14ac:dyDescent="0.25">
      <c r="B771" s="215"/>
      <c r="AE771" s="1"/>
    </row>
    <row r="772" spans="2:31" ht="15.75" customHeight="1" x14ac:dyDescent="0.25">
      <c r="B772" s="215"/>
      <c r="AE772" s="1"/>
    </row>
    <row r="773" spans="2:31" ht="15.75" customHeight="1" x14ac:dyDescent="0.25">
      <c r="B773" s="215"/>
      <c r="AE773" s="1"/>
    </row>
    <row r="774" spans="2:31" ht="15.75" customHeight="1" x14ac:dyDescent="0.25">
      <c r="B774" s="215"/>
      <c r="AE774" s="1"/>
    </row>
    <row r="775" spans="2:31" ht="15.75" customHeight="1" x14ac:dyDescent="0.25">
      <c r="B775" s="215"/>
      <c r="AE775" s="1"/>
    </row>
    <row r="776" spans="2:31" ht="15.75" customHeight="1" x14ac:dyDescent="0.25">
      <c r="B776" s="215"/>
      <c r="AE776" s="1"/>
    </row>
    <row r="777" spans="2:31" ht="15.75" customHeight="1" x14ac:dyDescent="0.25">
      <c r="B777" s="215"/>
      <c r="AE777" s="1"/>
    </row>
    <row r="778" spans="2:31" ht="15.75" customHeight="1" x14ac:dyDescent="0.25">
      <c r="B778" s="215"/>
      <c r="AE778" s="1"/>
    </row>
    <row r="779" spans="2:31" ht="15.75" customHeight="1" x14ac:dyDescent="0.25">
      <c r="B779" s="215"/>
      <c r="AE779" s="1"/>
    </row>
    <row r="780" spans="2:31" ht="15.75" customHeight="1" x14ac:dyDescent="0.25">
      <c r="B780" s="215"/>
      <c r="AE780" s="1"/>
    </row>
    <row r="781" spans="2:31" ht="15.75" customHeight="1" x14ac:dyDescent="0.25">
      <c r="B781" s="215"/>
      <c r="AE781" s="1"/>
    </row>
    <row r="782" spans="2:31" ht="15.75" customHeight="1" x14ac:dyDescent="0.25">
      <c r="B782" s="215"/>
      <c r="AE782" s="1"/>
    </row>
    <row r="783" spans="2:31" ht="15.75" customHeight="1" x14ac:dyDescent="0.25">
      <c r="B783" s="215"/>
      <c r="AE783" s="1"/>
    </row>
    <row r="784" spans="2:31" ht="15.75" customHeight="1" x14ac:dyDescent="0.25">
      <c r="B784" s="215"/>
      <c r="AE784" s="1"/>
    </row>
    <row r="785" spans="2:31" ht="15.75" customHeight="1" x14ac:dyDescent="0.25">
      <c r="B785" s="215"/>
      <c r="AE785" s="1"/>
    </row>
    <row r="786" spans="2:31" ht="15.75" customHeight="1" x14ac:dyDescent="0.25">
      <c r="B786" s="215"/>
      <c r="AE786" s="1"/>
    </row>
    <row r="787" spans="2:31" ht="15.75" customHeight="1" x14ac:dyDescent="0.25">
      <c r="B787" s="215"/>
      <c r="AE787" s="1"/>
    </row>
    <row r="788" spans="2:31" ht="15.75" customHeight="1" x14ac:dyDescent="0.25">
      <c r="B788" s="215"/>
      <c r="AE788" s="1"/>
    </row>
    <row r="789" spans="2:31" ht="15.75" customHeight="1" x14ac:dyDescent="0.25">
      <c r="B789" s="215"/>
      <c r="AE789" s="1"/>
    </row>
    <row r="790" spans="2:31" ht="15.75" customHeight="1" x14ac:dyDescent="0.25">
      <c r="B790" s="215"/>
      <c r="AE790" s="1"/>
    </row>
    <row r="791" spans="2:31" ht="15.75" customHeight="1" x14ac:dyDescent="0.25">
      <c r="B791" s="215"/>
      <c r="AE791" s="1"/>
    </row>
    <row r="792" spans="2:31" ht="15.75" customHeight="1" x14ac:dyDescent="0.25">
      <c r="B792" s="215"/>
      <c r="AE792" s="1"/>
    </row>
    <row r="793" spans="2:31" ht="15.75" customHeight="1" x14ac:dyDescent="0.25">
      <c r="B793" s="215"/>
      <c r="AE793" s="1"/>
    </row>
    <row r="794" spans="2:31" ht="15.75" customHeight="1" x14ac:dyDescent="0.25">
      <c r="B794" s="215"/>
      <c r="AE794" s="1"/>
    </row>
    <row r="795" spans="2:31" ht="15.75" customHeight="1" x14ac:dyDescent="0.25">
      <c r="B795" s="215"/>
      <c r="AE795" s="1"/>
    </row>
    <row r="796" spans="2:31" ht="15.75" customHeight="1" x14ac:dyDescent="0.25">
      <c r="B796" s="215"/>
      <c r="AE796" s="1"/>
    </row>
    <row r="797" spans="2:31" ht="15.75" customHeight="1" x14ac:dyDescent="0.25">
      <c r="B797" s="215"/>
      <c r="AE797" s="1"/>
    </row>
    <row r="798" spans="2:31" ht="15.75" customHeight="1" x14ac:dyDescent="0.25">
      <c r="B798" s="215"/>
      <c r="AE798" s="1"/>
    </row>
    <row r="799" spans="2:31" ht="15.75" customHeight="1" x14ac:dyDescent="0.25">
      <c r="B799" s="215"/>
      <c r="AE799" s="1"/>
    </row>
    <row r="800" spans="2:31" ht="15.75" customHeight="1" x14ac:dyDescent="0.25">
      <c r="B800" s="215"/>
      <c r="AE800" s="1"/>
    </row>
    <row r="801" spans="2:31" ht="15.75" customHeight="1" x14ac:dyDescent="0.25">
      <c r="B801" s="215"/>
      <c r="AE801" s="1"/>
    </row>
    <row r="802" spans="2:31" ht="15.75" customHeight="1" x14ac:dyDescent="0.25">
      <c r="B802" s="215"/>
      <c r="AE802" s="1"/>
    </row>
    <row r="803" spans="2:31" ht="15.75" customHeight="1" x14ac:dyDescent="0.25">
      <c r="B803" s="215"/>
      <c r="AE803" s="1"/>
    </row>
    <row r="804" spans="2:31" ht="15.75" customHeight="1" x14ac:dyDescent="0.25">
      <c r="B804" s="215"/>
      <c r="AE804" s="1"/>
    </row>
    <row r="805" spans="2:31" ht="15.75" customHeight="1" x14ac:dyDescent="0.25">
      <c r="B805" s="215"/>
      <c r="AE805" s="1"/>
    </row>
    <row r="806" spans="2:31" ht="15.75" customHeight="1" x14ac:dyDescent="0.25">
      <c r="B806" s="215"/>
      <c r="AE806" s="1"/>
    </row>
    <row r="807" spans="2:31" ht="15.75" customHeight="1" x14ac:dyDescent="0.25">
      <c r="B807" s="215"/>
      <c r="AE807" s="1"/>
    </row>
    <row r="808" spans="2:31" ht="15.75" customHeight="1" x14ac:dyDescent="0.25">
      <c r="B808" s="215"/>
      <c r="AE808" s="1"/>
    </row>
    <row r="809" spans="2:31" ht="15.75" customHeight="1" x14ac:dyDescent="0.25">
      <c r="B809" s="215"/>
      <c r="AE809" s="1"/>
    </row>
    <row r="810" spans="2:31" ht="15.75" customHeight="1" x14ac:dyDescent="0.25">
      <c r="B810" s="215"/>
      <c r="AE810" s="1"/>
    </row>
    <row r="811" spans="2:31" ht="15.75" customHeight="1" x14ac:dyDescent="0.25">
      <c r="B811" s="215"/>
      <c r="AE811" s="1"/>
    </row>
    <row r="812" spans="2:31" ht="15.75" customHeight="1" x14ac:dyDescent="0.25">
      <c r="B812" s="215"/>
      <c r="AE812" s="1"/>
    </row>
    <row r="813" spans="2:31" ht="15.75" customHeight="1" x14ac:dyDescent="0.25">
      <c r="B813" s="215"/>
      <c r="AE813" s="1"/>
    </row>
    <row r="814" spans="2:31" ht="15.75" customHeight="1" x14ac:dyDescent="0.25">
      <c r="B814" s="215"/>
      <c r="AE814" s="1"/>
    </row>
    <row r="815" spans="2:31" ht="15.75" customHeight="1" x14ac:dyDescent="0.25">
      <c r="B815" s="215"/>
      <c r="AE815" s="1"/>
    </row>
    <row r="816" spans="2:31" ht="15.75" customHeight="1" x14ac:dyDescent="0.25">
      <c r="B816" s="215"/>
      <c r="AE816" s="1"/>
    </row>
    <row r="817" spans="2:31" ht="15.75" customHeight="1" x14ac:dyDescent="0.25">
      <c r="B817" s="215"/>
      <c r="AE817" s="1"/>
    </row>
    <row r="818" spans="2:31" ht="15.75" customHeight="1" x14ac:dyDescent="0.25">
      <c r="B818" s="215"/>
      <c r="AE818" s="1"/>
    </row>
    <row r="819" spans="2:31" ht="15.75" customHeight="1" x14ac:dyDescent="0.25">
      <c r="B819" s="215"/>
      <c r="AE819" s="1"/>
    </row>
    <row r="820" spans="2:31" ht="15.75" customHeight="1" x14ac:dyDescent="0.25">
      <c r="B820" s="215"/>
      <c r="AE820" s="1"/>
    </row>
    <row r="821" spans="2:31" ht="15.75" customHeight="1" x14ac:dyDescent="0.25">
      <c r="B821" s="215"/>
      <c r="AE821" s="1"/>
    </row>
    <row r="822" spans="2:31" ht="15.75" customHeight="1" x14ac:dyDescent="0.25">
      <c r="B822" s="215"/>
      <c r="AE822" s="1"/>
    </row>
    <row r="823" spans="2:31" ht="15.75" customHeight="1" x14ac:dyDescent="0.25">
      <c r="B823" s="215"/>
      <c r="AE823" s="1"/>
    </row>
    <row r="824" spans="2:31" ht="15.75" customHeight="1" x14ac:dyDescent="0.25">
      <c r="B824" s="215"/>
      <c r="AE824" s="1"/>
    </row>
    <row r="825" spans="2:31" ht="15.75" customHeight="1" x14ac:dyDescent="0.25">
      <c r="B825" s="215"/>
      <c r="AE825" s="1"/>
    </row>
    <row r="826" spans="2:31" ht="15.75" customHeight="1" x14ac:dyDescent="0.25">
      <c r="B826" s="215"/>
      <c r="AE826" s="1"/>
    </row>
    <row r="827" spans="2:31" ht="15.75" customHeight="1" x14ac:dyDescent="0.25">
      <c r="B827" s="215"/>
      <c r="AE827" s="1"/>
    </row>
    <row r="828" spans="2:31" ht="15.75" customHeight="1" x14ac:dyDescent="0.25">
      <c r="B828" s="215"/>
      <c r="AE828" s="1"/>
    </row>
    <row r="829" spans="2:31" ht="15.75" customHeight="1" x14ac:dyDescent="0.25">
      <c r="B829" s="215"/>
      <c r="AE829" s="1"/>
    </row>
    <row r="830" spans="2:31" ht="15.75" customHeight="1" x14ac:dyDescent="0.25">
      <c r="B830" s="215"/>
      <c r="AE830" s="1"/>
    </row>
    <row r="831" spans="2:31" ht="15.75" customHeight="1" x14ac:dyDescent="0.25">
      <c r="B831" s="215"/>
      <c r="AE831" s="1"/>
    </row>
    <row r="832" spans="2:31" ht="15.75" customHeight="1" x14ac:dyDescent="0.25">
      <c r="B832" s="215"/>
      <c r="AE832" s="1"/>
    </row>
    <row r="833" spans="2:31" ht="15.75" customHeight="1" x14ac:dyDescent="0.25">
      <c r="B833" s="215"/>
      <c r="AE833" s="1"/>
    </row>
    <row r="834" spans="2:31" ht="15.75" customHeight="1" x14ac:dyDescent="0.25">
      <c r="B834" s="215"/>
      <c r="AE834" s="1"/>
    </row>
    <row r="835" spans="2:31" ht="15.75" customHeight="1" x14ac:dyDescent="0.25">
      <c r="B835" s="215"/>
      <c r="AE835" s="1"/>
    </row>
    <row r="836" spans="2:31" ht="15.75" customHeight="1" x14ac:dyDescent="0.25">
      <c r="B836" s="215"/>
      <c r="AE836" s="1"/>
    </row>
    <row r="837" spans="2:31" ht="15.75" customHeight="1" x14ac:dyDescent="0.25">
      <c r="B837" s="215"/>
      <c r="AE837" s="1"/>
    </row>
    <row r="838" spans="2:31" ht="15.75" customHeight="1" x14ac:dyDescent="0.25">
      <c r="B838" s="215"/>
      <c r="AE838" s="1"/>
    </row>
    <row r="839" spans="2:31" ht="15.75" customHeight="1" x14ac:dyDescent="0.25">
      <c r="B839" s="215"/>
      <c r="AE839" s="1"/>
    </row>
    <row r="840" spans="2:31" ht="15.75" customHeight="1" x14ac:dyDescent="0.25">
      <c r="B840" s="215"/>
      <c r="AE840" s="1"/>
    </row>
    <row r="841" spans="2:31" ht="15.75" customHeight="1" x14ac:dyDescent="0.25">
      <c r="B841" s="215"/>
      <c r="AE841" s="1"/>
    </row>
    <row r="842" spans="2:31" ht="15.75" customHeight="1" x14ac:dyDescent="0.25">
      <c r="B842" s="215"/>
      <c r="AE842" s="1"/>
    </row>
    <row r="843" spans="2:31" ht="15.75" customHeight="1" x14ac:dyDescent="0.25">
      <c r="B843" s="215"/>
      <c r="AE843" s="1"/>
    </row>
    <row r="844" spans="2:31" ht="15.75" customHeight="1" x14ac:dyDescent="0.25">
      <c r="B844" s="215"/>
      <c r="AE844" s="1"/>
    </row>
    <row r="845" spans="2:31" ht="15.75" customHeight="1" x14ac:dyDescent="0.25">
      <c r="B845" s="215"/>
      <c r="AE845" s="1"/>
    </row>
    <row r="846" spans="2:31" ht="15.75" customHeight="1" x14ac:dyDescent="0.25">
      <c r="B846" s="215"/>
      <c r="AE846" s="1"/>
    </row>
    <row r="847" spans="2:31" ht="15.75" customHeight="1" x14ac:dyDescent="0.25">
      <c r="B847" s="215"/>
      <c r="AE847" s="1"/>
    </row>
    <row r="848" spans="2:31" ht="15.75" customHeight="1" x14ac:dyDescent="0.25">
      <c r="B848" s="215"/>
      <c r="AE848" s="1"/>
    </row>
    <row r="849" spans="2:31" ht="15.75" customHeight="1" x14ac:dyDescent="0.25">
      <c r="B849" s="215"/>
      <c r="AE849" s="1"/>
    </row>
    <row r="850" spans="2:31" ht="15.75" customHeight="1" x14ac:dyDescent="0.25">
      <c r="B850" s="215"/>
      <c r="AE850" s="1"/>
    </row>
    <row r="851" spans="2:31" ht="15.75" customHeight="1" x14ac:dyDescent="0.25">
      <c r="B851" s="215"/>
      <c r="AE851" s="1"/>
    </row>
    <row r="852" spans="2:31" ht="15.75" customHeight="1" x14ac:dyDescent="0.25">
      <c r="B852" s="215"/>
      <c r="AE852" s="1"/>
    </row>
    <row r="853" spans="2:31" ht="15.75" customHeight="1" x14ac:dyDescent="0.25">
      <c r="B853" s="215"/>
      <c r="AE853" s="1"/>
    </row>
    <row r="854" spans="2:31" ht="15.75" customHeight="1" x14ac:dyDescent="0.25">
      <c r="B854" s="215"/>
      <c r="AE854" s="1"/>
    </row>
    <row r="855" spans="2:31" ht="15.75" customHeight="1" x14ac:dyDescent="0.25">
      <c r="B855" s="215"/>
      <c r="AE855" s="1"/>
    </row>
    <row r="856" spans="2:31" ht="15.75" customHeight="1" x14ac:dyDescent="0.25">
      <c r="B856" s="215"/>
      <c r="AE856" s="1"/>
    </row>
    <row r="857" spans="2:31" ht="15.75" customHeight="1" x14ac:dyDescent="0.25">
      <c r="B857" s="215"/>
      <c r="AE857" s="1"/>
    </row>
    <row r="858" spans="2:31" ht="15.75" customHeight="1" x14ac:dyDescent="0.25">
      <c r="B858" s="215"/>
      <c r="AE858" s="1"/>
    </row>
    <row r="859" spans="2:31" ht="15.75" customHeight="1" x14ac:dyDescent="0.25">
      <c r="B859" s="215"/>
      <c r="AE859" s="1"/>
    </row>
    <row r="860" spans="2:31" ht="15.75" customHeight="1" x14ac:dyDescent="0.25">
      <c r="B860" s="215"/>
      <c r="AE860" s="1"/>
    </row>
    <row r="861" spans="2:31" ht="15.75" customHeight="1" x14ac:dyDescent="0.25">
      <c r="B861" s="215"/>
      <c r="AE861" s="1"/>
    </row>
    <row r="862" spans="2:31" ht="15.75" customHeight="1" x14ac:dyDescent="0.25">
      <c r="B862" s="215"/>
      <c r="AE862" s="1"/>
    </row>
    <row r="863" spans="2:31" ht="15.75" customHeight="1" x14ac:dyDescent="0.25">
      <c r="B863" s="215"/>
      <c r="AE863" s="1"/>
    </row>
    <row r="864" spans="2:31" ht="15.75" customHeight="1" x14ac:dyDescent="0.25">
      <c r="B864" s="215"/>
      <c r="AE864" s="1"/>
    </row>
    <row r="865" spans="2:31" ht="15.75" customHeight="1" x14ac:dyDescent="0.25">
      <c r="B865" s="215"/>
      <c r="AE865" s="1"/>
    </row>
    <row r="866" spans="2:31" ht="15.75" customHeight="1" x14ac:dyDescent="0.25">
      <c r="B866" s="215"/>
      <c r="AE866" s="1"/>
    </row>
    <row r="867" spans="2:31" ht="15.75" customHeight="1" x14ac:dyDescent="0.25">
      <c r="B867" s="215"/>
      <c r="AE867" s="1"/>
    </row>
    <row r="868" spans="2:31" ht="15.75" customHeight="1" x14ac:dyDescent="0.25">
      <c r="B868" s="215"/>
      <c r="AE868" s="1"/>
    </row>
    <row r="869" spans="2:31" ht="15.75" customHeight="1" x14ac:dyDescent="0.25">
      <c r="B869" s="215"/>
      <c r="AE869" s="1"/>
    </row>
    <row r="870" spans="2:31" ht="15.75" customHeight="1" x14ac:dyDescent="0.25">
      <c r="B870" s="215"/>
      <c r="AE870" s="1"/>
    </row>
    <row r="871" spans="2:31" ht="15.75" customHeight="1" x14ac:dyDescent="0.25">
      <c r="B871" s="215"/>
      <c r="AE871" s="1"/>
    </row>
    <row r="872" spans="2:31" ht="15.75" customHeight="1" x14ac:dyDescent="0.25">
      <c r="B872" s="215"/>
      <c r="AE872" s="1"/>
    </row>
    <row r="873" spans="2:31" ht="15.75" customHeight="1" x14ac:dyDescent="0.25">
      <c r="B873" s="215"/>
      <c r="AE873" s="1"/>
    </row>
    <row r="874" spans="2:31" ht="15.75" customHeight="1" x14ac:dyDescent="0.25">
      <c r="B874" s="215"/>
      <c r="AE874" s="1"/>
    </row>
    <row r="875" spans="2:31" ht="15.75" customHeight="1" x14ac:dyDescent="0.25">
      <c r="B875" s="215"/>
      <c r="AE875" s="1"/>
    </row>
    <row r="876" spans="2:31" ht="15.75" customHeight="1" x14ac:dyDescent="0.25">
      <c r="B876" s="215"/>
      <c r="AE876" s="1"/>
    </row>
    <row r="877" spans="2:31" ht="15.75" customHeight="1" x14ac:dyDescent="0.25">
      <c r="B877" s="215"/>
      <c r="AE877" s="1"/>
    </row>
    <row r="878" spans="2:31" ht="15.75" customHeight="1" x14ac:dyDescent="0.25">
      <c r="B878" s="215"/>
      <c r="AE878" s="1"/>
    </row>
    <row r="879" spans="2:31" ht="15.75" customHeight="1" x14ac:dyDescent="0.25">
      <c r="B879" s="215"/>
      <c r="AE879" s="1"/>
    </row>
    <row r="880" spans="2:31" ht="15.75" customHeight="1" x14ac:dyDescent="0.25">
      <c r="B880" s="215"/>
      <c r="AE880" s="1"/>
    </row>
    <row r="881" spans="2:31" ht="15.75" customHeight="1" x14ac:dyDescent="0.25">
      <c r="B881" s="215"/>
      <c r="AE881" s="1"/>
    </row>
    <row r="882" spans="2:31" ht="15.75" customHeight="1" x14ac:dyDescent="0.25">
      <c r="B882" s="215"/>
      <c r="AE882" s="1"/>
    </row>
    <row r="883" spans="2:31" ht="15.75" customHeight="1" x14ac:dyDescent="0.25">
      <c r="B883" s="215"/>
      <c r="AE883" s="1"/>
    </row>
    <row r="884" spans="2:31" ht="15.75" customHeight="1" x14ac:dyDescent="0.25">
      <c r="B884" s="215"/>
      <c r="AE884" s="1"/>
    </row>
    <row r="885" spans="2:31" ht="15.75" customHeight="1" x14ac:dyDescent="0.25">
      <c r="B885" s="215"/>
      <c r="AE885" s="1"/>
    </row>
    <row r="886" spans="2:31" ht="15.75" customHeight="1" x14ac:dyDescent="0.25">
      <c r="B886" s="215"/>
      <c r="AE886" s="1"/>
    </row>
    <row r="887" spans="2:31" ht="15.75" customHeight="1" x14ac:dyDescent="0.25">
      <c r="B887" s="215"/>
      <c r="AE887" s="1"/>
    </row>
    <row r="888" spans="2:31" ht="15.75" customHeight="1" x14ac:dyDescent="0.25">
      <c r="B888" s="215"/>
      <c r="AE888" s="1"/>
    </row>
    <row r="889" spans="2:31" ht="15.75" customHeight="1" x14ac:dyDescent="0.25">
      <c r="B889" s="215"/>
      <c r="AE889" s="1"/>
    </row>
    <row r="890" spans="2:31" ht="15.75" customHeight="1" x14ac:dyDescent="0.25">
      <c r="B890" s="215"/>
      <c r="AE890" s="1"/>
    </row>
    <row r="891" spans="2:31" ht="15.75" customHeight="1" x14ac:dyDescent="0.25">
      <c r="B891" s="215"/>
      <c r="AE891" s="1"/>
    </row>
    <row r="892" spans="2:31" ht="15.75" customHeight="1" x14ac:dyDescent="0.25">
      <c r="B892" s="215"/>
      <c r="AE892" s="1"/>
    </row>
    <row r="893" spans="2:31" ht="15.75" customHeight="1" x14ac:dyDescent="0.25">
      <c r="B893" s="215"/>
      <c r="AE893" s="1"/>
    </row>
    <row r="894" spans="2:31" ht="15.75" customHeight="1" x14ac:dyDescent="0.25">
      <c r="B894" s="215"/>
      <c r="AE894" s="1"/>
    </row>
    <row r="895" spans="2:31" ht="15.75" customHeight="1" x14ac:dyDescent="0.25">
      <c r="B895" s="215"/>
      <c r="AE895" s="1"/>
    </row>
    <row r="896" spans="2:31" ht="15.75" customHeight="1" x14ac:dyDescent="0.25">
      <c r="B896" s="215"/>
      <c r="AE896" s="1"/>
    </row>
    <row r="897" spans="2:31" ht="15.75" customHeight="1" x14ac:dyDescent="0.25">
      <c r="B897" s="215"/>
      <c r="AE897" s="1"/>
    </row>
    <row r="898" spans="2:31" ht="15.75" customHeight="1" x14ac:dyDescent="0.25">
      <c r="B898" s="215"/>
      <c r="AE898" s="1"/>
    </row>
    <row r="899" spans="2:31" ht="15.75" customHeight="1" x14ac:dyDescent="0.25">
      <c r="B899" s="215"/>
      <c r="AE899" s="1"/>
    </row>
    <row r="900" spans="2:31" ht="15.75" customHeight="1" x14ac:dyDescent="0.25">
      <c r="B900" s="215"/>
      <c r="AE900" s="1"/>
    </row>
    <row r="901" spans="2:31" ht="15.75" customHeight="1" x14ac:dyDescent="0.25">
      <c r="B901" s="215"/>
      <c r="AE901" s="1"/>
    </row>
    <row r="902" spans="2:31" ht="15.75" customHeight="1" x14ac:dyDescent="0.25">
      <c r="B902" s="215"/>
      <c r="AE902" s="1"/>
    </row>
    <row r="903" spans="2:31" ht="15.75" customHeight="1" x14ac:dyDescent="0.25">
      <c r="B903" s="215"/>
      <c r="AE903" s="1"/>
    </row>
    <row r="904" spans="2:31" ht="15.75" customHeight="1" x14ac:dyDescent="0.25">
      <c r="B904" s="215"/>
      <c r="AE904" s="1"/>
    </row>
    <row r="905" spans="2:31" ht="15.75" customHeight="1" x14ac:dyDescent="0.25">
      <c r="B905" s="215"/>
      <c r="AE905" s="1"/>
    </row>
    <row r="906" spans="2:31" ht="15.75" customHeight="1" x14ac:dyDescent="0.25">
      <c r="B906" s="215"/>
      <c r="AE906" s="1"/>
    </row>
    <row r="907" spans="2:31" ht="15.75" customHeight="1" x14ac:dyDescent="0.25">
      <c r="B907" s="215"/>
      <c r="AE907" s="1"/>
    </row>
    <row r="908" spans="2:31" ht="15.75" customHeight="1" x14ac:dyDescent="0.25">
      <c r="B908" s="215"/>
      <c r="AE908" s="1"/>
    </row>
    <row r="909" spans="2:31" ht="15.75" customHeight="1" x14ac:dyDescent="0.25">
      <c r="B909" s="215"/>
      <c r="AE909" s="1"/>
    </row>
    <row r="910" spans="2:31" ht="15.75" customHeight="1" x14ac:dyDescent="0.25">
      <c r="B910" s="215"/>
      <c r="AE910" s="1"/>
    </row>
    <row r="911" spans="2:31" ht="15.75" customHeight="1" x14ac:dyDescent="0.25">
      <c r="B911" s="215"/>
      <c r="AE911" s="1"/>
    </row>
    <row r="912" spans="2:31" ht="15.75" customHeight="1" x14ac:dyDescent="0.25">
      <c r="B912" s="215"/>
      <c r="AE912" s="1"/>
    </row>
    <row r="913" spans="2:31" ht="15.75" customHeight="1" x14ac:dyDescent="0.25">
      <c r="B913" s="215"/>
      <c r="AE913" s="1"/>
    </row>
    <row r="914" spans="2:31" ht="15.75" customHeight="1" x14ac:dyDescent="0.25">
      <c r="B914" s="215"/>
      <c r="AE914" s="1"/>
    </row>
    <row r="915" spans="2:31" ht="15.75" customHeight="1" x14ac:dyDescent="0.25">
      <c r="B915" s="215"/>
      <c r="AE915" s="1"/>
    </row>
    <row r="916" spans="2:31" ht="15.75" customHeight="1" x14ac:dyDescent="0.25">
      <c r="B916" s="215"/>
      <c r="AE916" s="1"/>
    </row>
    <row r="917" spans="2:31" ht="15.75" customHeight="1" x14ac:dyDescent="0.25">
      <c r="B917" s="215"/>
      <c r="AE917" s="1"/>
    </row>
    <row r="918" spans="2:31" ht="15.75" customHeight="1" x14ac:dyDescent="0.25">
      <c r="B918" s="215"/>
      <c r="AE918" s="1"/>
    </row>
    <row r="919" spans="2:31" ht="15.75" customHeight="1" x14ac:dyDescent="0.25">
      <c r="B919" s="215"/>
      <c r="AE919" s="1"/>
    </row>
    <row r="920" spans="2:31" ht="15.75" customHeight="1" x14ac:dyDescent="0.25">
      <c r="B920" s="215"/>
      <c r="AE920" s="1"/>
    </row>
    <row r="921" spans="2:31" ht="15.75" customHeight="1" x14ac:dyDescent="0.25">
      <c r="B921" s="215"/>
      <c r="AE921" s="1"/>
    </row>
    <row r="922" spans="2:31" ht="15.75" customHeight="1" x14ac:dyDescent="0.25">
      <c r="B922" s="215"/>
      <c r="AE922" s="1"/>
    </row>
    <row r="923" spans="2:31" ht="15.75" customHeight="1" x14ac:dyDescent="0.25">
      <c r="B923" s="215"/>
      <c r="AE923" s="1"/>
    </row>
    <row r="924" spans="2:31" ht="15.75" customHeight="1" x14ac:dyDescent="0.25">
      <c r="B924" s="215"/>
      <c r="AE924" s="1"/>
    </row>
    <row r="925" spans="2:31" ht="15.75" customHeight="1" x14ac:dyDescent="0.25">
      <c r="B925" s="215"/>
      <c r="AE925" s="1"/>
    </row>
    <row r="926" spans="2:31" ht="15.75" customHeight="1" x14ac:dyDescent="0.25">
      <c r="B926" s="215"/>
      <c r="AE926" s="1"/>
    </row>
    <row r="927" spans="2:31" ht="15.75" customHeight="1" x14ac:dyDescent="0.25">
      <c r="B927" s="215"/>
      <c r="AE927" s="1"/>
    </row>
    <row r="928" spans="2:31" ht="15.75" customHeight="1" x14ac:dyDescent="0.25">
      <c r="B928" s="215"/>
      <c r="AE928" s="1"/>
    </row>
    <row r="929" spans="2:31" ht="15.75" customHeight="1" x14ac:dyDescent="0.25">
      <c r="B929" s="215"/>
      <c r="AE929" s="1"/>
    </row>
    <row r="930" spans="2:31" ht="15.75" customHeight="1" x14ac:dyDescent="0.25">
      <c r="B930" s="215"/>
      <c r="AE930" s="1"/>
    </row>
    <row r="931" spans="2:31" ht="15.75" customHeight="1" x14ac:dyDescent="0.25">
      <c r="B931" s="215"/>
      <c r="AE931" s="1"/>
    </row>
    <row r="932" spans="2:31" ht="15.75" customHeight="1" x14ac:dyDescent="0.25">
      <c r="B932" s="215"/>
      <c r="AE932" s="1"/>
    </row>
    <row r="933" spans="2:31" ht="15.75" customHeight="1" x14ac:dyDescent="0.25">
      <c r="B933" s="215"/>
      <c r="AE933" s="1"/>
    </row>
    <row r="934" spans="2:31" ht="15.75" customHeight="1" x14ac:dyDescent="0.25">
      <c r="B934" s="215"/>
      <c r="AE934" s="1"/>
    </row>
    <row r="935" spans="2:31" ht="15.75" customHeight="1" x14ac:dyDescent="0.25">
      <c r="B935" s="215"/>
      <c r="AE935" s="1"/>
    </row>
    <row r="936" spans="2:31" ht="15.75" customHeight="1" x14ac:dyDescent="0.25">
      <c r="B936" s="215"/>
      <c r="AE936" s="1"/>
    </row>
    <row r="937" spans="2:31" ht="15.75" customHeight="1" x14ac:dyDescent="0.25">
      <c r="B937" s="215"/>
      <c r="AE937" s="1"/>
    </row>
    <row r="938" spans="2:31" ht="15.75" customHeight="1" x14ac:dyDescent="0.25">
      <c r="B938" s="215"/>
      <c r="AE938" s="1"/>
    </row>
    <row r="939" spans="2:31" ht="15.75" customHeight="1" x14ac:dyDescent="0.25">
      <c r="B939" s="215"/>
      <c r="AE939" s="1"/>
    </row>
    <row r="940" spans="2:31" ht="15.75" customHeight="1" x14ac:dyDescent="0.25">
      <c r="B940" s="215"/>
      <c r="AE940" s="1"/>
    </row>
    <row r="941" spans="2:31" ht="15.75" customHeight="1" x14ac:dyDescent="0.25">
      <c r="B941" s="215"/>
      <c r="AE941" s="1"/>
    </row>
    <row r="942" spans="2:31" ht="15.75" customHeight="1" x14ac:dyDescent="0.25">
      <c r="B942" s="215"/>
      <c r="AE942" s="1"/>
    </row>
    <row r="943" spans="2:31" ht="15.75" customHeight="1" x14ac:dyDescent="0.25">
      <c r="B943" s="215"/>
      <c r="AE943" s="1"/>
    </row>
    <row r="944" spans="2:31" ht="15.75" customHeight="1" x14ac:dyDescent="0.25">
      <c r="B944" s="215"/>
      <c r="AE944" s="1"/>
    </row>
    <row r="945" spans="2:31" ht="15.75" customHeight="1" x14ac:dyDescent="0.25">
      <c r="B945" s="215"/>
      <c r="AE945" s="1"/>
    </row>
    <row r="946" spans="2:31" ht="15.75" customHeight="1" x14ac:dyDescent="0.25">
      <c r="B946" s="215"/>
      <c r="AE946" s="1"/>
    </row>
    <row r="947" spans="2:31" ht="15.75" customHeight="1" x14ac:dyDescent="0.25">
      <c r="B947" s="215"/>
      <c r="AE947" s="1"/>
    </row>
    <row r="948" spans="2:31" ht="15.75" customHeight="1" x14ac:dyDescent="0.25">
      <c r="B948" s="215"/>
      <c r="AE948" s="1"/>
    </row>
    <row r="949" spans="2:31" ht="15.75" customHeight="1" x14ac:dyDescent="0.25">
      <c r="B949" s="215"/>
      <c r="AE949" s="1"/>
    </row>
    <row r="950" spans="2:31" ht="15.75" customHeight="1" x14ac:dyDescent="0.25">
      <c r="B950" s="215"/>
      <c r="AE950" s="1"/>
    </row>
    <row r="951" spans="2:31" ht="15.75" customHeight="1" x14ac:dyDescent="0.25">
      <c r="B951" s="215"/>
      <c r="AE951" s="1"/>
    </row>
    <row r="952" spans="2:31" ht="15.75" customHeight="1" x14ac:dyDescent="0.25">
      <c r="B952" s="215"/>
      <c r="AE952" s="1"/>
    </row>
    <row r="953" spans="2:31" ht="15.75" customHeight="1" x14ac:dyDescent="0.25">
      <c r="B953" s="215"/>
      <c r="AE953" s="1"/>
    </row>
    <row r="954" spans="2:31" ht="15.75" customHeight="1" x14ac:dyDescent="0.25">
      <c r="B954" s="215"/>
      <c r="AE954" s="1"/>
    </row>
    <row r="955" spans="2:31" ht="15.75" customHeight="1" x14ac:dyDescent="0.25">
      <c r="B955" s="215"/>
      <c r="AE955" s="1"/>
    </row>
    <row r="956" spans="2:31" ht="15.75" customHeight="1" x14ac:dyDescent="0.25">
      <c r="B956" s="215"/>
      <c r="AE956" s="1"/>
    </row>
    <row r="957" spans="2:31" ht="15.75" customHeight="1" x14ac:dyDescent="0.25">
      <c r="B957" s="215"/>
      <c r="AE957" s="1"/>
    </row>
    <row r="958" spans="2:31" ht="15.75" customHeight="1" x14ac:dyDescent="0.25">
      <c r="B958" s="215"/>
      <c r="AE958" s="1"/>
    </row>
    <row r="959" spans="2:31" ht="15.75" customHeight="1" x14ac:dyDescent="0.25">
      <c r="B959" s="215"/>
      <c r="AE959" s="1"/>
    </row>
    <row r="960" spans="2:31" ht="15.75" customHeight="1" x14ac:dyDescent="0.25">
      <c r="B960" s="215"/>
      <c r="AE960" s="1"/>
    </row>
    <row r="961" spans="2:31" ht="15.75" customHeight="1" x14ac:dyDescent="0.25">
      <c r="B961" s="215"/>
      <c r="AE961" s="1"/>
    </row>
    <row r="962" spans="2:31" ht="15.75" customHeight="1" x14ac:dyDescent="0.25">
      <c r="B962" s="215"/>
      <c r="AE962" s="1"/>
    </row>
    <row r="963" spans="2:31" ht="15.75" customHeight="1" x14ac:dyDescent="0.25">
      <c r="B963" s="215"/>
      <c r="AE963" s="1"/>
    </row>
    <row r="964" spans="2:31" ht="15.75" customHeight="1" x14ac:dyDescent="0.25">
      <c r="B964" s="215"/>
      <c r="AE964" s="1"/>
    </row>
    <row r="965" spans="2:31" ht="15.75" customHeight="1" x14ac:dyDescent="0.25">
      <c r="B965" s="215"/>
      <c r="AE965" s="1"/>
    </row>
    <row r="966" spans="2:31" ht="15.75" customHeight="1" x14ac:dyDescent="0.25">
      <c r="B966" s="215"/>
      <c r="AE966" s="1"/>
    </row>
    <row r="967" spans="2:31" ht="15.75" customHeight="1" x14ac:dyDescent="0.25">
      <c r="B967" s="215"/>
      <c r="AE967" s="1"/>
    </row>
    <row r="968" spans="2:31" ht="15.75" customHeight="1" x14ac:dyDescent="0.25">
      <c r="B968" s="215"/>
      <c r="AE968" s="1"/>
    </row>
    <row r="969" spans="2:31" ht="15.75" customHeight="1" x14ac:dyDescent="0.25">
      <c r="B969" s="215"/>
      <c r="AE969" s="1"/>
    </row>
    <row r="970" spans="2:31" ht="15.75" customHeight="1" x14ac:dyDescent="0.25">
      <c r="B970" s="215"/>
      <c r="AE970" s="1"/>
    </row>
    <row r="971" spans="2:31" ht="15.75" customHeight="1" x14ac:dyDescent="0.25">
      <c r="B971" s="215"/>
      <c r="AE971" s="1"/>
    </row>
    <row r="972" spans="2:31" ht="15.75" customHeight="1" x14ac:dyDescent="0.25">
      <c r="B972" s="215"/>
      <c r="AE972" s="1"/>
    </row>
    <row r="973" spans="2:31" ht="15.75" customHeight="1" x14ac:dyDescent="0.25">
      <c r="B973" s="215"/>
      <c r="AE973" s="1"/>
    </row>
    <row r="974" spans="2:31" ht="15.75" customHeight="1" x14ac:dyDescent="0.25">
      <c r="B974" s="215"/>
      <c r="AE974" s="1"/>
    </row>
    <row r="975" spans="2:31" ht="15.75" customHeight="1" x14ac:dyDescent="0.25">
      <c r="B975" s="215"/>
      <c r="AE975" s="1"/>
    </row>
    <row r="976" spans="2:31" ht="15.75" customHeight="1" x14ac:dyDescent="0.25">
      <c r="B976" s="215"/>
      <c r="AE976" s="1"/>
    </row>
    <row r="977" spans="2:31" ht="15.75" customHeight="1" x14ac:dyDescent="0.25">
      <c r="B977" s="215"/>
      <c r="AE977" s="1"/>
    </row>
    <row r="978" spans="2:31" ht="15.75" customHeight="1" x14ac:dyDescent="0.25">
      <c r="B978" s="215"/>
      <c r="AE978" s="1"/>
    </row>
    <row r="979" spans="2:31" ht="15.75" customHeight="1" x14ac:dyDescent="0.25">
      <c r="B979" s="215"/>
      <c r="AE979" s="1"/>
    </row>
    <row r="980" spans="2:31" ht="15.75" customHeight="1" x14ac:dyDescent="0.25">
      <c r="B980" s="215"/>
      <c r="AE980" s="1"/>
    </row>
    <row r="981" spans="2:31" ht="15.75" customHeight="1" x14ac:dyDescent="0.25">
      <c r="B981" s="215"/>
      <c r="AE981" s="1"/>
    </row>
    <row r="982" spans="2:31" ht="15.75" customHeight="1" x14ac:dyDescent="0.25">
      <c r="B982" s="215"/>
      <c r="AE982" s="1"/>
    </row>
    <row r="983" spans="2:31" ht="15.75" customHeight="1" x14ac:dyDescent="0.25">
      <c r="B983" s="215"/>
      <c r="AE983" s="1"/>
    </row>
    <row r="984" spans="2:31" ht="15.75" customHeight="1" x14ac:dyDescent="0.25">
      <c r="B984" s="215"/>
      <c r="AE984" s="1"/>
    </row>
    <row r="985" spans="2:31" ht="15.75" customHeight="1" x14ac:dyDescent="0.25">
      <c r="B985" s="215"/>
      <c r="AE985" s="1"/>
    </row>
    <row r="986" spans="2:31" ht="15.75" customHeight="1" x14ac:dyDescent="0.25">
      <c r="B986" s="215"/>
      <c r="AE986" s="1"/>
    </row>
    <row r="987" spans="2:31" ht="15.75" customHeight="1" x14ac:dyDescent="0.25">
      <c r="B987" s="215"/>
      <c r="AE987" s="1"/>
    </row>
    <row r="988" spans="2:31" ht="15.75" customHeight="1" x14ac:dyDescent="0.25">
      <c r="B988" s="215"/>
      <c r="AE988" s="1"/>
    </row>
    <row r="989" spans="2:31" ht="15.75" customHeight="1" x14ac:dyDescent="0.25">
      <c r="B989" s="215"/>
      <c r="AE989" s="1"/>
    </row>
    <row r="990" spans="2:31" ht="15.75" customHeight="1" x14ac:dyDescent="0.25">
      <c r="B990" s="215"/>
      <c r="AE990" s="1"/>
    </row>
    <row r="991" spans="2:31" ht="15.75" customHeight="1" x14ac:dyDescent="0.25">
      <c r="B991" s="215"/>
      <c r="AE991" s="1"/>
    </row>
    <row r="992" spans="2:31" ht="15.75" customHeight="1" x14ac:dyDescent="0.25">
      <c r="B992" s="215"/>
      <c r="AE992" s="1"/>
    </row>
    <row r="993" spans="2:31" ht="15.75" customHeight="1" x14ac:dyDescent="0.25">
      <c r="B993" s="215"/>
      <c r="AE993" s="1"/>
    </row>
    <row r="994" spans="2:31" ht="15.75" customHeight="1" x14ac:dyDescent="0.25">
      <c r="B994" s="215"/>
      <c r="AE994" s="1"/>
    </row>
    <row r="995" spans="2:31" ht="15.75" customHeight="1" x14ac:dyDescent="0.25">
      <c r="B995" s="215"/>
      <c r="AE995" s="1"/>
    </row>
    <row r="996" spans="2:31" ht="15.75" customHeight="1" x14ac:dyDescent="0.25">
      <c r="B996" s="215"/>
      <c r="AE996" s="1"/>
    </row>
    <row r="997" spans="2:31" ht="15.75" customHeight="1" x14ac:dyDescent="0.25">
      <c r="B997" s="215"/>
      <c r="AE997" s="1"/>
    </row>
    <row r="998" spans="2:31" ht="15.75" customHeight="1" x14ac:dyDescent="0.25">
      <c r="B998" s="215"/>
      <c r="AE998" s="1"/>
    </row>
    <row r="999" spans="2:31" ht="15.75" customHeight="1" x14ac:dyDescent="0.25">
      <c r="B999" s="215"/>
      <c r="AE999" s="1"/>
    </row>
    <row r="1000" spans="2:31" ht="15.75" customHeight="1" x14ac:dyDescent="0.25">
      <c r="B1000" s="215"/>
      <c r="AE1000" s="1"/>
    </row>
    <row r="1001" spans="2:31" ht="15.75" customHeight="1" x14ac:dyDescent="0.25">
      <c r="B1001" s="215"/>
      <c r="AE1001" s="1"/>
    </row>
    <row r="1002" spans="2:31" ht="15.75" customHeight="1" x14ac:dyDescent="0.25">
      <c r="B1002" s="215"/>
      <c r="AE1002" s="1"/>
    </row>
    <row r="1003" spans="2:31" ht="15.75" customHeight="1" x14ac:dyDescent="0.25">
      <c r="B1003" s="215"/>
      <c r="AE1003" s="1"/>
    </row>
    <row r="1004" spans="2:31" ht="15.75" customHeight="1" x14ac:dyDescent="0.25">
      <c r="B1004" s="215"/>
      <c r="AE1004" s="1"/>
    </row>
    <row r="1005" spans="2:31" ht="15.75" customHeight="1" x14ac:dyDescent="0.25">
      <c r="B1005" s="215"/>
      <c r="AE1005" s="1"/>
    </row>
    <row r="1006" spans="2:31" ht="15.75" customHeight="1" x14ac:dyDescent="0.25">
      <c r="B1006" s="215"/>
      <c r="AE1006" s="1"/>
    </row>
    <row r="1007" spans="2:31" ht="15.75" customHeight="1" x14ac:dyDescent="0.25">
      <c r="B1007" s="215"/>
      <c r="AE1007" s="1"/>
    </row>
    <row r="1008" spans="2:31" ht="15.75" customHeight="1" x14ac:dyDescent="0.25">
      <c r="B1008" s="215"/>
      <c r="AE1008" s="1"/>
    </row>
    <row r="1009" spans="2:31" ht="15.75" customHeight="1" x14ac:dyDescent="0.25">
      <c r="B1009" s="215"/>
      <c r="AE1009" s="1"/>
    </row>
    <row r="1010" spans="2:31" ht="15.75" customHeight="1" x14ac:dyDescent="0.25">
      <c r="B1010" s="215"/>
      <c r="AE1010" s="1"/>
    </row>
    <row r="1011" spans="2:31" ht="15.75" customHeight="1" x14ac:dyDescent="0.25">
      <c r="B1011" s="215"/>
      <c r="AE1011" s="1"/>
    </row>
    <row r="1012" spans="2:31" ht="15.75" customHeight="1" x14ac:dyDescent="0.25">
      <c r="B1012" s="215"/>
      <c r="AE1012" s="1"/>
    </row>
    <row r="1013" spans="2:31" ht="15.75" customHeight="1" x14ac:dyDescent="0.25">
      <c r="B1013" s="215"/>
      <c r="AE1013" s="1"/>
    </row>
    <row r="1014" spans="2:31" ht="15.75" customHeight="1" x14ac:dyDescent="0.25">
      <c r="B1014" s="215"/>
      <c r="AE1014" s="1"/>
    </row>
    <row r="1015" spans="2:31" ht="15.75" customHeight="1" x14ac:dyDescent="0.25">
      <c r="B1015" s="215"/>
      <c r="AE1015" s="1"/>
    </row>
    <row r="1016" spans="2:31" ht="15.75" customHeight="1" x14ac:dyDescent="0.25">
      <c r="B1016" s="215"/>
      <c r="AE1016" s="1"/>
    </row>
    <row r="1017" spans="2:31" ht="15.75" customHeight="1" x14ac:dyDescent="0.25">
      <c r="B1017" s="215"/>
      <c r="AE1017" s="1"/>
    </row>
    <row r="1018" spans="2:31" ht="15.75" customHeight="1" x14ac:dyDescent="0.25">
      <c r="B1018" s="215"/>
      <c r="AE1018" s="1"/>
    </row>
    <row r="1019" spans="2:31" ht="15.75" customHeight="1" x14ac:dyDescent="0.25">
      <c r="B1019" s="215"/>
      <c r="AE1019" s="1"/>
    </row>
    <row r="1020" spans="2:31" ht="15.75" customHeight="1" x14ac:dyDescent="0.25">
      <c r="B1020" s="215"/>
      <c r="AE1020" s="1"/>
    </row>
    <row r="1021" spans="2:31" ht="15.75" customHeight="1" x14ac:dyDescent="0.25">
      <c r="B1021" s="215"/>
      <c r="AE1021" s="1"/>
    </row>
    <row r="1022" spans="2:31" ht="15.75" customHeight="1" x14ac:dyDescent="0.25">
      <c r="B1022" s="215"/>
      <c r="AE1022" s="1"/>
    </row>
    <row r="1023" spans="2:31" ht="15.75" customHeight="1" x14ac:dyDescent="0.25">
      <c r="B1023" s="215"/>
      <c r="AE1023" s="1"/>
    </row>
    <row r="1024" spans="2:31" ht="15.75" customHeight="1" x14ac:dyDescent="0.25">
      <c r="B1024" s="215"/>
      <c r="AE1024" s="1"/>
    </row>
    <row r="1025" spans="2:31" ht="15.75" customHeight="1" x14ac:dyDescent="0.25">
      <c r="B1025" s="215"/>
      <c r="AE1025" s="1"/>
    </row>
    <row r="1026" spans="2:31" ht="15.75" customHeight="1" x14ac:dyDescent="0.25">
      <c r="B1026" s="215"/>
      <c r="AE1026" s="1"/>
    </row>
    <row r="1027" spans="2:31" ht="15.75" customHeight="1" x14ac:dyDescent="0.25">
      <c r="B1027" s="215"/>
      <c r="AE1027" s="1"/>
    </row>
    <row r="1028" spans="2:31" ht="15.75" customHeight="1" x14ac:dyDescent="0.25">
      <c r="B1028" s="215"/>
      <c r="AE1028" s="1"/>
    </row>
    <row r="1029" spans="2:31" ht="15.75" customHeight="1" x14ac:dyDescent="0.25">
      <c r="B1029" s="215"/>
      <c r="AE1029" s="1"/>
    </row>
    <row r="1030" spans="2:31" ht="15.75" customHeight="1" x14ac:dyDescent="0.25">
      <c r="B1030" s="215"/>
      <c r="AE1030" s="1"/>
    </row>
    <row r="1031" spans="2:31" ht="15.75" customHeight="1" x14ac:dyDescent="0.25">
      <c r="B1031" s="215"/>
      <c r="AE1031" s="1"/>
    </row>
    <row r="1032" spans="2:31" ht="15.75" customHeight="1" x14ac:dyDescent="0.25">
      <c r="B1032" s="215"/>
      <c r="AE1032" s="1"/>
    </row>
    <row r="1033" spans="2:31" ht="15.75" customHeight="1" x14ac:dyDescent="0.25">
      <c r="B1033" s="215"/>
      <c r="AE1033" s="1"/>
    </row>
    <row r="1034" spans="2:31" ht="15.75" customHeight="1" x14ac:dyDescent="0.25">
      <c r="B1034" s="215"/>
      <c r="AE1034" s="1"/>
    </row>
    <row r="1035" spans="2:31" ht="15.75" customHeight="1" x14ac:dyDescent="0.25">
      <c r="B1035" s="215"/>
      <c r="AE1035" s="1"/>
    </row>
    <row r="1036" spans="2:31" ht="15.75" customHeight="1" x14ac:dyDescent="0.25">
      <c r="B1036" s="215"/>
      <c r="AE1036" s="1"/>
    </row>
    <row r="1037" spans="2:31" ht="15.75" customHeight="1" x14ac:dyDescent="0.25">
      <c r="B1037" s="215"/>
      <c r="AE1037" s="1"/>
    </row>
    <row r="1038" spans="2:31" ht="15.75" customHeight="1" x14ac:dyDescent="0.25">
      <c r="B1038" s="215"/>
      <c r="AE1038" s="1"/>
    </row>
    <row r="1039" spans="2:31" ht="15.75" customHeight="1" x14ac:dyDescent="0.25">
      <c r="B1039" s="215"/>
      <c r="AE1039" s="1"/>
    </row>
    <row r="1040" spans="2:31" ht="15.75" customHeight="1" x14ac:dyDescent="0.25">
      <c r="B1040" s="215"/>
      <c r="AE1040" s="1"/>
    </row>
    <row r="1041" spans="2:31" ht="15.75" customHeight="1" x14ac:dyDescent="0.25">
      <c r="B1041" s="215"/>
      <c r="AE1041" s="1"/>
    </row>
    <row r="1042" spans="2:31" ht="15.75" customHeight="1" x14ac:dyDescent="0.25">
      <c r="B1042" s="215"/>
      <c r="AE1042" s="1"/>
    </row>
    <row r="1043" spans="2:31" ht="15.75" customHeight="1" x14ac:dyDescent="0.25">
      <c r="B1043" s="215"/>
      <c r="AE1043" s="1"/>
    </row>
    <row r="1044" spans="2:31" ht="15.75" customHeight="1" x14ac:dyDescent="0.25">
      <c r="B1044" s="215"/>
      <c r="AE1044" s="1"/>
    </row>
    <row r="1045" spans="2:31" ht="15.75" customHeight="1" x14ac:dyDescent="0.25">
      <c r="B1045" s="215"/>
      <c r="AE1045" s="1"/>
    </row>
    <row r="1046" spans="2:31" ht="15.75" customHeight="1" x14ac:dyDescent="0.25">
      <c r="B1046" s="215"/>
      <c r="AE1046" s="1"/>
    </row>
    <row r="1047" spans="2:31" ht="15.75" customHeight="1" x14ac:dyDescent="0.25">
      <c r="B1047" s="215"/>
      <c r="AE1047" s="1"/>
    </row>
    <row r="1048" spans="2:31" ht="15.75" customHeight="1" x14ac:dyDescent="0.25">
      <c r="B1048" s="215"/>
      <c r="AE1048" s="1"/>
    </row>
    <row r="1049" spans="2:31" ht="15.75" customHeight="1" x14ac:dyDescent="0.25">
      <c r="B1049" s="215"/>
      <c r="AE1049" s="1"/>
    </row>
    <row r="1050" spans="2:31" ht="15.75" customHeight="1" x14ac:dyDescent="0.25">
      <c r="B1050" s="215"/>
      <c r="AE1050" s="1"/>
    </row>
    <row r="1051" spans="2:31" ht="15.75" customHeight="1" x14ac:dyDescent="0.25">
      <c r="B1051" s="215"/>
      <c r="AE1051" s="1"/>
    </row>
    <row r="1052" spans="2:31" ht="15.75" customHeight="1" x14ac:dyDescent="0.25">
      <c r="B1052" s="215"/>
      <c r="AE1052" s="1"/>
    </row>
    <row r="1053" spans="2:31" ht="15" customHeight="1" x14ac:dyDescent="0.25">
      <c r="AE1053" s="1"/>
    </row>
    <row r="1054" spans="2:31" ht="15" customHeight="1" x14ac:dyDescent="0.25">
      <c r="AE1054" s="1"/>
    </row>
    <row r="1055" spans="2:31" ht="15" customHeight="1" x14ac:dyDescent="0.25">
      <c r="AE1055" s="1"/>
    </row>
    <row r="1056" spans="2:31" ht="15" customHeight="1" x14ac:dyDescent="0.25">
      <c r="AE1056" s="1"/>
    </row>
    <row r="1057" spans="31:31" ht="15" customHeight="1" x14ac:dyDescent="0.25">
      <c r="AE1057" s="1"/>
    </row>
    <row r="1058" spans="31:31" ht="15" customHeight="1" x14ac:dyDescent="0.25">
      <c r="AE1058" s="1"/>
    </row>
    <row r="1059" spans="31:31" ht="15" customHeight="1" x14ac:dyDescent="0.25">
      <c r="AE1059" s="1"/>
    </row>
    <row r="1060" spans="31:31" ht="15" customHeight="1" x14ac:dyDescent="0.25">
      <c r="AE1060" s="1"/>
    </row>
    <row r="1061" spans="31:31" ht="15" customHeight="1" x14ac:dyDescent="0.25">
      <c r="AE1061" s="1"/>
    </row>
    <row r="1062" spans="31:31" ht="15" customHeight="1" x14ac:dyDescent="0.25">
      <c r="AE1062" s="1"/>
    </row>
    <row r="1063" spans="31:31" ht="15" customHeight="1" x14ac:dyDescent="0.25">
      <c r="AE1063" s="1"/>
    </row>
    <row r="1064" spans="31:31" ht="15" customHeight="1" x14ac:dyDescent="0.25">
      <c r="AE1064" s="1"/>
    </row>
    <row r="1065" spans="31:31" ht="15" customHeight="1" x14ac:dyDescent="0.25">
      <c r="AE1065" s="1"/>
    </row>
    <row r="1066" spans="31:31" ht="15" customHeight="1" x14ac:dyDescent="0.25">
      <c r="AE1066" s="1"/>
    </row>
    <row r="1067" spans="31:31" ht="15" customHeight="1" x14ac:dyDescent="0.25">
      <c r="AE1067" s="1"/>
    </row>
    <row r="1068" spans="31:31" ht="15" customHeight="1" x14ac:dyDescent="0.25">
      <c r="AE1068" s="1"/>
    </row>
    <row r="1069" spans="31:31" ht="15" customHeight="1" x14ac:dyDescent="0.25">
      <c r="AE1069" s="1"/>
    </row>
    <row r="1070" spans="31:31" ht="15" customHeight="1" x14ac:dyDescent="0.25">
      <c r="AE1070" s="1"/>
    </row>
    <row r="1071" spans="31:31" ht="15" customHeight="1" x14ac:dyDescent="0.25">
      <c r="AE1071" s="1"/>
    </row>
    <row r="1072" spans="31:31" ht="15" customHeight="1" x14ac:dyDescent="0.25">
      <c r="AE1072" s="1"/>
    </row>
    <row r="1073" spans="31:31" ht="15" customHeight="1" x14ac:dyDescent="0.25">
      <c r="AE1073" s="1"/>
    </row>
    <row r="1074" spans="31:31" ht="15" customHeight="1" x14ac:dyDescent="0.25">
      <c r="AE1074" s="1"/>
    </row>
    <row r="1075" spans="31:31" ht="15" customHeight="1" x14ac:dyDescent="0.25">
      <c r="AE1075" s="1"/>
    </row>
    <row r="1076" spans="31:31" ht="15" customHeight="1" x14ac:dyDescent="0.25">
      <c r="AE1076" s="1"/>
    </row>
    <row r="1077" spans="31:31" ht="15" customHeight="1" x14ac:dyDescent="0.25">
      <c r="AE1077" s="1"/>
    </row>
    <row r="1078" spans="31:31" ht="15" customHeight="1" x14ac:dyDescent="0.25">
      <c r="AE1078" s="1"/>
    </row>
    <row r="1079" spans="31:31" ht="15" customHeight="1" x14ac:dyDescent="0.25">
      <c r="AE1079" s="1"/>
    </row>
    <row r="1080" spans="31:31" ht="15" customHeight="1" x14ac:dyDescent="0.25">
      <c r="AE1080" s="1"/>
    </row>
    <row r="1081" spans="31:31" ht="15" customHeight="1" x14ac:dyDescent="0.25">
      <c r="AE1081" s="1"/>
    </row>
    <row r="1082" spans="31:31" ht="15" customHeight="1" x14ac:dyDescent="0.25">
      <c r="AE1082" s="1"/>
    </row>
    <row r="1083" spans="31:31" ht="15" customHeight="1" x14ac:dyDescent="0.25">
      <c r="AE1083" s="1"/>
    </row>
    <row r="1084" spans="31:31" ht="15" customHeight="1" x14ac:dyDescent="0.25">
      <c r="AE1084" s="1"/>
    </row>
    <row r="1085" spans="31:31" ht="15" customHeight="1" x14ac:dyDescent="0.25">
      <c r="AE1085" s="1"/>
    </row>
    <row r="1086" spans="31:31" ht="15" customHeight="1" x14ac:dyDescent="0.25">
      <c r="AE1086" s="1"/>
    </row>
    <row r="1087" spans="31:31" ht="15" customHeight="1" x14ac:dyDescent="0.25">
      <c r="AE1087" s="1"/>
    </row>
    <row r="1088" spans="31:31" ht="15" customHeight="1" x14ac:dyDescent="0.25">
      <c r="AE1088" s="1"/>
    </row>
    <row r="1089" spans="31:31" ht="15" customHeight="1" x14ac:dyDescent="0.25">
      <c r="AE1089" s="1"/>
    </row>
    <row r="1090" spans="31:31" ht="15" customHeight="1" x14ac:dyDescent="0.25">
      <c r="AE1090" s="1"/>
    </row>
    <row r="1091" spans="31:31" ht="15" customHeight="1" x14ac:dyDescent="0.25">
      <c r="AE1091" s="1"/>
    </row>
    <row r="1092" spans="31:31" ht="15" customHeight="1" x14ac:dyDescent="0.25">
      <c r="AE1092" s="1"/>
    </row>
    <row r="1093" spans="31:31" ht="15" customHeight="1" x14ac:dyDescent="0.25">
      <c r="AE1093" s="1"/>
    </row>
    <row r="1094" spans="31:31" ht="15" customHeight="1" x14ac:dyDescent="0.25">
      <c r="AE1094" s="1"/>
    </row>
    <row r="1095" spans="31:31" ht="15" customHeight="1" x14ac:dyDescent="0.25">
      <c r="AE1095" s="1"/>
    </row>
    <row r="1096" spans="31:31" ht="15" customHeight="1" x14ac:dyDescent="0.25">
      <c r="AE1096" s="1"/>
    </row>
    <row r="1097" spans="31:31" ht="15" customHeight="1" x14ac:dyDescent="0.25">
      <c r="AE1097" s="1"/>
    </row>
    <row r="1098" spans="31:31" ht="15" customHeight="1" x14ac:dyDescent="0.25">
      <c r="AE1098" s="1"/>
    </row>
    <row r="1099" spans="31:31" ht="15" customHeight="1" x14ac:dyDescent="0.25">
      <c r="AE1099" s="1"/>
    </row>
    <row r="1100" spans="31:31" ht="15" customHeight="1" x14ac:dyDescent="0.25">
      <c r="AE1100" s="1"/>
    </row>
    <row r="1101" spans="31:31" ht="15" customHeight="1" x14ac:dyDescent="0.25">
      <c r="AE1101" s="1"/>
    </row>
    <row r="1102" spans="31:31" ht="15" customHeight="1" x14ac:dyDescent="0.25">
      <c r="AE1102" s="1"/>
    </row>
    <row r="1103" spans="31:31" ht="15" customHeight="1" x14ac:dyDescent="0.25">
      <c r="AE1103" s="1"/>
    </row>
    <row r="1104" spans="31:31" ht="15" customHeight="1" x14ac:dyDescent="0.25">
      <c r="AE1104" s="1"/>
    </row>
    <row r="1105" spans="31:31" ht="15" customHeight="1" x14ac:dyDescent="0.25">
      <c r="AE1105" s="1"/>
    </row>
    <row r="1106" spans="31:31" ht="15" customHeight="1" x14ac:dyDescent="0.25">
      <c r="AE1106" s="1"/>
    </row>
    <row r="1107" spans="31:31" ht="15" customHeight="1" x14ac:dyDescent="0.25">
      <c r="AE1107" s="1"/>
    </row>
    <row r="1108" spans="31:31" ht="15" customHeight="1" x14ac:dyDescent="0.25">
      <c r="AE1108" s="1"/>
    </row>
    <row r="1109" spans="31:31" ht="15" customHeight="1" x14ac:dyDescent="0.25">
      <c r="AE1109" s="1"/>
    </row>
    <row r="1110" spans="31:31" ht="15" customHeight="1" x14ac:dyDescent="0.25">
      <c r="AE1110" s="1"/>
    </row>
    <row r="1111" spans="31:31" ht="15" customHeight="1" x14ac:dyDescent="0.25">
      <c r="AE1111" s="1"/>
    </row>
    <row r="1112" spans="31:31" ht="15" customHeight="1" x14ac:dyDescent="0.25">
      <c r="AE1112" s="1"/>
    </row>
    <row r="1113" spans="31:31" ht="15" customHeight="1" x14ac:dyDescent="0.25">
      <c r="AE1113" s="1"/>
    </row>
    <row r="1114" spans="31:31" ht="15" customHeight="1" x14ac:dyDescent="0.25">
      <c r="AE1114" s="1"/>
    </row>
    <row r="1115" spans="31:31" ht="15" customHeight="1" x14ac:dyDescent="0.25">
      <c r="AE1115" s="1"/>
    </row>
    <row r="1116" spans="31:31" ht="15" customHeight="1" x14ac:dyDescent="0.25">
      <c r="AE1116" s="1"/>
    </row>
    <row r="1117" spans="31:31" ht="15" customHeight="1" x14ac:dyDescent="0.25">
      <c r="AE1117" s="1"/>
    </row>
    <row r="1118" spans="31:31" ht="15" customHeight="1" x14ac:dyDescent="0.25">
      <c r="AE1118" s="1"/>
    </row>
    <row r="1119" spans="31:31" ht="15" customHeight="1" x14ac:dyDescent="0.25">
      <c r="AE1119" s="1"/>
    </row>
    <row r="1120" spans="31:31" ht="15" customHeight="1" x14ac:dyDescent="0.25">
      <c r="AE1120" s="1"/>
    </row>
    <row r="1121" spans="31:31" ht="15" customHeight="1" x14ac:dyDescent="0.25">
      <c r="AE1121" s="1"/>
    </row>
    <row r="1122" spans="31:31" ht="15" customHeight="1" x14ac:dyDescent="0.25">
      <c r="AE1122" s="1"/>
    </row>
    <row r="1123" spans="31:31" ht="15" customHeight="1" x14ac:dyDescent="0.25">
      <c r="AE1123" s="1"/>
    </row>
    <row r="1124" spans="31:31" ht="15" customHeight="1" x14ac:dyDescent="0.25">
      <c r="AE1124" s="1"/>
    </row>
    <row r="1125" spans="31:31" ht="15" customHeight="1" x14ac:dyDescent="0.25">
      <c r="AE1125" s="1"/>
    </row>
    <row r="1126" spans="31:31" ht="15" customHeight="1" x14ac:dyDescent="0.25">
      <c r="AE1126" s="1"/>
    </row>
    <row r="1127" spans="31:31" ht="15" customHeight="1" x14ac:dyDescent="0.25">
      <c r="AE1127" s="1"/>
    </row>
    <row r="1128" spans="31:31" ht="15" customHeight="1" x14ac:dyDescent="0.25">
      <c r="AE1128" s="1"/>
    </row>
    <row r="1129" spans="31:31" ht="15" customHeight="1" x14ac:dyDescent="0.25">
      <c r="AE1129" s="1"/>
    </row>
    <row r="1130" spans="31:31" ht="15" customHeight="1" x14ac:dyDescent="0.25">
      <c r="AE1130" s="1"/>
    </row>
    <row r="1131" spans="31:31" ht="15" customHeight="1" x14ac:dyDescent="0.25">
      <c r="AE1131" s="1"/>
    </row>
    <row r="1132" spans="31:31" ht="15" customHeight="1" x14ac:dyDescent="0.25">
      <c r="AE1132" s="1"/>
    </row>
    <row r="1133" spans="31:31" ht="15" customHeight="1" x14ac:dyDescent="0.25">
      <c r="AE1133" s="1"/>
    </row>
    <row r="1134" spans="31:31" ht="15" customHeight="1" x14ac:dyDescent="0.25">
      <c r="AE1134" s="1"/>
    </row>
    <row r="1135" spans="31:31" ht="15" customHeight="1" x14ac:dyDescent="0.25">
      <c r="AE1135" s="1"/>
    </row>
    <row r="1136" spans="31:31" ht="15" customHeight="1" x14ac:dyDescent="0.25">
      <c r="AE1136" s="1"/>
    </row>
    <row r="1137" spans="31:31" ht="15" customHeight="1" x14ac:dyDescent="0.25">
      <c r="AE1137" s="1"/>
    </row>
    <row r="1138" spans="31:31" ht="15" customHeight="1" x14ac:dyDescent="0.25">
      <c r="AE1138" s="1"/>
    </row>
    <row r="1139" spans="31:31" ht="15" customHeight="1" x14ac:dyDescent="0.25">
      <c r="AE1139" s="1"/>
    </row>
    <row r="1140" spans="31:31" ht="15" customHeight="1" x14ac:dyDescent="0.25">
      <c r="AE1140" s="1"/>
    </row>
    <row r="1141" spans="31:31" ht="15" customHeight="1" x14ac:dyDescent="0.25">
      <c r="AE1141" s="1"/>
    </row>
    <row r="1142" spans="31:31" ht="15" customHeight="1" x14ac:dyDescent="0.25">
      <c r="AE1142" s="1"/>
    </row>
    <row r="1143" spans="31:31" ht="15" customHeight="1" x14ac:dyDescent="0.25">
      <c r="AE1143" s="1"/>
    </row>
    <row r="1144" spans="31:31" ht="15" customHeight="1" x14ac:dyDescent="0.25">
      <c r="AE1144" s="1"/>
    </row>
    <row r="1145" spans="31:31" ht="15" customHeight="1" x14ac:dyDescent="0.25">
      <c r="AE1145" s="1"/>
    </row>
    <row r="1146" spans="31:31" ht="15" customHeight="1" x14ac:dyDescent="0.25">
      <c r="AE1146" s="1"/>
    </row>
    <row r="1147" spans="31:31" ht="15" customHeight="1" x14ac:dyDescent="0.25">
      <c r="AE1147" s="1"/>
    </row>
    <row r="1148" spans="31:31" ht="15" customHeight="1" x14ac:dyDescent="0.25">
      <c r="AE1148" s="1"/>
    </row>
    <row r="1149" spans="31:31" ht="15" customHeight="1" x14ac:dyDescent="0.25">
      <c r="AE1149" s="1"/>
    </row>
    <row r="1150" spans="31:31" ht="15" customHeight="1" x14ac:dyDescent="0.25">
      <c r="AE1150" s="1"/>
    </row>
    <row r="1151" spans="31:31" ht="15" customHeight="1" x14ac:dyDescent="0.25">
      <c r="AE1151" s="1"/>
    </row>
    <row r="1152" spans="31:31" ht="15" customHeight="1" x14ac:dyDescent="0.25">
      <c r="AE1152" s="1"/>
    </row>
    <row r="1153" spans="31:31" ht="15" customHeight="1" x14ac:dyDescent="0.25">
      <c r="AE1153" s="1"/>
    </row>
    <row r="1154" spans="31:31" ht="15" customHeight="1" x14ac:dyDescent="0.25">
      <c r="AE1154" s="1"/>
    </row>
    <row r="1155" spans="31:31" ht="15" customHeight="1" x14ac:dyDescent="0.25">
      <c r="AE1155" s="1"/>
    </row>
    <row r="1156" spans="31:31" ht="15" customHeight="1" x14ac:dyDescent="0.25">
      <c r="AE1156" s="1"/>
    </row>
    <row r="1157" spans="31:31" ht="15" customHeight="1" x14ac:dyDescent="0.25">
      <c r="AE1157" s="1"/>
    </row>
    <row r="1158" spans="31:31" ht="15" customHeight="1" x14ac:dyDescent="0.25">
      <c r="AE1158" s="1"/>
    </row>
    <row r="1159" spans="31:31" ht="15" customHeight="1" x14ac:dyDescent="0.25">
      <c r="AE1159" s="1"/>
    </row>
    <row r="1160" spans="31:31" ht="15" customHeight="1" x14ac:dyDescent="0.25">
      <c r="AE1160" s="1"/>
    </row>
    <row r="1161" spans="31:31" ht="15" customHeight="1" x14ac:dyDescent="0.25">
      <c r="AE1161" s="1"/>
    </row>
    <row r="1162" spans="31:31" ht="15" customHeight="1" x14ac:dyDescent="0.25">
      <c r="AE1162" s="1"/>
    </row>
    <row r="1163" spans="31:31" ht="15" customHeight="1" x14ac:dyDescent="0.25">
      <c r="AE1163" s="1"/>
    </row>
    <row r="1164" spans="31:31" ht="15" customHeight="1" x14ac:dyDescent="0.25">
      <c r="AE1164" s="1"/>
    </row>
    <row r="1165" spans="31:31" ht="15" customHeight="1" x14ac:dyDescent="0.25">
      <c r="AE1165" s="1"/>
    </row>
    <row r="1166" spans="31:31" ht="15" customHeight="1" x14ac:dyDescent="0.25">
      <c r="AE1166" s="1"/>
    </row>
    <row r="1167" spans="31:31" ht="15" customHeight="1" x14ac:dyDescent="0.25">
      <c r="AE1167" s="1"/>
    </row>
    <row r="1168" spans="31:31" ht="15" customHeight="1" x14ac:dyDescent="0.25">
      <c r="AE1168" s="1"/>
    </row>
    <row r="1169" spans="31:31" ht="15" customHeight="1" x14ac:dyDescent="0.25">
      <c r="AE1169" s="1"/>
    </row>
    <row r="1170" spans="31:31" ht="15" customHeight="1" x14ac:dyDescent="0.25">
      <c r="AE1170" s="1"/>
    </row>
    <row r="1171" spans="31:31" ht="15" customHeight="1" x14ac:dyDescent="0.25">
      <c r="AE1171" s="1"/>
    </row>
    <row r="1172" spans="31:31" ht="15" customHeight="1" x14ac:dyDescent="0.25">
      <c r="AE1172" s="1"/>
    </row>
    <row r="1173" spans="31:31" ht="15" customHeight="1" x14ac:dyDescent="0.25">
      <c r="AE1173" s="1"/>
    </row>
    <row r="1174" spans="31:31" ht="15" customHeight="1" x14ac:dyDescent="0.25">
      <c r="AE1174" s="1"/>
    </row>
    <row r="1175" spans="31:31" ht="15" customHeight="1" x14ac:dyDescent="0.25">
      <c r="AE1175" s="1"/>
    </row>
    <row r="1176" spans="31:31" ht="15" customHeight="1" x14ac:dyDescent="0.25">
      <c r="AE1176" s="1"/>
    </row>
    <row r="1177" spans="31:31" ht="15" customHeight="1" x14ac:dyDescent="0.25">
      <c r="AE1177" s="1"/>
    </row>
    <row r="1178" spans="31:31" ht="15" customHeight="1" x14ac:dyDescent="0.25">
      <c r="AE1178" s="1"/>
    </row>
    <row r="1179" spans="31:31" ht="15" customHeight="1" x14ac:dyDescent="0.25">
      <c r="AE1179" s="1"/>
    </row>
    <row r="1180" spans="31:31" ht="15" customHeight="1" x14ac:dyDescent="0.25">
      <c r="AE1180" s="1"/>
    </row>
    <row r="1181" spans="31:31" ht="15" customHeight="1" x14ac:dyDescent="0.25">
      <c r="AE1181" s="1"/>
    </row>
    <row r="1182" spans="31:31" ht="15" customHeight="1" x14ac:dyDescent="0.25">
      <c r="AE1182" s="1"/>
    </row>
    <row r="1183" spans="31:31" ht="15" customHeight="1" x14ac:dyDescent="0.25">
      <c r="AE1183" s="1"/>
    </row>
    <row r="1184" spans="31:31" ht="15" customHeight="1" x14ac:dyDescent="0.25">
      <c r="AE1184" s="1"/>
    </row>
    <row r="1185" spans="31:31" ht="15" customHeight="1" x14ac:dyDescent="0.25">
      <c r="AE1185" s="1"/>
    </row>
    <row r="1186" spans="31:31" ht="15" customHeight="1" x14ac:dyDescent="0.25">
      <c r="AE1186" s="1"/>
    </row>
    <row r="1187" spans="31:31" ht="15" customHeight="1" x14ac:dyDescent="0.25">
      <c r="AE1187" s="1"/>
    </row>
    <row r="1188" spans="31:31" ht="15" customHeight="1" x14ac:dyDescent="0.25">
      <c r="AE1188" s="1"/>
    </row>
    <row r="1189" spans="31:31" ht="15" customHeight="1" x14ac:dyDescent="0.25">
      <c r="AE1189" s="1"/>
    </row>
    <row r="1190" spans="31:31" ht="15" customHeight="1" x14ac:dyDescent="0.25">
      <c r="AE1190" s="1"/>
    </row>
    <row r="1191" spans="31:31" ht="15" customHeight="1" x14ac:dyDescent="0.25">
      <c r="AE1191" s="1"/>
    </row>
    <row r="1192" spans="31:31" ht="15" customHeight="1" x14ac:dyDescent="0.25">
      <c r="AE1192" s="1"/>
    </row>
    <row r="1193" spans="31:31" ht="15" customHeight="1" x14ac:dyDescent="0.25">
      <c r="AE1193" s="1"/>
    </row>
    <row r="1194" spans="31:31" ht="15" customHeight="1" x14ac:dyDescent="0.25">
      <c r="AE1194" s="1"/>
    </row>
    <row r="1195" spans="31:31" ht="15" customHeight="1" x14ac:dyDescent="0.25">
      <c r="AE1195" s="1"/>
    </row>
    <row r="1196" spans="31:31" ht="15" customHeight="1" x14ac:dyDescent="0.25">
      <c r="AE1196" s="1"/>
    </row>
    <row r="1197" spans="31:31" ht="15" customHeight="1" x14ac:dyDescent="0.25">
      <c r="AE1197" s="1"/>
    </row>
    <row r="1198" spans="31:31" ht="15" customHeight="1" x14ac:dyDescent="0.25">
      <c r="AE1198" s="1"/>
    </row>
    <row r="1199" spans="31:31" ht="15" customHeight="1" x14ac:dyDescent="0.25">
      <c r="AE1199" s="1"/>
    </row>
    <row r="1200" spans="31:31" ht="15" customHeight="1" x14ac:dyDescent="0.25">
      <c r="AE1200" s="1"/>
    </row>
    <row r="1201" spans="31:31" ht="15" customHeight="1" x14ac:dyDescent="0.25">
      <c r="AE1201" s="1"/>
    </row>
    <row r="1202" spans="31:31" ht="15" customHeight="1" x14ac:dyDescent="0.25">
      <c r="AE1202" s="1"/>
    </row>
    <row r="1203" spans="31:31" ht="15" customHeight="1" x14ac:dyDescent="0.25">
      <c r="AE1203" s="1"/>
    </row>
    <row r="1204" spans="31:31" ht="15" customHeight="1" x14ac:dyDescent="0.25">
      <c r="AE1204" s="1"/>
    </row>
    <row r="1205" spans="31:31" ht="15" customHeight="1" x14ac:dyDescent="0.25">
      <c r="AE1205" s="1"/>
    </row>
    <row r="1206" spans="31:31" ht="15" customHeight="1" x14ac:dyDescent="0.25">
      <c r="AE1206" s="1"/>
    </row>
    <row r="1207" spans="31:31" ht="15" customHeight="1" x14ac:dyDescent="0.25">
      <c r="AE1207" s="1"/>
    </row>
    <row r="1208" spans="31:31" ht="15" customHeight="1" x14ac:dyDescent="0.25">
      <c r="AE1208" s="1"/>
    </row>
    <row r="1209" spans="31:31" ht="15" customHeight="1" x14ac:dyDescent="0.25">
      <c r="AE1209" s="1"/>
    </row>
    <row r="1210" spans="31:31" ht="15" customHeight="1" x14ac:dyDescent="0.25">
      <c r="AE1210" s="1"/>
    </row>
    <row r="1211" spans="31:31" ht="15" customHeight="1" x14ac:dyDescent="0.25">
      <c r="AE1211" s="1"/>
    </row>
    <row r="1212" spans="31:31" ht="15" customHeight="1" x14ac:dyDescent="0.25">
      <c r="AE1212" s="1"/>
    </row>
    <row r="1213" spans="31:31" ht="15" customHeight="1" x14ac:dyDescent="0.25">
      <c r="AE1213" s="1"/>
    </row>
    <row r="1214" spans="31:31" ht="15" customHeight="1" x14ac:dyDescent="0.25">
      <c r="AE1214" s="1"/>
    </row>
    <row r="1215" spans="31:31" ht="15" customHeight="1" x14ac:dyDescent="0.25">
      <c r="AE1215" s="1"/>
    </row>
    <row r="1216" spans="31:31" ht="15" customHeight="1" x14ac:dyDescent="0.25">
      <c r="AE1216" s="1"/>
    </row>
    <row r="1217" spans="31:31" ht="15" customHeight="1" x14ac:dyDescent="0.25">
      <c r="AE1217" s="1"/>
    </row>
    <row r="1218" spans="31:31" ht="15" customHeight="1" x14ac:dyDescent="0.25">
      <c r="AE1218" s="1"/>
    </row>
    <row r="1219" spans="31:31" ht="15" customHeight="1" x14ac:dyDescent="0.25">
      <c r="AE1219" s="1"/>
    </row>
    <row r="1220" spans="31:31" ht="15" customHeight="1" x14ac:dyDescent="0.25">
      <c r="AE1220" s="1"/>
    </row>
    <row r="1221" spans="31:31" ht="15" customHeight="1" x14ac:dyDescent="0.25">
      <c r="AE1221" s="1"/>
    </row>
    <row r="1222" spans="31:31" ht="15" customHeight="1" x14ac:dyDescent="0.25">
      <c r="AE1222" s="1"/>
    </row>
    <row r="1223" spans="31:31" ht="15" customHeight="1" x14ac:dyDescent="0.25">
      <c r="AE1223" s="1"/>
    </row>
    <row r="1224" spans="31:31" ht="15" customHeight="1" x14ac:dyDescent="0.25">
      <c r="AE1224" s="1"/>
    </row>
    <row r="1225" spans="31:31" ht="15" customHeight="1" x14ac:dyDescent="0.25">
      <c r="AE1225" s="1"/>
    </row>
    <row r="1226" spans="31:31" ht="15" customHeight="1" x14ac:dyDescent="0.25">
      <c r="AE1226" s="1"/>
    </row>
    <row r="1227" spans="31:31" ht="15" customHeight="1" x14ac:dyDescent="0.25">
      <c r="AE1227" s="1"/>
    </row>
    <row r="1228" spans="31:31" ht="15" customHeight="1" x14ac:dyDescent="0.25">
      <c r="AE1228" s="1"/>
    </row>
    <row r="1229" spans="31:31" ht="15" customHeight="1" x14ac:dyDescent="0.25">
      <c r="AE1229" s="1"/>
    </row>
    <row r="1230" spans="31:31" ht="15" customHeight="1" x14ac:dyDescent="0.25">
      <c r="AE1230" s="1"/>
    </row>
    <row r="1231" spans="31:31" ht="15" customHeight="1" x14ac:dyDescent="0.25">
      <c r="AE1231" s="1"/>
    </row>
    <row r="1232" spans="31:31" ht="15" customHeight="1" x14ac:dyDescent="0.25">
      <c r="AE1232" s="1"/>
    </row>
    <row r="1233" spans="31:31" ht="15" customHeight="1" x14ac:dyDescent="0.25">
      <c r="AE1233" s="1"/>
    </row>
    <row r="1234" spans="31:31" ht="15" customHeight="1" x14ac:dyDescent="0.25">
      <c r="AE1234" s="1"/>
    </row>
    <row r="1235" spans="31:31" ht="15" customHeight="1" x14ac:dyDescent="0.25">
      <c r="AE1235" s="1"/>
    </row>
    <row r="1236" spans="31:31" ht="15" customHeight="1" x14ac:dyDescent="0.25">
      <c r="AE1236" s="1"/>
    </row>
    <row r="1237" spans="31:31" ht="15" customHeight="1" x14ac:dyDescent="0.25">
      <c r="AE1237" s="1"/>
    </row>
    <row r="1238" spans="31:31" ht="15" customHeight="1" x14ac:dyDescent="0.25">
      <c r="AE1238" s="1"/>
    </row>
    <row r="1239" spans="31:31" ht="15" customHeight="1" x14ac:dyDescent="0.25">
      <c r="AE1239" s="1"/>
    </row>
    <row r="1240" spans="31:31" ht="15" customHeight="1" x14ac:dyDescent="0.25">
      <c r="AE1240" s="1"/>
    </row>
    <row r="1241" spans="31:31" ht="15" customHeight="1" x14ac:dyDescent="0.25">
      <c r="AE1241" s="1"/>
    </row>
    <row r="1242" spans="31:31" ht="15" customHeight="1" x14ac:dyDescent="0.25">
      <c r="AE1242" s="1"/>
    </row>
    <row r="1243" spans="31:31" ht="15" customHeight="1" x14ac:dyDescent="0.25">
      <c r="AE1243" s="1"/>
    </row>
    <row r="1244" spans="31:31" ht="15" customHeight="1" x14ac:dyDescent="0.25">
      <c r="AE1244" s="1"/>
    </row>
    <row r="1245" spans="31:31" ht="15" customHeight="1" x14ac:dyDescent="0.25">
      <c r="AE1245" s="1"/>
    </row>
    <row r="1246" spans="31:31" ht="15" customHeight="1" x14ac:dyDescent="0.25">
      <c r="AE1246" s="1"/>
    </row>
    <row r="1247" spans="31:31" ht="15" customHeight="1" x14ac:dyDescent="0.25">
      <c r="AE1247" s="1"/>
    </row>
    <row r="1248" spans="31:31" ht="15" customHeight="1" x14ac:dyDescent="0.25">
      <c r="AE1248" s="1"/>
    </row>
    <row r="1249" spans="31:31" ht="15" customHeight="1" x14ac:dyDescent="0.25">
      <c r="AE1249" s="1"/>
    </row>
    <row r="1250" spans="31:31" ht="15" customHeight="1" x14ac:dyDescent="0.25">
      <c r="AE1250" s="1"/>
    </row>
    <row r="1251" spans="31:31" ht="15" customHeight="1" x14ac:dyDescent="0.25">
      <c r="AE1251" s="1"/>
    </row>
    <row r="1252" spans="31:31" ht="15" customHeight="1" x14ac:dyDescent="0.25">
      <c r="AE1252" s="1"/>
    </row>
    <row r="1253" spans="31:31" ht="15" customHeight="1" x14ac:dyDescent="0.25">
      <c r="AE1253" s="1"/>
    </row>
    <row r="1254" spans="31:31" ht="15" customHeight="1" x14ac:dyDescent="0.25">
      <c r="AE1254" s="1"/>
    </row>
    <row r="1255" spans="31:31" ht="15" customHeight="1" x14ac:dyDescent="0.25">
      <c r="AE1255" s="1"/>
    </row>
    <row r="1256" spans="31:31" ht="15" customHeight="1" x14ac:dyDescent="0.25">
      <c r="AE1256" s="1"/>
    </row>
    <row r="1257" spans="31:31" ht="15" customHeight="1" x14ac:dyDescent="0.25">
      <c r="AE1257" s="1"/>
    </row>
    <row r="1258" spans="31:31" ht="15" customHeight="1" x14ac:dyDescent="0.25">
      <c r="AE1258" s="1"/>
    </row>
    <row r="1259" spans="31:31" ht="15" customHeight="1" x14ac:dyDescent="0.25">
      <c r="AE1259" s="1"/>
    </row>
    <row r="1260" spans="31:31" ht="15" customHeight="1" x14ac:dyDescent="0.25">
      <c r="AE1260" s="1"/>
    </row>
    <row r="1261" spans="31:31" ht="15" customHeight="1" x14ac:dyDescent="0.25">
      <c r="AE1261" s="1"/>
    </row>
    <row r="1262" spans="31:31" ht="15" customHeight="1" x14ac:dyDescent="0.25">
      <c r="AE1262" s="1"/>
    </row>
    <row r="1263" spans="31:31" ht="15" customHeight="1" x14ac:dyDescent="0.25">
      <c r="AE1263" s="1"/>
    </row>
    <row r="1264" spans="31:31" ht="15" customHeight="1" x14ac:dyDescent="0.25">
      <c r="AE1264" s="1"/>
    </row>
    <row r="1265" spans="31:31" ht="15" customHeight="1" x14ac:dyDescent="0.25">
      <c r="AE1265" s="1"/>
    </row>
    <row r="1266" spans="31:31" ht="15" customHeight="1" x14ac:dyDescent="0.25">
      <c r="AE1266" s="1"/>
    </row>
    <row r="1267" spans="31:31" ht="15" customHeight="1" x14ac:dyDescent="0.25">
      <c r="AE1267" s="1"/>
    </row>
    <row r="1268" spans="31:31" ht="15" customHeight="1" x14ac:dyDescent="0.25">
      <c r="AE1268" s="1"/>
    </row>
    <row r="1269" spans="31:31" ht="15" customHeight="1" x14ac:dyDescent="0.25">
      <c r="AE1269" s="1"/>
    </row>
    <row r="1270" spans="31:31" ht="15" customHeight="1" x14ac:dyDescent="0.25">
      <c r="AE1270" s="1"/>
    </row>
    <row r="1271" spans="31:31" ht="15" customHeight="1" x14ac:dyDescent="0.25">
      <c r="AE1271" s="1"/>
    </row>
    <row r="1272" spans="31:31" ht="15" customHeight="1" x14ac:dyDescent="0.25">
      <c r="AE1272" s="1"/>
    </row>
    <row r="1273" spans="31:31" ht="15" customHeight="1" x14ac:dyDescent="0.25">
      <c r="AE1273" s="1"/>
    </row>
    <row r="1274" spans="31:31" ht="15" customHeight="1" x14ac:dyDescent="0.25">
      <c r="AE1274" s="1"/>
    </row>
    <row r="1275" spans="31:31" ht="15" customHeight="1" x14ac:dyDescent="0.25">
      <c r="AE1275" s="1"/>
    </row>
    <row r="1276" spans="31:31" ht="15" customHeight="1" x14ac:dyDescent="0.25">
      <c r="AE1276" s="1"/>
    </row>
    <row r="1277" spans="31:31" ht="15" customHeight="1" x14ac:dyDescent="0.25">
      <c r="AE1277" s="1"/>
    </row>
    <row r="1278" spans="31:31" ht="15" customHeight="1" x14ac:dyDescent="0.25">
      <c r="AE1278" s="1"/>
    </row>
    <row r="1279" spans="31:31" ht="15" customHeight="1" x14ac:dyDescent="0.25">
      <c r="AE1279" s="1"/>
    </row>
    <row r="1280" spans="31:31" ht="15" customHeight="1" x14ac:dyDescent="0.25">
      <c r="AE1280" s="1"/>
    </row>
    <row r="1281" spans="31:31" ht="15" customHeight="1" x14ac:dyDescent="0.25">
      <c r="AE1281" s="1"/>
    </row>
    <row r="1282" spans="31:31" ht="15" customHeight="1" x14ac:dyDescent="0.25">
      <c r="AE1282" s="1"/>
    </row>
    <row r="1283" spans="31:31" ht="15" customHeight="1" x14ac:dyDescent="0.25">
      <c r="AE1283" s="1"/>
    </row>
    <row r="1284" spans="31:31" ht="15" customHeight="1" x14ac:dyDescent="0.25">
      <c r="AE1284" s="1"/>
    </row>
    <row r="1285" spans="31:31" ht="15" customHeight="1" x14ac:dyDescent="0.25">
      <c r="AE1285" s="1"/>
    </row>
    <row r="1286" spans="31:31" ht="15" customHeight="1" x14ac:dyDescent="0.25">
      <c r="AE1286" s="1"/>
    </row>
    <row r="1287" spans="31:31" ht="15" customHeight="1" x14ac:dyDescent="0.25">
      <c r="AE1287" s="1"/>
    </row>
    <row r="1288" spans="31:31" ht="15" customHeight="1" x14ac:dyDescent="0.25">
      <c r="AE1288" s="1"/>
    </row>
    <row r="1289" spans="31:31" ht="15" customHeight="1" x14ac:dyDescent="0.25">
      <c r="AE1289" s="1"/>
    </row>
    <row r="1290" spans="31:31" ht="15" customHeight="1" x14ac:dyDescent="0.25">
      <c r="AE1290" s="1"/>
    </row>
    <row r="1291" spans="31:31" ht="15" customHeight="1" x14ac:dyDescent="0.25">
      <c r="AE1291" s="1"/>
    </row>
    <row r="1292" spans="31:31" ht="15" customHeight="1" x14ac:dyDescent="0.25">
      <c r="AE1292" s="1"/>
    </row>
    <row r="1293" spans="31:31" ht="15" customHeight="1" x14ac:dyDescent="0.25">
      <c r="AE1293" s="1"/>
    </row>
    <row r="1294" spans="31:31" ht="15" customHeight="1" x14ac:dyDescent="0.25">
      <c r="AE1294" s="1"/>
    </row>
    <row r="1295" spans="31:31" ht="15" customHeight="1" x14ac:dyDescent="0.25">
      <c r="AE1295" s="1"/>
    </row>
    <row r="1296" spans="31:31" ht="15" customHeight="1" x14ac:dyDescent="0.25">
      <c r="AE1296" s="1"/>
    </row>
    <row r="1297" spans="31:31" ht="15" customHeight="1" x14ac:dyDescent="0.25">
      <c r="AE1297" s="1"/>
    </row>
    <row r="1298" spans="31:31" ht="15" customHeight="1" x14ac:dyDescent="0.25">
      <c r="AE1298" s="1"/>
    </row>
    <row r="1299" spans="31:31" ht="15" customHeight="1" x14ac:dyDescent="0.25">
      <c r="AE1299" s="1"/>
    </row>
    <row r="1300" spans="31:31" ht="15" customHeight="1" x14ac:dyDescent="0.25">
      <c r="AE1300" s="1"/>
    </row>
    <row r="1301" spans="31:31" ht="15" customHeight="1" x14ac:dyDescent="0.25">
      <c r="AE1301" s="1"/>
    </row>
    <row r="1302" spans="31:31" ht="15" customHeight="1" x14ac:dyDescent="0.25">
      <c r="AE1302" s="1"/>
    </row>
    <row r="1303" spans="31:31" ht="15" customHeight="1" x14ac:dyDescent="0.25">
      <c r="AE1303" s="1"/>
    </row>
    <row r="1304" spans="31:31" ht="15" customHeight="1" x14ac:dyDescent="0.25">
      <c r="AE1304" s="1"/>
    </row>
    <row r="1305" spans="31:31" ht="15" customHeight="1" x14ac:dyDescent="0.25">
      <c r="AE1305" s="1"/>
    </row>
    <row r="1306" spans="31:31" ht="15" customHeight="1" x14ac:dyDescent="0.25">
      <c r="AE1306" s="1"/>
    </row>
    <row r="1307" spans="31:31" ht="15" customHeight="1" x14ac:dyDescent="0.25">
      <c r="AE1307" s="1"/>
    </row>
    <row r="1308" spans="31:31" ht="15" customHeight="1" x14ac:dyDescent="0.25">
      <c r="AE1308" s="1"/>
    </row>
    <row r="1309" spans="31:31" ht="15" customHeight="1" x14ac:dyDescent="0.25">
      <c r="AE1309" s="1"/>
    </row>
    <row r="1310" spans="31:31" ht="15" customHeight="1" x14ac:dyDescent="0.25">
      <c r="AE1310" s="1"/>
    </row>
    <row r="1311" spans="31:31" ht="15" customHeight="1" x14ac:dyDescent="0.25">
      <c r="AE1311" s="1"/>
    </row>
    <row r="1312" spans="31:31" ht="15" customHeight="1" x14ac:dyDescent="0.25">
      <c r="AE1312" s="1"/>
    </row>
    <row r="1313" spans="31:31" ht="15" customHeight="1" x14ac:dyDescent="0.25">
      <c r="AE1313" s="1"/>
    </row>
    <row r="1314" spans="31:31" ht="15" customHeight="1" x14ac:dyDescent="0.25">
      <c r="AE1314" s="1"/>
    </row>
    <row r="1315" spans="31:31" ht="15" customHeight="1" x14ac:dyDescent="0.25">
      <c r="AE1315" s="1"/>
    </row>
    <row r="1316" spans="31:31" ht="15" customHeight="1" x14ac:dyDescent="0.25">
      <c r="AE1316" s="1"/>
    </row>
    <row r="1317" spans="31:31" ht="15" customHeight="1" x14ac:dyDescent="0.25">
      <c r="AE1317" s="1"/>
    </row>
    <row r="1318" spans="31:31" ht="15" customHeight="1" x14ac:dyDescent="0.25">
      <c r="AE1318" s="1"/>
    </row>
    <row r="1319" spans="31:31" ht="15" customHeight="1" x14ac:dyDescent="0.25">
      <c r="AE1319" s="1"/>
    </row>
    <row r="1320" spans="31:31" ht="15" customHeight="1" x14ac:dyDescent="0.25">
      <c r="AE1320" s="1"/>
    </row>
    <row r="1321" spans="31:31" ht="15" customHeight="1" x14ac:dyDescent="0.25">
      <c r="AE1321" s="1"/>
    </row>
    <row r="1322" spans="31:31" ht="15" customHeight="1" x14ac:dyDescent="0.25">
      <c r="AE1322" s="1"/>
    </row>
    <row r="1323" spans="31:31" ht="15" customHeight="1" x14ac:dyDescent="0.25">
      <c r="AE1323" s="1"/>
    </row>
    <row r="1324" spans="31:31" ht="15" customHeight="1" x14ac:dyDescent="0.25">
      <c r="AE1324" s="1"/>
    </row>
    <row r="1325" spans="31:31" ht="15" customHeight="1" x14ac:dyDescent="0.25">
      <c r="AE1325" s="1"/>
    </row>
    <row r="1326" spans="31:31" ht="15" customHeight="1" x14ac:dyDescent="0.25">
      <c r="AE1326" s="1"/>
    </row>
    <row r="1327" spans="31:31" ht="15" customHeight="1" x14ac:dyDescent="0.25">
      <c r="AE1327" s="1"/>
    </row>
    <row r="1328" spans="31:31" ht="15" customHeight="1" x14ac:dyDescent="0.25">
      <c r="AE1328" s="1"/>
    </row>
    <row r="1329" spans="31:31" ht="15" customHeight="1" x14ac:dyDescent="0.25">
      <c r="AE1329" s="1"/>
    </row>
    <row r="1330" spans="31:31" ht="15" customHeight="1" x14ac:dyDescent="0.25">
      <c r="AE1330" s="1"/>
    </row>
    <row r="1331" spans="31:31" ht="15" customHeight="1" x14ac:dyDescent="0.25">
      <c r="AE1331" s="1"/>
    </row>
    <row r="1332" spans="31:31" ht="15" customHeight="1" x14ac:dyDescent="0.25">
      <c r="AE1332" s="1"/>
    </row>
    <row r="1333" spans="31:31" ht="15" customHeight="1" x14ac:dyDescent="0.25">
      <c r="AE1333" s="1"/>
    </row>
    <row r="1334" spans="31:31" ht="15" customHeight="1" x14ac:dyDescent="0.25">
      <c r="AE1334" s="1"/>
    </row>
    <row r="1335" spans="31:31" ht="15" customHeight="1" x14ac:dyDescent="0.25">
      <c r="AE1335" s="1"/>
    </row>
    <row r="1336" spans="31:31" ht="15" customHeight="1" x14ac:dyDescent="0.25">
      <c r="AE1336" s="1"/>
    </row>
    <row r="1337" spans="31:31" ht="15" customHeight="1" x14ac:dyDescent="0.25">
      <c r="AE1337" s="1"/>
    </row>
    <row r="1338" spans="31:31" ht="15" customHeight="1" x14ac:dyDescent="0.25">
      <c r="AE1338" s="1"/>
    </row>
    <row r="1339" spans="31:31" ht="15" customHeight="1" x14ac:dyDescent="0.25">
      <c r="AE1339" s="1"/>
    </row>
    <row r="1340" spans="31:31" ht="15" customHeight="1" x14ac:dyDescent="0.25">
      <c r="AE1340" s="1"/>
    </row>
    <row r="1341" spans="31:31" ht="15" customHeight="1" x14ac:dyDescent="0.25">
      <c r="AE1341" s="1"/>
    </row>
    <row r="1342" spans="31:31" ht="15" customHeight="1" x14ac:dyDescent="0.25">
      <c r="AE1342" s="1"/>
    </row>
    <row r="1343" spans="31:31" ht="15" customHeight="1" x14ac:dyDescent="0.25">
      <c r="AE1343" s="1"/>
    </row>
    <row r="1344" spans="31:31" ht="15" customHeight="1" x14ac:dyDescent="0.25">
      <c r="AE1344" s="1"/>
    </row>
    <row r="1345" spans="31:31" ht="15" customHeight="1" x14ac:dyDescent="0.25">
      <c r="AE1345" s="1"/>
    </row>
    <row r="1346" spans="31:31" ht="15" customHeight="1" x14ac:dyDescent="0.25">
      <c r="AE1346" s="1"/>
    </row>
    <row r="1347" spans="31:31" ht="15" customHeight="1" x14ac:dyDescent="0.25">
      <c r="AE1347" s="1"/>
    </row>
    <row r="1348" spans="31:31" ht="15" customHeight="1" x14ac:dyDescent="0.25">
      <c r="AE1348" s="1"/>
    </row>
    <row r="1349" spans="31:31" ht="15" customHeight="1" x14ac:dyDescent="0.25">
      <c r="AE1349" s="1"/>
    </row>
    <row r="1350" spans="31:31" ht="15" customHeight="1" x14ac:dyDescent="0.25">
      <c r="AE1350" s="1"/>
    </row>
    <row r="1351" spans="31:31" ht="15" customHeight="1" x14ac:dyDescent="0.25">
      <c r="AE1351" s="1"/>
    </row>
    <row r="1352" spans="31:31" ht="15" customHeight="1" x14ac:dyDescent="0.25">
      <c r="AE1352" s="1"/>
    </row>
    <row r="1353" spans="31:31" ht="15" customHeight="1" x14ac:dyDescent="0.25">
      <c r="AE1353" s="1"/>
    </row>
    <row r="1354" spans="31:31" ht="15" customHeight="1" x14ac:dyDescent="0.25">
      <c r="AE1354" s="1"/>
    </row>
    <row r="1355" spans="31:31" ht="15" customHeight="1" x14ac:dyDescent="0.25">
      <c r="AE1355" s="1"/>
    </row>
    <row r="1356" spans="31:31" ht="15" customHeight="1" x14ac:dyDescent="0.25">
      <c r="AE1356" s="1"/>
    </row>
    <row r="1357" spans="31:31" ht="15" customHeight="1" x14ac:dyDescent="0.25">
      <c r="AE1357" s="1"/>
    </row>
    <row r="1358" spans="31:31" ht="15" customHeight="1" x14ac:dyDescent="0.25">
      <c r="AE1358" s="1"/>
    </row>
    <row r="1359" spans="31:31" ht="15" customHeight="1" x14ac:dyDescent="0.25">
      <c r="AE1359" s="1"/>
    </row>
    <row r="1360" spans="31:31" ht="15" customHeight="1" x14ac:dyDescent="0.25">
      <c r="AE1360" s="1"/>
    </row>
    <row r="1361" spans="31:31" ht="15" customHeight="1" x14ac:dyDescent="0.25">
      <c r="AE1361" s="1"/>
    </row>
    <row r="1362" spans="31:31" ht="15" customHeight="1" x14ac:dyDescent="0.25">
      <c r="AE1362" s="1"/>
    </row>
    <row r="1363" spans="31:31" ht="15" customHeight="1" x14ac:dyDescent="0.25">
      <c r="AE1363" s="1"/>
    </row>
    <row r="1364" spans="31:31" ht="15" customHeight="1" x14ac:dyDescent="0.25">
      <c r="AE1364" s="1"/>
    </row>
    <row r="1365" spans="31:31" ht="15" customHeight="1" x14ac:dyDescent="0.25">
      <c r="AE1365" s="1"/>
    </row>
    <row r="1366" spans="31:31" ht="15" customHeight="1" x14ac:dyDescent="0.25">
      <c r="AE1366" s="1"/>
    </row>
    <row r="1367" spans="31:31" ht="15" customHeight="1" x14ac:dyDescent="0.25">
      <c r="AE1367" s="1"/>
    </row>
    <row r="1368" spans="31:31" ht="15" customHeight="1" x14ac:dyDescent="0.25">
      <c r="AE1368" s="1"/>
    </row>
    <row r="1369" spans="31:31" ht="15" customHeight="1" x14ac:dyDescent="0.25">
      <c r="AE1369" s="1"/>
    </row>
    <row r="1370" spans="31:31" ht="15" customHeight="1" x14ac:dyDescent="0.25">
      <c r="AE1370" s="1"/>
    </row>
    <row r="1371" spans="31:31" ht="15" customHeight="1" x14ac:dyDescent="0.25">
      <c r="AE1371" s="1"/>
    </row>
    <row r="1372" spans="31:31" ht="15" customHeight="1" x14ac:dyDescent="0.25">
      <c r="AE1372" s="1"/>
    </row>
    <row r="1373" spans="31:31" ht="15" customHeight="1" x14ac:dyDescent="0.25">
      <c r="AE1373" s="1"/>
    </row>
    <row r="1374" spans="31:31" ht="15" customHeight="1" x14ac:dyDescent="0.25">
      <c r="AE1374" s="1"/>
    </row>
    <row r="1375" spans="31:31" ht="15" customHeight="1" x14ac:dyDescent="0.25">
      <c r="AE1375" s="1"/>
    </row>
    <row r="1376" spans="31:31" ht="15" customHeight="1" x14ac:dyDescent="0.25">
      <c r="AE1376" s="1"/>
    </row>
    <row r="1377" spans="31:31" ht="15" customHeight="1" x14ac:dyDescent="0.25">
      <c r="AE1377" s="1"/>
    </row>
    <row r="1378" spans="31:31" ht="15" customHeight="1" x14ac:dyDescent="0.25">
      <c r="AE1378" s="1"/>
    </row>
    <row r="1379" spans="31:31" ht="15" customHeight="1" x14ac:dyDescent="0.25">
      <c r="AE1379" s="1"/>
    </row>
    <row r="1380" spans="31:31" ht="15" customHeight="1" x14ac:dyDescent="0.25">
      <c r="AE1380" s="1"/>
    </row>
    <row r="1381" spans="31:31" ht="15" customHeight="1" x14ac:dyDescent="0.25">
      <c r="AE1381" s="1"/>
    </row>
    <row r="1382" spans="31:31" ht="15" customHeight="1" x14ac:dyDescent="0.25">
      <c r="AE1382" s="1"/>
    </row>
    <row r="1383" spans="31:31" ht="15" customHeight="1" x14ac:dyDescent="0.25">
      <c r="AE1383" s="1"/>
    </row>
    <row r="1384" spans="31:31" ht="15" customHeight="1" x14ac:dyDescent="0.25">
      <c r="AE1384" s="1"/>
    </row>
    <row r="1385" spans="31:31" ht="15" customHeight="1" x14ac:dyDescent="0.25">
      <c r="AE1385" s="1"/>
    </row>
    <row r="1386" spans="31:31" ht="15" customHeight="1" x14ac:dyDescent="0.25">
      <c r="AE1386" s="1"/>
    </row>
    <row r="1387" spans="31:31" ht="15" customHeight="1" x14ac:dyDescent="0.25">
      <c r="AE1387" s="1"/>
    </row>
    <row r="1388" spans="31:31" ht="15" customHeight="1" x14ac:dyDescent="0.25">
      <c r="AE1388" s="1"/>
    </row>
    <row r="1389" spans="31:31" ht="15" customHeight="1" x14ac:dyDescent="0.25">
      <c r="AE1389" s="1"/>
    </row>
    <row r="1390" spans="31:31" ht="15" customHeight="1" x14ac:dyDescent="0.25">
      <c r="AE1390" s="1"/>
    </row>
    <row r="1391" spans="31:31" ht="15" customHeight="1" x14ac:dyDescent="0.25">
      <c r="AE1391" s="1"/>
    </row>
    <row r="1392" spans="31:31" ht="15" customHeight="1" x14ac:dyDescent="0.25">
      <c r="AE1392" s="1"/>
    </row>
    <row r="1393" spans="31:31" ht="15" customHeight="1" x14ac:dyDescent="0.25">
      <c r="AE1393" s="1"/>
    </row>
    <row r="1394" spans="31:31" ht="15" customHeight="1" x14ac:dyDescent="0.25">
      <c r="AE1394" s="1"/>
    </row>
    <row r="1395" spans="31:31" ht="15" customHeight="1" x14ac:dyDescent="0.25">
      <c r="AE1395" s="1"/>
    </row>
    <row r="1396" spans="31:31" ht="15" customHeight="1" x14ac:dyDescent="0.25">
      <c r="AE1396" s="1"/>
    </row>
    <row r="1397" spans="31:31" ht="15" customHeight="1" x14ac:dyDescent="0.25">
      <c r="AE1397" s="1"/>
    </row>
    <row r="1398" spans="31:31" ht="15" customHeight="1" x14ac:dyDescent="0.25">
      <c r="AE1398" s="1"/>
    </row>
    <row r="1399" spans="31:31" ht="15" customHeight="1" x14ac:dyDescent="0.25">
      <c r="AE1399" s="1"/>
    </row>
    <row r="1400" spans="31:31" ht="15" customHeight="1" x14ac:dyDescent="0.25">
      <c r="AE1400" s="1"/>
    </row>
    <row r="1401" spans="31:31" ht="15" customHeight="1" x14ac:dyDescent="0.25">
      <c r="AE1401" s="1"/>
    </row>
    <row r="1402" spans="31:31" ht="15" customHeight="1" x14ac:dyDescent="0.25">
      <c r="AE1402" s="1"/>
    </row>
    <row r="1403" spans="31:31" ht="15" customHeight="1" x14ac:dyDescent="0.25">
      <c r="AE1403" s="1"/>
    </row>
    <row r="1404" spans="31:31" ht="15" customHeight="1" x14ac:dyDescent="0.25">
      <c r="AE1404" s="1"/>
    </row>
    <row r="1405" spans="31:31" ht="15" customHeight="1" x14ac:dyDescent="0.25">
      <c r="AE1405" s="1"/>
    </row>
    <row r="1406" spans="31:31" ht="15" customHeight="1" x14ac:dyDescent="0.25">
      <c r="AE1406" s="1"/>
    </row>
    <row r="1407" spans="31:31" ht="15" customHeight="1" x14ac:dyDescent="0.25">
      <c r="AE1407" s="1"/>
    </row>
    <row r="1408" spans="31:31" ht="15" customHeight="1" x14ac:dyDescent="0.25">
      <c r="AE1408" s="1"/>
    </row>
    <row r="1409" spans="31:31" ht="15" customHeight="1" x14ac:dyDescent="0.25">
      <c r="AE1409" s="1"/>
    </row>
    <row r="1410" spans="31:31" ht="15" customHeight="1" x14ac:dyDescent="0.25">
      <c r="AE1410" s="1"/>
    </row>
    <row r="1411" spans="31:31" ht="15" customHeight="1" x14ac:dyDescent="0.25">
      <c r="AE1411" s="1"/>
    </row>
    <row r="1412" spans="31:31" ht="15" customHeight="1" x14ac:dyDescent="0.25">
      <c r="AE1412" s="1"/>
    </row>
    <row r="1413" spans="31:31" ht="15" customHeight="1" x14ac:dyDescent="0.25">
      <c r="AE1413" s="1"/>
    </row>
    <row r="1414" spans="31:31" ht="15" customHeight="1" x14ac:dyDescent="0.25">
      <c r="AE1414" s="1"/>
    </row>
    <row r="1415" spans="31:31" ht="15" customHeight="1" x14ac:dyDescent="0.25">
      <c r="AE1415" s="1"/>
    </row>
    <row r="1416" spans="31:31" ht="15" customHeight="1" x14ac:dyDescent="0.25">
      <c r="AE1416" s="1"/>
    </row>
    <row r="1417" spans="31:31" ht="15" customHeight="1" x14ac:dyDescent="0.25">
      <c r="AE1417" s="1"/>
    </row>
    <row r="1418" spans="31:31" ht="15" customHeight="1" x14ac:dyDescent="0.25">
      <c r="AE1418" s="1"/>
    </row>
    <row r="1419" spans="31:31" ht="15" customHeight="1" x14ac:dyDescent="0.25">
      <c r="AE1419" s="1"/>
    </row>
    <row r="1420" spans="31:31" ht="15" customHeight="1" x14ac:dyDescent="0.25">
      <c r="AE1420" s="1"/>
    </row>
    <row r="1421" spans="31:31" ht="15" customHeight="1" x14ac:dyDescent="0.25">
      <c r="AE1421" s="1"/>
    </row>
    <row r="1422" spans="31:31" ht="15" customHeight="1" x14ac:dyDescent="0.25">
      <c r="AE1422" s="1"/>
    </row>
    <row r="1423" spans="31:31" ht="15" customHeight="1" x14ac:dyDescent="0.25">
      <c r="AE1423" s="1"/>
    </row>
    <row r="1424" spans="31:31" ht="15" customHeight="1" x14ac:dyDescent="0.25">
      <c r="AE1424" s="1"/>
    </row>
    <row r="1425" spans="31:31" ht="15" customHeight="1" x14ac:dyDescent="0.25">
      <c r="AE1425" s="1"/>
    </row>
    <row r="1426" spans="31:31" ht="15" customHeight="1" x14ac:dyDescent="0.25">
      <c r="AE1426" s="1"/>
    </row>
    <row r="1427" spans="31:31" ht="15" customHeight="1" x14ac:dyDescent="0.25">
      <c r="AE1427" s="1"/>
    </row>
    <row r="1428" spans="31:31" ht="15" customHeight="1" x14ac:dyDescent="0.25">
      <c r="AE1428" s="1"/>
    </row>
    <row r="1429" spans="31:31" ht="15" customHeight="1" x14ac:dyDescent="0.25">
      <c r="AE1429" s="1"/>
    </row>
    <row r="1430" spans="31:31" ht="15" customHeight="1" x14ac:dyDescent="0.25">
      <c r="AE1430" s="1"/>
    </row>
    <row r="1431" spans="31:31" ht="15" customHeight="1" x14ac:dyDescent="0.25">
      <c r="AE1431" s="1"/>
    </row>
    <row r="1432" spans="31:31" ht="15" customHeight="1" x14ac:dyDescent="0.25">
      <c r="AE1432" s="1"/>
    </row>
    <row r="1433" spans="31:31" ht="15" customHeight="1" x14ac:dyDescent="0.25">
      <c r="AE1433" s="1"/>
    </row>
    <row r="1434" spans="31:31" ht="15" customHeight="1" x14ac:dyDescent="0.25">
      <c r="AE1434" s="1"/>
    </row>
    <row r="1435" spans="31:31" ht="15" customHeight="1" x14ac:dyDescent="0.25">
      <c r="AE1435" s="1"/>
    </row>
    <row r="1436" spans="31:31" ht="15" customHeight="1" x14ac:dyDescent="0.25">
      <c r="AE1436" s="1"/>
    </row>
    <row r="1437" spans="31:31" ht="15" customHeight="1" x14ac:dyDescent="0.25">
      <c r="AE1437" s="1"/>
    </row>
    <row r="1438" spans="31:31" ht="15" customHeight="1" x14ac:dyDescent="0.25">
      <c r="AE1438" s="1"/>
    </row>
    <row r="1439" spans="31:31" ht="15" customHeight="1" x14ac:dyDescent="0.25">
      <c r="AE1439" s="1"/>
    </row>
    <row r="1440" spans="31:31" ht="15" customHeight="1" x14ac:dyDescent="0.25">
      <c r="AE1440" s="1"/>
    </row>
    <row r="1441" spans="31:31" ht="15" customHeight="1" x14ac:dyDescent="0.25">
      <c r="AE1441" s="1"/>
    </row>
    <row r="1442" spans="31:31" ht="15" customHeight="1" x14ac:dyDescent="0.25">
      <c r="AE1442" s="1"/>
    </row>
    <row r="1443" spans="31:31" ht="15" customHeight="1" x14ac:dyDescent="0.25">
      <c r="AE1443" s="1"/>
    </row>
    <row r="1444" spans="31:31" ht="15" customHeight="1" x14ac:dyDescent="0.25">
      <c r="AE1444" s="1"/>
    </row>
    <row r="1445" spans="31:31" ht="15" customHeight="1" x14ac:dyDescent="0.25">
      <c r="AE1445" s="1"/>
    </row>
    <row r="1446" spans="31:31" ht="15" customHeight="1" x14ac:dyDescent="0.25">
      <c r="AE1446" s="1"/>
    </row>
    <row r="1447" spans="31:31" ht="15" customHeight="1" x14ac:dyDescent="0.25">
      <c r="AE1447" s="1"/>
    </row>
    <row r="1448" spans="31:31" ht="15" customHeight="1" x14ac:dyDescent="0.25">
      <c r="AE1448" s="1"/>
    </row>
    <row r="1449" spans="31:31" ht="15" customHeight="1" x14ac:dyDescent="0.25">
      <c r="AE1449" s="1"/>
    </row>
    <row r="1450" spans="31:31" ht="15" customHeight="1" x14ac:dyDescent="0.25">
      <c r="AE1450" s="1"/>
    </row>
    <row r="1451" spans="31:31" ht="15" customHeight="1" x14ac:dyDescent="0.25">
      <c r="AE1451" s="1"/>
    </row>
    <row r="1452" spans="31:31" ht="15" customHeight="1" x14ac:dyDescent="0.25">
      <c r="AE1452" s="1"/>
    </row>
    <row r="1453" spans="31:31" ht="15" customHeight="1" x14ac:dyDescent="0.25">
      <c r="AE1453" s="1"/>
    </row>
    <row r="1454" spans="31:31" ht="15" customHeight="1" x14ac:dyDescent="0.25">
      <c r="AE1454" s="1"/>
    </row>
    <row r="1455" spans="31:31" ht="15" customHeight="1" x14ac:dyDescent="0.25">
      <c r="AE1455" s="1"/>
    </row>
    <row r="1456" spans="31:31" ht="15" customHeight="1" x14ac:dyDescent="0.25">
      <c r="AE1456" s="1"/>
    </row>
    <row r="1457" spans="31:31" ht="15" customHeight="1" x14ac:dyDescent="0.25">
      <c r="AE1457" s="1"/>
    </row>
    <row r="1458" spans="31:31" ht="15" customHeight="1" x14ac:dyDescent="0.25">
      <c r="AE1458" s="1"/>
    </row>
    <row r="1459" spans="31:31" ht="15" customHeight="1" x14ac:dyDescent="0.25">
      <c r="AE1459" s="1"/>
    </row>
    <row r="1460" spans="31:31" ht="15" customHeight="1" x14ac:dyDescent="0.25">
      <c r="AE1460" s="1"/>
    </row>
    <row r="1461" spans="31:31" ht="15" customHeight="1" x14ac:dyDescent="0.25">
      <c r="AE1461" s="1"/>
    </row>
    <row r="1462" spans="31:31" ht="15" customHeight="1" x14ac:dyDescent="0.25">
      <c r="AE1462" s="1"/>
    </row>
    <row r="1463" spans="31:31" ht="15" customHeight="1" x14ac:dyDescent="0.25">
      <c r="AE1463" s="1"/>
    </row>
    <row r="1464" spans="31:31" ht="15" customHeight="1" x14ac:dyDescent="0.25">
      <c r="AE1464" s="1"/>
    </row>
    <row r="1465" spans="31:31" ht="15" customHeight="1" x14ac:dyDescent="0.25">
      <c r="AE1465" s="1"/>
    </row>
    <row r="1466" spans="31:31" ht="15" customHeight="1" x14ac:dyDescent="0.25">
      <c r="AE1466" s="1"/>
    </row>
    <row r="1467" spans="31:31" ht="15" customHeight="1" x14ac:dyDescent="0.25">
      <c r="AE1467" s="1"/>
    </row>
    <row r="1468" spans="31:31" ht="15" customHeight="1" x14ac:dyDescent="0.25">
      <c r="AE1468" s="1"/>
    </row>
    <row r="1469" spans="31:31" ht="15" customHeight="1" x14ac:dyDescent="0.25">
      <c r="AE1469" s="1"/>
    </row>
    <row r="1470" spans="31:31" ht="15" customHeight="1" x14ac:dyDescent="0.25">
      <c r="AE1470" s="1"/>
    </row>
    <row r="1471" spans="31:31" ht="15" customHeight="1" x14ac:dyDescent="0.25">
      <c r="AE1471" s="1"/>
    </row>
    <row r="1472" spans="31:31" ht="15" customHeight="1" x14ac:dyDescent="0.25">
      <c r="AE1472" s="1"/>
    </row>
    <row r="1473" spans="31:31" ht="15" customHeight="1" x14ac:dyDescent="0.25">
      <c r="AE1473" s="1"/>
    </row>
    <row r="1474" spans="31:31" ht="15" customHeight="1" x14ac:dyDescent="0.25">
      <c r="AE1474" s="1"/>
    </row>
    <row r="1475" spans="31:31" ht="15" customHeight="1" x14ac:dyDescent="0.25">
      <c r="AE1475" s="1"/>
    </row>
    <row r="1476" spans="31:31" ht="15" customHeight="1" x14ac:dyDescent="0.25">
      <c r="AE1476" s="1"/>
    </row>
    <row r="1477" spans="31:31" ht="15" customHeight="1" x14ac:dyDescent="0.25">
      <c r="AE1477" s="1"/>
    </row>
    <row r="1478" spans="31:31" ht="15" customHeight="1" x14ac:dyDescent="0.25">
      <c r="AE1478" s="1"/>
    </row>
    <row r="1479" spans="31:31" ht="15" customHeight="1" x14ac:dyDescent="0.25">
      <c r="AE1479" s="1"/>
    </row>
    <row r="1480" spans="31:31" ht="15" customHeight="1" x14ac:dyDescent="0.25">
      <c r="AE1480" s="1"/>
    </row>
    <row r="1481" spans="31:31" ht="15" customHeight="1" x14ac:dyDescent="0.25">
      <c r="AE1481" s="1"/>
    </row>
    <row r="1482" spans="31:31" ht="15" customHeight="1" x14ac:dyDescent="0.25">
      <c r="AE1482" s="1"/>
    </row>
    <row r="1483" spans="31:31" ht="15" customHeight="1" x14ac:dyDescent="0.25">
      <c r="AE1483" s="1"/>
    </row>
    <row r="1484" spans="31:31" ht="15" customHeight="1" x14ac:dyDescent="0.25">
      <c r="AE1484" s="1"/>
    </row>
    <row r="1485" spans="31:31" ht="15" customHeight="1" x14ac:dyDescent="0.25">
      <c r="AE1485" s="1"/>
    </row>
    <row r="1486" spans="31:31" ht="15" customHeight="1" x14ac:dyDescent="0.25">
      <c r="AE1486" s="1"/>
    </row>
    <row r="1487" spans="31:31" ht="15" customHeight="1" x14ac:dyDescent="0.25">
      <c r="AE1487" s="1"/>
    </row>
    <row r="1488" spans="31:31" ht="15" customHeight="1" x14ac:dyDescent="0.25">
      <c r="AE1488" s="1"/>
    </row>
    <row r="1489" spans="31:31" ht="15" customHeight="1" x14ac:dyDescent="0.25">
      <c r="AE1489" s="1"/>
    </row>
    <row r="1490" spans="31:31" ht="15" customHeight="1" x14ac:dyDescent="0.25">
      <c r="AE1490" s="1"/>
    </row>
    <row r="1491" spans="31:31" ht="15" customHeight="1" x14ac:dyDescent="0.25">
      <c r="AE1491" s="1"/>
    </row>
    <row r="1492" spans="31:31" ht="15" customHeight="1" x14ac:dyDescent="0.25">
      <c r="AE1492" s="1"/>
    </row>
    <row r="1493" spans="31:31" ht="15" customHeight="1" x14ac:dyDescent="0.25">
      <c r="AE1493" s="1"/>
    </row>
    <row r="1494" spans="31:31" ht="15" customHeight="1" x14ac:dyDescent="0.25">
      <c r="AE1494" s="1"/>
    </row>
    <row r="1495" spans="31:31" ht="15" customHeight="1" x14ac:dyDescent="0.25">
      <c r="AE1495" s="1"/>
    </row>
    <row r="1496" spans="31:31" ht="15" customHeight="1" x14ac:dyDescent="0.25">
      <c r="AE1496" s="1"/>
    </row>
    <row r="1497" spans="31:31" ht="15" customHeight="1" x14ac:dyDescent="0.25">
      <c r="AE1497" s="1"/>
    </row>
    <row r="1498" spans="31:31" ht="15" customHeight="1" x14ac:dyDescent="0.25">
      <c r="AE1498" s="1"/>
    </row>
    <row r="1499" spans="31:31" ht="15" customHeight="1" x14ac:dyDescent="0.25">
      <c r="AE1499" s="1"/>
    </row>
    <row r="1500" spans="31:31" ht="15" customHeight="1" x14ac:dyDescent="0.25">
      <c r="AE1500" s="1"/>
    </row>
    <row r="1501" spans="31:31" ht="15" customHeight="1" x14ac:dyDescent="0.25">
      <c r="AE1501" s="1"/>
    </row>
    <row r="1502" spans="31:31" ht="15" customHeight="1" x14ac:dyDescent="0.25">
      <c r="AE1502" s="1"/>
    </row>
    <row r="1503" spans="31:31" ht="15" customHeight="1" x14ac:dyDescent="0.25">
      <c r="AE1503" s="1"/>
    </row>
    <row r="1504" spans="31:31" ht="15" customHeight="1" x14ac:dyDescent="0.25">
      <c r="AE1504" s="1"/>
    </row>
    <row r="1505" spans="31:31" ht="15" customHeight="1" x14ac:dyDescent="0.25">
      <c r="AE1505" s="1"/>
    </row>
    <row r="1506" spans="31:31" ht="15" customHeight="1" x14ac:dyDescent="0.25">
      <c r="AE1506" s="1"/>
    </row>
    <row r="1507" spans="31:31" ht="15" customHeight="1" x14ac:dyDescent="0.25">
      <c r="AE1507" s="1"/>
    </row>
    <row r="1508" spans="31:31" ht="15" customHeight="1" x14ac:dyDescent="0.25">
      <c r="AE1508" s="1"/>
    </row>
    <row r="1509" spans="31:31" ht="15" customHeight="1" x14ac:dyDescent="0.25">
      <c r="AE1509" s="1"/>
    </row>
    <row r="1510" spans="31:31" ht="15" customHeight="1" x14ac:dyDescent="0.25">
      <c r="AE1510" s="1"/>
    </row>
    <row r="1511" spans="31:31" ht="15" customHeight="1" x14ac:dyDescent="0.25">
      <c r="AE1511" s="1"/>
    </row>
    <row r="1512" spans="31:31" ht="15" customHeight="1" x14ac:dyDescent="0.25">
      <c r="AE1512" s="1"/>
    </row>
    <row r="1513" spans="31:31" ht="15" customHeight="1" x14ac:dyDescent="0.25">
      <c r="AE1513" s="1"/>
    </row>
    <row r="1514" spans="31:31" ht="15" customHeight="1" x14ac:dyDescent="0.25">
      <c r="AE1514" s="1"/>
    </row>
    <row r="1515" spans="31:31" ht="15" customHeight="1" x14ac:dyDescent="0.25">
      <c r="AE1515" s="1"/>
    </row>
    <row r="1516" spans="31:31" ht="15" customHeight="1" x14ac:dyDescent="0.25">
      <c r="AE1516" s="1"/>
    </row>
    <row r="1517" spans="31:31" ht="15" customHeight="1" x14ac:dyDescent="0.25">
      <c r="AE1517" s="1"/>
    </row>
    <row r="1518" spans="31:31" ht="15" customHeight="1" x14ac:dyDescent="0.25">
      <c r="AE1518" s="1"/>
    </row>
    <row r="1519" spans="31:31" ht="15" customHeight="1" x14ac:dyDescent="0.25">
      <c r="AE1519" s="1"/>
    </row>
    <row r="1520" spans="31:31" ht="15" customHeight="1" x14ac:dyDescent="0.25">
      <c r="AE1520" s="1"/>
    </row>
    <row r="1521" spans="31:31" ht="15" customHeight="1" x14ac:dyDescent="0.25">
      <c r="AE1521" s="1"/>
    </row>
    <row r="1522" spans="31:31" ht="15" customHeight="1" x14ac:dyDescent="0.25">
      <c r="AE1522" s="1"/>
    </row>
    <row r="1523" spans="31:31" ht="15" customHeight="1" x14ac:dyDescent="0.25">
      <c r="AE1523" s="1"/>
    </row>
    <row r="1524" spans="31:31" ht="15" customHeight="1" x14ac:dyDescent="0.25">
      <c r="AE1524" s="1"/>
    </row>
    <row r="1525" spans="31:31" ht="15" customHeight="1" x14ac:dyDescent="0.25">
      <c r="AE1525" s="1"/>
    </row>
    <row r="1526" spans="31:31" ht="15" customHeight="1" x14ac:dyDescent="0.25">
      <c r="AE1526" s="1"/>
    </row>
    <row r="1527" spans="31:31" ht="15" customHeight="1" x14ac:dyDescent="0.25">
      <c r="AE1527" s="1"/>
    </row>
    <row r="1528" spans="31:31" ht="15" customHeight="1" x14ac:dyDescent="0.25">
      <c r="AE1528" s="1"/>
    </row>
    <row r="1529" spans="31:31" ht="15" customHeight="1" x14ac:dyDescent="0.25">
      <c r="AE1529" s="1"/>
    </row>
    <row r="1530" spans="31:31" ht="15" customHeight="1" x14ac:dyDescent="0.25">
      <c r="AE1530" s="1"/>
    </row>
    <row r="1531" spans="31:31" ht="15" customHeight="1" x14ac:dyDescent="0.25">
      <c r="AE1531" s="1"/>
    </row>
    <row r="1532" spans="31:31" ht="15" customHeight="1" x14ac:dyDescent="0.25">
      <c r="AE1532" s="1"/>
    </row>
    <row r="1533" spans="31:31" ht="15" customHeight="1" x14ac:dyDescent="0.25">
      <c r="AE1533" s="1"/>
    </row>
    <row r="1534" spans="31:31" ht="15" customHeight="1" x14ac:dyDescent="0.25">
      <c r="AE1534" s="1"/>
    </row>
    <row r="1535" spans="31:31" ht="15" customHeight="1" x14ac:dyDescent="0.25">
      <c r="AE1535" s="1"/>
    </row>
    <row r="1536" spans="31:31" ht="15" customHeight="1" x14ac:dyDescent="0.25">
      <c r="AE1536" s="1"/>
    </row>
    <row r="1537" spans="31:31" ht="15" customHeight="1" x14ac:dyDescent="0.25">
      <c r="AE1537" s="1"/>
    </row>
    <row r="1538" spans="31:31" ht="15" customHeight="1" x14ac:dyDescent="0.25">
      <c r="AE1538" s="1"/>
    </row>
    <row r="1539" spans="31:31" ht="15" customHeight="1" x14ac:dyDescent="0.25">
      <c r="AE1539" s="1"/>
    </row>
    <row r="1540" spans="31:31" ht="15" customHeight="1" x14ac:dyDescent="0.25">
      <c r="AE1540" s="1"/>
    </row>
    <row r="1541" spans="31:31" ht="15" customHeight="1" x14ac:dyDescent="0.25">
      <c r="AE1541" s="1"/>
    </row>
    <row r="1542" spans="31:31" ht="15" customHeight="1" x14ac:dyDescent="0.25">
      <c r="AE1542" s="1"/>
    </row>
    <row r="1543" spans="31:31" ht="15" customHeight="1" x14ac:dyDescent="0.25">
      <c r="AE1543" s="1"/>
    </row>
    <row r="1544" spans="31:31" ht="15" customHeight="1" x14ac:dyDescent="0.25">
      <c r="AE1544" s="1"/>
    </row>
    <row r="1545" spans="31:31" ht="15" customHeight="1" x14ac:dyDescent="0.25">
      <c r="AE1545" s="1"/>
    </row>
    <row r="1546" spans="31:31" ht="15" customHeight="1" x14ac:dyDescent="0.25">
      <c r="AE1546" s="1"/>
    </row>
    <row r="1547" spans="31:31" ht="15" customHeight="1" x14ac:dyDescent="0.25">
      <c r="AE1547" s="1"/>
    </row>
    <row r="1548" spans="31:31" ht="15" customHeight="1" x14ac:dyDescent="0.25">
      <c r="AE1548" s="1"/>
    </row>
    <row r="1549" spans="31:31" ht="15" customHeight="1" x14ac:dyDescent="0.25">
      <c r="AE1549" s="1"/>
    </row>
    <row r="1550" spans="31:31" ht="15" customHeight="1" x14ac:dyDescent="0.25">
      <c r="AE1550" s="1"/>
    </row>
    <row r="1551" spans="31:31" ht="15" customHeight="1" x14ac:dyDescent="0.25">
      <c r="AE1551" s="1"/>
    </row>
    <row r="1552" spans="31:31" ht="15" customHeight="1" x14ac:dyDescent="0.25">
      <c r="AE1552" s="1"/>
    </row>
    <row r="1553" spans="31:31" ht="15" customHeight="1" x14ac:dyDescent="0.25">
      <c r="AE1553" s="1"/>
    </row>
    <row r="1554" spans="31:31" ht="15" customHeight="1" x14ac:dyDescent="0.25">
      <c r="AE1554" s="1"/>
    </row>
    <row r="1555" spans="31:31" ht="15" customHeight="1" x14ac:dyDescent="0.25">
      <c r="AE1555" s="1"/>
    </row>
    <row r="1556" spans="31:31" ht="15" customHeight="1" x14ac:dyDescent="0.25">
      <c r="AE1556" s="1"/>
    </row>
    <row r="1557" spans="31:31" ht="15" customHeight="1" x14ac:dyDescent="0.25">
      <c r="AE1557" s="1"/>
    </row>
    <row r="1558" spans="31:31" ht="15" customHeight="1" x14ac:dyDescent="0.25">
      <c r="AE1558" s="1"/>
    </row>
    <row r="1559" spans="31:31" ht="15" customHeight="1" x14ac:dyDescent="0.25">
      <c r="AE1559" s="1"/>
    </row>
    <row r="1560" spans="31:31" ht="15" customHeight="1" x14ac:dyDescent="0.25">
      <c r="AE1560" s="1"/>
    </row>
    <row r="1561" spans="31:31" ht="15" customHeight="1" x14ac:dyDescent="0.25">
      <c r="AE1561" s="1"/>
    </row>
    <row r="1562" spans="31:31" ht="15" customHeight="1" x14ac:dyDescent="0.25">
      <c r="AE1562" s="1"/>
    </row>
    <row r="1563" spans="31:31" ht="15" customHeight="1" x14ac:dyDescent="0.25">
      <c r="AE1563" s="1"/>
    </row>
    <row r="1564" spans="31:31" ht="15" customHeight="1" x14ac:dyDescent="0.25">
      <c r="AE1564" s="1"/>
    </row>
    <row r="1565" spans="31:31" ht="15" customHeight="1" x14ac:dyDescent="0.25">
      <c r="AE1565" s="1"/>
    </row>
    <row r="1566" spans="31:31" ht="15" customHeight="1" x14ac:dyDescent="0.25">
      <c r="AE1566" s="1"/>
    </row>
    <row r="1567" spans="31:31" ht="15" customHeight="1" x14ac:dyDescent="0.25">
      <c r="AE1567" s="1"/>
    </row>
    <row r="1568" spans="31:31" ht="15" customHeight="1" x14ac:dyDescent="0.25">
      <c r="AE1568" s="1"/>
    </row>
    <row r="1569" spans="31:31" ht="15" customHeight="1" x14ac:dyDescent="0.25">
      <c r="AE1569" s="1"/>
    </row>
    <row r="1570" spans="31:31" ht="15" customHeight="1" x14ac:dyDescent="0.25">
      <c r="AE1570" s="1"/>
    </row>
    <row r="1571" spans="31:31" ht="15" customHeight="1" x14ac:dyDescent="0.25">
      <c r="AE1571" s="1"/>
    </row>
    <row r="1572" spans="31:31" ht="15" customHeight="1" x14ac:dyDescent="0.25">
      <c r="AE1572" s="1"/>
    </row>
    <row r="1573" spans="31:31" ht="15" customHeight="1" x14ac:dyDescent="0.25">
      <c r="AE1573" s="1"/>
    </row>
    <row r="1574" spans="31:31" ht="15" customHeight="1" x14ac:dyDescent="0.25">
      <c r="AE1574" s="1"/>
    </row>
    <row r="1575" spans="31:31" ht="15" customHeight="1" x14ac:dyDescent="0.25">
      <c r="AE1575" s="1"/>
    </row>
    <row r="1576" spans="31:31" ht="15" customHeight="1" x14ac:dyDescent="0.25">
      <c r="AE1576" s="1"/>
    </row>
    <row r="1577" spans="31:31" ht="15" customHeight="1" x14ac:dyDescent="0.25">
      <c r="AE1577" s="1"/>
    </row>
    <row r="1578" spans="31:31" ht="15" customHeight="1" x14ac:dyDescent="0.25">
      <c r="AE1578" s="1"/>
    </row>
    <row r="1579" spans="31:31" ht="15" customHeight="1" x14ac:dyDescent="0.25">
      <c r="AE1579" s="1"/>
    </row>
    <row r="1580" spans="31:31" ht="15" customHeight="1" x14ac:dyDescent="0.25">
      <c r="AE1580" s="1"/>
    </row>
    <row r="1581" spans="31:31" ht="15" customHeight="1" x14ac:dyDescent="0.25">
      <c r="AE1581" s="1"/>
    </row>
    <row r="1582" spans="31:31" ht="15" customHeight="1" x14ac:dyDescent="0.25">
      <c r="AE1582" s="1"/>
    </row>
    <row r="1583" spans="31:31" ht="15" customHeight="1" x14ac:dyDescent="0.25">
      <c r="AE1583" s="1"/>
    </row>
    <row r="1584" spans="31:31" ht="15" customHeight="1" x14ac:dyDescent="0.25">
      <c r="AE1584" s="1"/>
    </row>
    <row r="1585" spans="31:31" ht="15" customHeight="1" x14ac:dyDescent="0.25">
      <c r="AE1585" s="1"/>
    </row>
    <row r="1586" spans="31:31" ht="15" customHeight="1" x14ac:dyDescent="0.25">
      <c r="AE1586" s="1"/>
    </row>
    <row r="1587" spans="31:31" ht="15" customHeight="1" x14ac:dyDescent="0.25">
      <c r="AE1587" s="1"/>
    </row>
    <row r="1588" spans="31:31" ht="15" customHeight="1" x14ac:dyDescent="0.25">
      <c r="AE1588" s="1"/>
    </row>
    <row r="1589" spans="31:31" ht="15" customHeight="1" x14ac:dyDescent="0.25">
      <c r="AE1589" s="1"/>
    </row>
    <row r="1590" spans="31:31" ht="15" customHeight="1" x14ac:dyDescent="0.25">
      <c r="AE1590" s="1"/>
    </row>
    <row r="1591" spans="31:31" ht="15" customHeight="1" x14ac:dyDescent="0.25">
      <c r="AE1591" s="1"/>
    </row>
    <row r="1592" spans="31:31" ht="15" customHeight="1" x14ac:dyDescent="0.25">
      <c r="AE1592" s="1"/>
    </row>
    <row r="1593" spans="31:31" ht="15" customHeight="1" x14ac:dyDescent="0.25">
      <c r="AE1593" s="1"/>
    </row>
    <row r="1594" spans="31:31" ht="15" customHeight="1" x14ac:dyDescent="0.25">
      <c r="AE1594" s="1"/>
    </row>
    <row r="1595" spans="31:31" ht="15" customHeight="1" x14ac:dyDescent="0.25">
      <c r="AE1595" s="1"/>
    </row>
    <row r="1596" spans="31:31" ht="15" customHeight="1" x14ac:dyDescent="0.25">
      <c r="AE1596" s="1"/>
    </row>
    <row r="1597" spans="31:31" ht="15" customHeight="1" x14ac:dyDescent="0.25">
      <c r="AE1597" s="1"/>
    </row>
    <row r="1598" spans="31:31" ht="15" customHeight="1" x14ac:dyDescent="0.25">
      <c r="AE1598" s="1"/>
    </row>
    <row r="1599" spans="31:31" ht="15" customHeight="1" x14ac:dyDescent="0.25">
      <c r="AE1599" s="1"/>
    </row>
    <row r="1600" spans="31:31" ht="15" customHeight="1" x14ac:dyDescent="0.25">
      <c r="AE1600" s="1"/>
    </row>
    <row r="1601" spans="31:31" ht="15" customHeight="1" x14ac:dyDescent="0.25">
      <c r="AE1601" s="1"/>
    </row>
    <row r="1602" spans="31:31" ht="15" customHeight="1" x14ac:dyDescent="0.25">
      <c r="AE1602" s="1"/>
    </row>
    <row r="1603" spans="31:31" ht="15" customHeight="1" x14ac:dyDescent="0.25">
      <c r="AE1603" s="1"/>
    </row>
    <row r="1604" spans="31:31" ht="15" customHeight="1" x14ac:dyDescent="0.25">
      <c r="AE1604" s="1"/>
    </row>
    <row r="1605" spans="31:31" ht="15" customHeight="1" x14ac:dyDescent="0.25">
      <c r="AE1605" s="1"/>
    </row>
    <row r="1606" spans="31:31" ht="15" customHeight="1" x14ac:dyDescent="0.25">
      <c r="AE1606" s="1"/>
    </row>
    <row r="1607" spans="31:31" ht="15" customHeight="1" x14ac:dyDescent="0.25">
      <c r="AE1607" s="1"/>
    </row>
    <row r="1608" spans="31:31" ht="15" customHeight="1" x14ac:dyDescent="0.25">
      <c r="AE1608" s="1"/>
    </row>
    <row r="1609" spans="31:31" ht="15" customHeight="1" x14ac:dyDescent="0.25">
      <c r="AE1609" s="1"/>
    </row>
    <row r="1610" spans="31:31" ht="15" customHeight="1" x14ac:dyDescent="0.25">
      <c r="AE1610" s="1"/>
    </row>
    <row r="1611" spans="31:31" ht="15" customHeight="1" x14ac:dyDescent="0.25">
      <c r="AE1611" s="1"/>
    </row>
    <row r="1612" spans="31:31" ht="15" customHeight="1" x14ac:dyDescent="0.25">
      <c r="AE1612" s="1"/>
    </row>
    <row r="1613" spans="31:31" ht="15" customHeight="1" x14ac:dyDescent="0.25">
      <c r="AE1613" s="1"/>
    </row>
    <row r="1614" spans="31:31" ht="15" customHeight="1" x14ac:dyDescent="0.25">
      <c r="AE1614" s="1"/>
    </row>
    <row r="1615" spans="31:31" ht="15" customHeight="1" x14ac:dyDescent="0.25">
      <c r="AE1615" s="1"/>
    </row>
    <row r="1616" spans="31:31" ht="15" customHeight="1" x14ac:dyDescent="0.25">
      <c r="AE1616" s="1"/>
    </row>
    <row r="1617" spans="31:31" ht="15" customHeight="1" x14ac:dyDescent="0.25">
      <c r="AE1617" s="1"/>
    </row>
    <row r="1618" spans="31:31" ht="15" customHeight="1" x14ac:dyDescent="0.25">
      <c r="AE1618" s="1"/>
    </row>
    <row r="1619" spans="31:31" ht="15" customHeight="1" x14ac:dyDescent="0.25">
      <c r="AE1619" s="1"/>
    </row>
    <row r="1620" spans="31:31" ht="15" customHeight="1" x14ac:dyDescent="0.25">
      <c r="AE1620" s="1"/>
    </row>
    <row r="1621" spans="31:31" ht="15" customHeight="1" x14ac:dyDescent="0.25">
      <c r="AE1621" s="1"/>
    </row>
    <row r="1622" spans="31:31" ht="15" customHeight="1" x14ac:dyDescent="0.25">
      <c r="AE1622" s="1"/>
    </row>
    <row r="1623" spans="31:31" ht="15" customHeight="1" x14ac:dyDescent="0.25">
      <c r="AE1623" s="1"/>
    </row>
    <row r="1624" spans="31:31" ht="15" customHeight="1" x14ac:dyDescent="0.25">
      <c r="AE1624" s="1"/>
    </row>
    <row r="1625" spans="31:31" ht="15" customHeight="1" x14ac:dyDescent="0.25">
      <c r="AE1625" s="1"/>
    </row>
    <row r="1626" spans="31:31" ht="15" customHeight="1" x14ac:dyDescent="0.25">
      <c r="AE1626" s="1"/>
    </row>
    <row r="1627" spans="31:31" ht="15" customHeight="1" x14ac:dyDescent="0.25">
      <c r="AE1627" s="1"/>
    </row>
    <row r="1628" spans="31:31" ht="15" customHeight="1" x14ac:dyDescent="0.25">
      <c r="AE1628" s="1"/>
    </row>
    <row r="1629" spans="31:31" ht="15" customHeight="1" x14ac:dyDescent="0.25">
      <c r="AE1629" s="1"/>
    </row>
    <row r="1630" spans="31:31" ht="15" customHeight="1" x14ac:dyDescent="0.25">
      <c r="AE1630" s="1"/>
    </row>
    <row r="1631" spans="31:31" ht="15" customHeight="1" x14ac:dyDescent="0.25">
      <c r="AE1631" s="1"/>
    </row>
    <row r="1632" spans="31:31" ht="15" customHeight="1" x14ac:dyDescent="0.25">
      <c r="AE1632" s="1"/>
    </row>
    <row r="1633" spans="31:31" ht="15" customHeight="1" x14ac:dyDescent="0.25">
      <c r="AE1633" s="1"/>
    </row>
    <row r="1634" spans="31:31" ht="15" customHeight="1" x14ac:dyDescent="0.25">
      <c r="AE1634" s="1"/>
    </row>
    <row r="1635" spans="31:31" ht="15" customHeight="1" x14ac:dyDescent="0.25">
      <c r="AE1635" s="1"/>
    </row>
    <row r="1636" spans="31:31" ht="15" customHeight="1" x14ac:dyDescent="0.25">
      <c r="AE1636" s="1"/>
    </row>
    <row r="1637" spans="31:31" ht="15" customHeight="1" x14ac:dyDescent="0.25">
      <c r="AE1637" s="1"/>
    </row>
    <row r="1638" spans="31:31" ht="15" customHeight="1" x14ac:dyDescent="0.25">
      <c r="AE1638" s="1"/>
    </row>
    <row r="1639" spans="31:31" ht="15" customHeight="1" x14ac:dyDescent="0.25">
      <c r="AE1639" s="1"/>
    </row>
    <row r="1640" spans="31:31" ht="15" customHeight="1" x14ac:dyDescent="0.25">
      <c r="AE1640" s="1"/>
    </row>
    <row r="1641" spans="31:31" ht="15" customHeight="1" x14ac:dyDescent="0.25">
      <c r="AE1641" s="1"/>
    </row>
    <row r="1642" spans="31:31" ht="15" customHeight="1" x14ac:dyDescent="0.25">
      <c r="AE1642" s="1"/>
    </row>
    <row r="1643" spans="31:31" ht="15" customHeight="1" x14ac:dyDescent="0.25">
      <c r="AE1643" s="1"/>
    </row>
    <row r="1644" spans="31:31" ht="15" customHeight="1" x14ac:dyDescent="0.25">
      <c r="AE1644" s="1"/>
    </row>
    <row r="1645" spans="31:31" ht="15" customHeight="1" x14ac:dyDescent="0.25">
      <c r="AE1645" s="1"/>
    </row>
    <row r="1646" spans="31:31" ht="15" customHeight="1" x14ac:dyDescent="0.25">
      <c r="AE1646" s="1"/>
    </row>
    <row r="1647" spans="31:31" ht="15" customHeight="1" x14ac:dyDescent="0.25">
      <c r="AE1647" s="1"/>
    </row>
    <row r="1648" spans="31:31" ht="15" customHeight="1" x14ac:dyDescent="0.25">
      <c r="AE1648" s="1"/>
    </row>
    <row r="1649" spans="31:31" ht="15" customHeight="1" x14ac:dyDescent="0.25">
      <c r="AE1649" s="1"/>
    </row>
    <row r="1650" spans="31:31" ht="15" customHeight="1" x14ac:dyDescent="0.25">
      <c r="AE1650" s="1"/>
    </row>
    <row r="1651" spans="31:31" ht="15" customHeight="1" x14ac:dyDescent="0.25">
      <c r="AE1651" s="1"/>
    </row>
    <row r="1652" spans="31:31" ht="15" customHeight="1" x14ac:dyDescent="0.25">
      <c r="AE1652" s="1"/>
    </row>
    <row r="1653" spans="31:31" ht="15" customHeight="1" x14ac:dyDescent="0.25">
      <c r="AE1653" s="1"/>
    </row>
    <row r="1654" spans="31:31" ht="15" customHeight="1" x14ac:dyDescent="0.25">
      <c r="AE1654" s="1"/>
    </row>
    <row r="1655" spans="31:31" ht="15" customHeight="1" x14ac:dyDescent="0.25">
      <c r="AE1655" s="1"/>
    </row>
    <row r="1656" spans="31:31" ht="15" customHeight="1" x14ac:dyDescent="0.25">
      <c r="AE1656" s="1"/>
    </row>
    <row r="1657" spans="31:31" ht="15" customHeight="1" x14ac:dyDescent="0.25">
      <c r="AE1657" s="1"/>
    </row>
    <row r="1658" spans="31:31" ht="15" customHeight="1" x14ac:dyDescent="0.25">
      <c r="AE1658" s="1"/>
    </row>
    <row r="1659" spans="31:31" ht="15" customHeight="1" x14ac:dyDescent="0.25">
      <c r="AE1659" s="1"/>
    </row>
    <row r="1660" spans="31:31" ht="15" customHeight="1" x14ac:dyDescent="0.25">
      <c r="AE1660" s="1"/>
    </row>
    <row r="1661" spans="31:31" ht="15" customHeight="1" x14ac:dyDescent="0.25">
      <c r="AE1661" s="1"/>
    </row>
    <row r="1662" spans="31:31" ht="15" customHeight="1" x14ac:dyDescent="0.25">
      <c r="AE1662" s="1"/>
    </row>
    <row r="1663" spans="31:31" ht="15" customHeight="1" x14ac:dyDescent="0.25">
      <c r="AE1663" s="1"/>
    </row>
    <row r="1664" spans="31:31" ht="15" customHeight="1" x14ac:dyDescent="0.25">
      <c r="AE1664" s="1"/>
    </row>
    <row r="1665" spans="31:31" ht="15" customHeight="1" x14ac:dyDescent="0.25">
      <c r="AE1665" s="1"/>
    </row>
    <row r="1666" spans="31:31" ht="15" customHeight="1" x14ac:dyDescent="0.25">
      <c r="AE1666" s="1"/>
    </row>
    <row r="1667" spans="31:31" ht="15" customHeight="1" x14ac:dyDescent="0.25">
      <c r="AE1667" s="1"/>
    </row>
    <row r="1668" spans="31:31" ht="15" customHeight="1" x14ac:dyDescent="0.25">
      <c r="AE1668" s="1"/>
    </row>
    <row r="1669" spans="31:31" ht="15" customHeight="1" x14ac:dyDescent="0.25">
      <c r="AE1669" s="1"/>
    </row>
    <row r="1670" spans="31:31" ht="15" customHeight="1" x14ac:dyDescent="0.25">
      <c r="AE1670" s="1"/>
    </row>
    <row r="1671" spans="31:31" ht="15" customHeight="1" x14ac:dyDescent="0.25">
      <c r="AE1671" s="1"/>
    </row>
    <row r="1672" spans="31:31" ht="15" customHeight="1" x14ac:dyDescent="0.25">
      <c r="AE1672" s="1"/>
    </row>
    <row r="1673" spans="31:31" ht="15" customHeight="1" x14ac:dyDescent="0.25">
      <c r="AE1673" s="1"/>
    </row>
    <row r="1674" spans="31:31" ht="15" customHeight="1" x14ac:dyDescent="0.25">
      <c r="AE1674" s="1"/>
    </row>
    <row r="1675" spans="31:31" ht="15" customHeight="1" x14ac:dyDescent="0.25">
      <c r="AE1675" s="1"/>
    </row>
    <row r="1676" spans="31:31" ht="15" customHeight="1" x14ac:dyDescent="0.25">
      <c r="AE1676" s="1"/>
    </row>
    <row r="1677" spans="31:31" ht="15" customHeight="1" x14ac:dyDescent="0.25">
      <c r="AE1677" s="1"/>
    </row>
    <row r="1678" spans="31:31" ht="15" customHeight="1" x14ac:dyDescent="0.25">
      <c r="AE1678" s="1"/>
    </row>
    <row r="1679" spans="31:31" ht="15" customHeight="1" x14ac:dyDescent="0.25">
      <c r="AE1679" s="1"/>
    </row>
    <row r="1680" spans="31:31" ht="15" customHeight="1" x14ac:dyDescent="0.25">
      <c r="AE1680" s="1"/>
    </row>
    <row r="1681" spans="31:31" ht="15" customHeight="1" x14ac:dyDescent="0.25">
      <c r="AE1681" s="1"/>
    </row>
    <row r="1682" spans="31:31" ht="15" customHeight="1" x14ac:dyDescent="0.25">
      <c r="AE1682" s="1"/>
    </row>
    <row r="1683" spans="31:31" ht="15" customHeight="1" x14ac:dyDescent="0.25">
      <c r="AE1683" s="1"/>
    </row>
    <row r="1684" spans="31:31" ht="15" customHeight="1" x14ac:dyDescent="0.25">
      <c r="AE1684" s="1"/>
    </row>
    <row r="1685" spans="31:31" ht="15" customHeight="1" x14ac:dyDescent="0.25">
      <c r="AE1685" s="1"/>
    </row>
    <row r="1686" spans="31:31" ht="15" customHeight="1" x14ac:dyDescent="0.25">
      <c r="AE1686" s="1"/>
    </row>
    <row r="1687" spans="31:31" ht="15" customHeight="1" x14ac:dyDescent="0.25">
      <c r="AE1687" s="1"/>
    </row>
    <row r="1688" spans="31:31" ht="15" customHeight="1" x14ac:dyDescent="0.25">
      <c r="AE1688" s="1"/>
    </row>
    <row r="1689" spans="31:31" ht="15" customHeight="1" x14ac:dyDescent="0.25">
      <c r="AE1689" s="1"/>
    </row>
    <row r="1690" spans="31:31" ht="15" customHeight="1" x14ac:dyDescent="0.25">
      <c r="AE1690" s="1"/>
    </row>
    <row r="1691" spans="31:31" ht="15" customHeight="1" x14ac:dyDescent="0.25">
      <c r="AE1691" s="1"/>
    </row>
    <row r="1692" spans="31:31" ht="15" customHeight="1" x14ac:dyDescent="0.25">
      <c r="AE1692" s="1"/>
    </row>
    <row r="1693" spans="31:31" ht="15" customHeight="1" x14ac:dyDescent="0.25">
      <c r="AE1693" s="1"/>
    </row>
    <row r="1694" spans="31:31" ht="15" customHeight="1" x14ac:dyDescent="0.25">
      <c r="AE1694" s="1"/>
    </row>
    <row r="1695" spans="31:31" ht="15" customHeight="1" x14ac:dyDescent="0.25">
      <c r="AE1695" s="1"/>
    </row>
    <row r="1696" spans="31:31" ht="15" customHeight="1" x14ac:dyDescent="0.25">
      <c r="AE1696" s="1"/>
    </row>
    <row r="1697" spans="31:31" ht="15" customHeight="1" x14ac:dyDescent="0.25">
      <c r="AE1697" s="1"/>
    </row>
    <row r="1698" spans="31:31" ht="15" customHeight="1" x14ac:dyDescent="0.25">
      <c r="AE1698" s="1"/>
    </row>
    <row r="1699" spans="31:31" ht="15" customHeight="1" x14ac:dyDescent="0.25">
      <c r="AE1699" s="1"/>
    </row>
    <row r="1700" spans="31:31" ht="15" customHeight="1" x14ac:dyDescent="0.25">
      <c r="AE1700" s="1"/>
    </row>
    <row r="1701" spans="31:31" ht="15" customHeight="1" x14ac:dyDescent="0.25">
      <c r="AE1701" s="1"/>
    </row>
    <row r="1702" spans="31:31" ht="15" customHeight="1" x14ac:dyDescent="0.25">
      <c r="AE1702" s="1"/>
    </row>
    <row r="1703" spans="31:31" ht="15" customHeight="1" x14ac:dyDescent="0.25">
      <c r="AE1703" s="1"/>
    </row>
    <row r="1704" spans="31:31" ht="15" customHeight="1" x14ac:dyDescent="0.25">
      <c r="AE1704" s="1"/>
    </row>
    <row r="1705" spans="31:31" ht="15" customHeight="1" x14ac:dyDescent="0.25">
      <c r="AE1705" s="1"/>
    </row>
    <row r="1706" spans="31:31" ht="15" customHeight="1" x14ac:dyDescent="0.25">
      <c r="AE1706" s="1"/>
    </row>
    <row r="1707" spans="31:31" ht="15" customHeight="1" x14ac:dyDescent="0.25">
      <c r="AE1707" s="1"/>
    </row>
    <row r="1708" spans="31:31" ht="15" customHeight="1" x14ac:dyDescent="0.25">
      <c r="AE1708" s="1"/>
    </row>
    <row r="1709" spans="31:31" ht="15" customHeight="1" x14ac:dyDescent="0.25">
      <c r="AE1709" s="1"/>
    </row>
    <row r="1710" spans="31:31" ht="15" customHeight="1" x14ac:dyDescent="0.25">
      <c r="AE1710" s="1"/>
    </row>
    <row r="1711" spans="31:31" ht="15" customHeight="1" x14ac:dyDescent="0.25">
      <c r="AE1711" s="1"/>
    </row>
    <row r="1712" spans="31:31" ht="15" customHeight="1" x14ac:dyDescent="0.25">
      <c r="AE1712" s="1"/>
    </row>
    <row r="1713" spans="31:31" ht="15" customHeight="1" x14ac:dyDescent="0.25">
      <c r="AE1713" s="1"/>
    </row>
    <row r="1714" spans="31:31" ht="15" customHeight="1" x14ac:dyDescent="0.25">
      <c r="AE1714" s="1"/>
    </row>
    <row r="1715" spans="31:31" ht="15" customHeight="1" x14ac:dyDescent="0.25">
      <c r="AE1715" s="1"/>
    </row>
    <row r="1716" spans="31:31" ht="15" customHeight="1" x14ac:dyDescent="0.25">
      <c r="AE1716" s="1"/>
    </row>
    <row r="1717" spans="31:31" ht="15" customHeight="1" x14ac:dyDescent="0.25">
      <c r="AE1717" s="1"/>
    </row>
    <row r="1718" spans="31:31" ht="15" customHeight="1" x14ac:dyDescent="0.25">
      <c r="AE1718" s="1"/>
    </row>
    <row r="1719" spans="31:31" ht="15" customHeight="1" x14ac:dyDescent="0.25">
      <c r="AE1719" s="1"/>
    </row>
    <row r="1720" spans="31:31" ht="15" customHeight="1" x14ac:dyDescent="0.25">
      <c r="AE1720" s="1"/>
    </row>
    <row r="1721" spans="31:31" ht="15" customHeight="1" x14ac:dyDescent="0.25">
      <c r="AE1721" s="1"/>
    </row>
    <row r="1722" spans="31:31" ht="15" customHeight="1" x14ac:dyDescent="0.25">
      <c r="AE1722" s="1"/>
    </row>
    <row r="1723" spans="31:31" ht="15" customHeight="1" x14ac:dyDescent="0.25">
      <c r="AE1723" s="1"/>
    </row>
    <row r="1724" spans="31:31" ht="15" customHeight="1" x14ac:dyDescent="0.25">
      <c r="AE1724" s="1"/>
    </row>
    <row r="1725" spans="31:31" ht="15" customHeight="1" x14ac:dyDescent="0.25">
      <c r="AE1725" s="1"/>
    </row>
    <row r="1726" spans="31:31" ht="15" customHeight="1" x14ac:dyDescent="0.25">
      <c r="AE1726" s="1"/>
    </row>
    <row r="1727" spans="31:31" ht="15" customHeight="1" x14ac:dyDescent="0.25">
      <c r="AE1727" s="1"/>
    </row>
    <row r="1728" spans="31:31" ht="15" customHeight="1" x14ac:dyDescent="0.25">
      <c r="AE1728" s="1"/>
    </row>
    <row r="1729" spans="31:31" ht="15" customHeight="1" x14ac:dyDescent="0.25">
      <c r="AE1729" s="1"/>
    </row>
    <row r="1730" spans="31:31" ht="15" customHeight="1" x14ac:dyDescent="0.25">
      <c r="AE1730" s="1"/>
    </row>
    <row r="1731" spans="31:31" ht="15" customHeight="1" x14ac:dyDescent="0.25">
      <c r="AE1731" s="1"/>
    </row>
    <row r="1732" spans="31:31" ht="15" customHeight="1" x14ac:dyDescent="0.25">
      <c r="AE1732" s="1"/>
    </row>
    <row r="1733" spans="31:31" ht="15" customHeight="1" x14ac:dyDescent="0.25">
      <c r="AE1733" s="1"/>
    </row>
    <row r="1734" spans="31:31" ht="15" customHeight="1" x14ac:dyDescent="0.25">
      <c r="AE1734" s="1"/>
    </row>
    <row r="1735" spans="31:31" ht="15" customHeight="1" x14ac:dyDescent="0.25">
      <c r="AE1735" s="1"/>
    </row>
    <row r="1736" spans="31:31" ht="15" customHeight="1" x14ac:dyDescent="0.25">
      <c r="AE1736" s="1"/>
    </row>
    <row r="1737" spans="31:31" ht="15" customHeight="1" x14ac:dyDescent="0.25">
      <c r="AE1737" s="1"/>
    </row>
    <row r="1738" spans="31:31" ht="15" customHeight="1" x14ac:dyDescent="0.25">
      <c r="AE1738" s="1"/>
    </row>
    <row r="1739" spans="31:31" ht="15" customHeight="1" x14ac:dyDescent="0.25">
      <c r="AE1739" s="1"/>
    </row>
    <row r="1740" spans="31:31" ht="15" customHeight="1" x14ac:dyDescent="0.25">
      <c r="AE1740" s="1"/>
    </row>
    <row r="1741" spans="31:31" ht="15" customHeight="1" x14ac:dyDescent="0.25">
      <c r="AE1741" s="1"/>
    </row>
    <row r="1742" spans="31:31" ht="15" customHeight="1" x14ac:dyDescent="0.25">
      <c r="AE1742" s="1"/>
    </row>
    <row r="1743" spans="31:31" ht="15" customHeight="1" x14ac:dyDescent="0.25">
      <c r="AE1743" s="1"/>
    </row>
    <row r="1744" spans="31:31" ht="15" customHeight="1" x14ac:dyDescent="0.25">
      <c r="AE1744" s="1"/>
    </row>
    <row r="1745" spans="31:31" ht="15" customHeight="1" x14ac:dyDescent="0.25">
      <c r="AE1745" s="1"/>
    </row>
    <row r="1746" spans="31:31" ht="15" customHeight="1" x14ac:dyDescent="0.25">
      <c r="AE1746" s="1"/>
    </row>
    <row r="1747" spans="31:31" ht="15" customHeight="1" x14ac:dyDescent="0.25">
      <c r="AE1747" s="1"/>
    </row>
    <row r="1748" spans="31:31" ht="15" customHeight="1" x14ac:dyDescent="0.25">
      <c r="AE1748" s="1"/>
    </row>
    <row r="1749" spans="31:31" ht="15" customHeight="1" x14ac:dyDescent="0.25">
      <c r="AE1749" s="1"/>
    </row>
    <row r="1750" spans="31:31" ht="15" customHeight="1" x14ac:dyDescent="0.25">
      <c r="AE1750" s="1"/>
    </row>
    <row r="1751" spans="31:31" ht="15" customHeight="1" x14ac:dyDescent="0.25">
      <c r="AE1751" s="1"/>
    </row>
    <row r="1752" spans="31:31" ht="15" customHeight="1" x14ac:dyDescent="0.25">
      <c r="AE1752" s="1"/>
    </row>
    <row r="1753" spans="31:31" ht="15" customHeight="1" x14ac:dyDescent="0.25">
      <c r="AE1753" s="1"/>
    </row>
    <row r="1754" spans="31:31" ht="15" customHeight="1" x14ac:dyDescent="0.25">
      <c r="AE1754" s="1"/>
    </row>
    <row r="1755" spans="31:31" ht="15" customHeight="1" x14ac:dyDescent="0.25">
      <c r="AE1755" s="1"/>
    </row>
    <row r="1756" spans="31:31" ht="15" customHeight="1" x14ac:dyDescent="0.25">
      <c r="AE1756" s="1"/>
    </row>
    <row r="1757" spans="31:31" ht="15" customHeight="1" x14ac:dyDescent="0.25">
      <c r="AE1757" s="1"/>
    </row>
    <row r="1758" spans="31:31" ht="15" customHeight="1" x14ac:dyDescent="0.25">
      <c r="AE1758" s="1"/>
    </row>
    <row r="1759" spans="31:31" ht="15" customHeight="1" x14ac:dyDescent="0.25">
      <c r="AE1759" s="1"/>
    </row>
    <row r="1760" spans="31:31" ht="15" customHeight="1" x14ac:dyDescent="0.25">
      <c r="AE1760" s="1"/>
    </row>
    <row r="1761" spans="31:31" ht="15" customHeight="1" x14ac:dyDescent="0.25">
      <c r="AE1761" s="1"/>
    </row>
    <row r="1762" spans="31:31" ht="15" customHeight="1" x14ac:dyDescent="0.25">
      <c r="AE1762" s="1"/>
    </row>
    <row r="1763" spans="31:31" ht="15" customHeight="1" x14ac:dyDescent="0.25">
      <c r="AE1763" s="1"/>
    </row>
    <row r="1764" spans="31:31" ht="15" customHeight="1" x14ac:dyDescent="0.25">
      <c r="AE1764" s="1"/>
    </row>
    <row r="1765" spans="31:31" ht="15" customHeight="1" x14ac:dyDescent="0.25">
      <c r="AE1765" s="1"/>
    </row>
    <row r="1766" spans="31:31" ht="15" customHeight="1" x14ac:dyDescent="0.25">
      <c r="AE1766" s="1"/>
    </row>
    <row r="1767" spans="31:31" ht="15" customHeight="1" x14ac:dyDescent="0.25">
      <c r="AE1767" s="1"/>
    </row>
    <row r="1768" spans="31:31" ht="15" customHeight="1" x14ac:dyDescent="0.25">
      <c r="AE1768" s="1"/>
    </row>
    <row r="1769" spans="31:31" ht="15" customHeight="1" x14ac:dyDescent="0.25">
      <c r="AE1769" s="1"/>
    </row>
    <row r="1770" spans="31:31" ht="15" customHeight="1" x14ac:dyDescent="0.25">
      <c r="AE1770" s="1"/>
    </row>
    <row r="1771" spans="31:31" ht="15" customHeight="1" x14ac:dyDescent="0.25">
      <c r="AE1771" s="1"/>
    </row>
    <row r="1772" spans="31:31" ht="15" customHeight="1" x14ac:dyDescent="0.25">
      <c r="AE1772" s="1"/>
    </row>
    <row r="1773" spans="31:31" ht="15" customHeight="1" x14ac:dyDescent="0.25">
      <c r="AE1773" s="1"/>
    </row>
    <row r="1774" spans="31:31" ht="15" customHeight="1" x14ac:dyDescent="0.25">
      <c r="AE1774" s="1"/>
    </row>
    <row r="1775" spans="31:31" ht="15" customHeight="1" x14ac:dyDescent="0.25">
      <c r="AE1775" s="1"/>
    </row>
    <row r="1776" spans="31:31" ht="15" customHeight="1" x14ac:dyDescent="0.25">
      <c r="AE1776" s="1"/>
    </row>
    <row r="1777" spans="31:31" ht="15" customHeight="1" x14ac:dyDescent="0.25">
      <c r="AE1777" s="1"/>
    </row>
    <row r="1778" spans="31:31" ht="15" customHeight="1" x14ac:dyDescent="0.25">
      <c r="AE1778" s="1"/>
    </row>
    <row r="1779" spans="31:31" ht="15" customHeight="1" x14ac:dyDescent="0.25">
      <c r="AE1779" s="1"/>
    </row>
    <row r="1780" spans="31:31" ht="15" customHeight="1" x14ac:dyDescent="0.25">
      <c r="AE1780" s="1"/>
    </row>
    <row r="1781" spans="31:31" ht="15" customHeight="1" x14ac:dyDescent="0.25">
      <c r="AE1781" s="1"/>
    </row>
    <row r="1782" spans="31:31" ht="15" customHeight="1" x14ac:dyDescent="0.25">
      <c r="AE1782" s="1"/>
    </row>
    <row r="1783" spans="31:31" ht="15" customHeight="1" x14ac:dyDescent="0.25">
      <c r="AE1783" s="1"/>
    </row>
    <row r="1784" spans="31:31" ht="15" customHeight="1" x14ac:dyDescent="0.25">
      <c r="AE1784" s="1"/>
    </row>
    <row r="1785" spans="31:31" ht="15" customHeight="1" x14ac:dyDescent="0.25">
      <c r="AE1785" s="1"/>
    </row>
    <row r="1786" spans="31:31" ht="15" customHeight="1" x14ac:dyDescent="0.25">
      <c r="AE1786" s="1"/>
    </row>
    <row r="1787" spans="31:31" ht="15" customHeight="1" x14ac:dyDescent="0.25">
      <c r="AE1787" s="1"/>
    </row>
    <row r="1788" spans="31:31" ht="15" customHeight="1" x14ac:dyDescent="0.25">
      <c r="AE1788" s="1"/>
    </row>
    <row r="1789" spans="31:31" ht="15" customHeight="1" x14ac:dyDescent="0.25">
      <c r="AE1789" s="1"/>
    </row>
    <row r="1790" spans="31:31" ht="15" customHeight="1" x14ac:dyDescent="0.25">
      <c r="AE1790" s="1"/>
    </row>
    <row r="1791" spans="31:31" ht="15" customHeight="1" x14ac:dyDescent="0.25">
      <c r="AE1791" s="1"/>
    </row>
    <row r="1792" spans="31:31" ht="15" customHeight="1" x14ac:dyDescent="0.25">
      <c r="AE1792" s="1"/>
    </row>
    <row r="1793" spans="31:31" ht="15" customHeight="1" x14ac:dyDescent="0.25">
      <c r="AE1793" s="1"/>
    </row>
    <row r="1794" spans="31:31" ht="15" customHeight="1" x14ac:dyDescent="0.25">
      <c r="AE1794" s="1"/>
    </row>
    <row r="1795" spans="31:31" ht="15" customHeight="1" x14ac:dyDescent="0.25">
      <c r="AE1795" s="1"/>
    </row>
    <row r="1796" spans="31:31" ht="15" customHeight="1" x14ac:dyDescent="0.25">
      <c r="AE1796" s="1"/>
    </row>
    <row r="1797" spans="31:31" ht="15" customHeight="1" x14ac:dyDescent="0.25">
      <c r="AE1797" s="1"/>
    </row>
    <row r="1798" spans="31:31" ht="15" customHeight="1" x14ac:dyDescent="0.25">
      <c r="AE1798" s="1"/>
    </row>
    <row r="1799" spans="31:31" ht="15" customHeight="1" x14ac:dyDescent="0.25">
      <c r="AE1799" s="1"/>
    </row>
    <row r="1800" spans="31:31" ht="15" customHeight="1" x14ac:dyDescent="0.25">
      <c r="AE1800" s="1"/>
    </row>
    <row r="1801" spans="31:31" ht="15" customHeight="1" x14ac:dyDescent="0.25">
      <c r="AE1801" s="1"/>
    </row>
    <row r="1802" spans="31:31" ht="15" customHeight="1" x14ac:dyDescent="0.25">
      <c r="AE1802" s="1"/>
    </row>
    <row r="1803" spans="31:31" ht="15" customHeight="1" x14ac:dyDescent="0.25">
      <c r="AE1803" s="1"/>
    </row>
    <row r="1804" spans="31:31" ht="15" customHeight="1" x14ac:dyDescent="0.25">
      <c r="AE1804" s="1"/>
    </row>
    <row r="1805" spans="31:31" ht="15" customHeight="1" x14ac:dyDescent="0.25">
      <c r="AE1805" s="1"/>
    </row>
    <row r="1806" spans="31:31" ht="15" customHeight="1" x14ac:dyDescent="0.25">
      <c r="AE1806" s="1"/>
    </row>
    <row r="1807" spans="31:31" ht="15" customHeight="1" x14ac:dyDescent="0.25">
      <c r="AE1807" s="1"/>
    </row>
    <row r="1808" spans="31:31" ht="15" customHeight="1" x14ac:dyDescent="0.25">
      <c r="AE1808" s="1"/>
    </row>
    <row r="1809" spans="31:31" ht="15" customHeight="1" x14ac:dyDescent="0.25">
      <c r="AE1809" s="1"/>
    </row>
    <row r="1810" spans="31:31" ht="15" customHeight="1" x14ac:dyDescent="0.25">
      <c r="AE1810" s="1"/>
    </row>
    <row r="1811" spans="31:31" ht="15" customHeight="1" x14ac:dyDescent="0.25">
      <c r="AE1811" s="1"/>
    </row>
    <row r="1812" spans="31:31" ht="15" customHeight="1" x14ac:dyDescent="0.25">
      <c r="AE1812" s="1"/>
    </row>
    <row r="1813" spans="31:31" ht="15" customHeight="1" x14ac:dyDescent="0.25">
      <c r="AE1813" s="1"/>
    </row>
    <row r="1814" spans="31:31" ht="15" customHeight="1" x14ac:dyDescent="0.25">
      <c r="AE1814" s="1"/>
    </row>
    <row r="1815" spans="31:31" ht="15" customHeight="1" x14ac:dyDescent="0.25">
      <c r="AE1815" s="1"/>
    </row>
    <row r="1816" spans="31:31" ht="15" customHeight="1" x14ac:dyDescent="0.25">
      <c r="AE1816" s="1"/>
    </row>
    <row r="1817" spans="31:31" ht="15" customHeight="1" x14ac:dyDescent="0.25">
      <c r="AE1817" s="1"/>
    </row>
    <row r="1818" spans="31:31" ht="15" customHeight="1" x14ac:dyDescent="0.25">
      <c r="AE1818" s="1"/>
    </row>
    <row r="1819" spans="31:31" ht="15" customHeight="1" x14ac:dyDescent="0.25">
      <c r="AE1819" s="1"/>
    </row>
    <row r="1820" spans="31:31" ht="15" customHeight="1" x14ac:dyDescent="0.25">
      <c r="AE1820" s="1"/>
    </row>
    <row r="1821" spans="31:31" ht="15" customHeight="1" x14ac:dyDescent="0.25">
      <c r="AE1821" s="1"/>
    </row>
    <row r="1822" spans="31:31" ht="15" customHeight="1" x14ac:dyDescent="0.25">
      <c r="AE1822" s="1"/>
    </row>
    <row r="1823" spans="31:31" ht="15" customHeight="1" x14ac:dyDescent="0.25">
      <c r="AE1823" s="1"/>
    </row>
    <row r="1824" spans="31:31" ht="15" customHeight="1" x14ac:dyDescent="0.25">
      <c r="AE1824" s="1"/>
    </row>
    <row r="1825" spans="31:31" ht="15" customHeight="1" x14ac:dyDescent="0.25">
      <c r="AE1825" s="1"/>
    </row>
    <row r="1826" spans="31:31" ht="15" customHeight="1" x14ac:dyDescent="0.25">
      <c r="AE1826" s="1"/>
    </row>
    <row r="1827" spans="31:31" ht="15" customHeight="1" x14ac:dyDescent="0.25">
      <c r="AE1827" s="1"/>
    </row>
    <row r="1828" spans="31:31" ht="15" customHeight="1" x14ac:dyDescent="0.25">
      <c r="AE1828" s="1"/>
    </row>
    <row r="1829" spans="31:31" ht="15" customHeight="1" x14ac:dyDescent="0.25">
      <c r="AE1829" s="1"/>
    </row>
    <row r="1830" spans="31:31" ht="15" customHeight="1" x14ac:dyDescent="0.25">
      <c r="AE1830" s="1"/>
    </row>
    <row r="1831" spans="31:31" ht="15" customHeight="1" x14ac:dyDescent="0.25">
      <c r="AE1831" s="1"/>
    </row>
    <row r="1832" spans="31:31" ht="15" customHeight="1" x14ac:dyDescent="0.25">
      <c r="AE1832" s="1"/>
    </row>
    <row r="1833" spans="31:31" ht="15" customHeight="1" x14ac:dyDescent="0.25">
      <c r="AE1833" s="1"/>
    </row>
    <row r="1834" spans="31:31" ht="15" customHeight="1" x14ac:dyDescent="0.25">
      <c r="AE1834" s="1"/>
    </row>
    <row r="1835" spans="31:31" ht="15" customHeight="1" x14ac:dyDescent="0.25">
      <c r="AE1835" s="1"/>
    </row>
    <row r="1836" spans="31:31" ht="15" customHeight="1" x14ac:dyDescent="0.25">
      <c r="AE1836" s="1"/>
    </row>
    <row r="1837" spans="31:31" ht="15" customHeight="1" x14ac:dyDescent="0.25">
      <c r="AE1837" s="1"/>
    </row>
    <row r="1838" spans="31:31" ht="15" customHeight="1" x14ac:dyDescent="0.25">
      <c r="AE1838" s="1"/>
    </row>
    <row r="1839" spans="31:31" ht="15" customHeight="1" x14ac:dyDescent="0.25">
      <c r="AE1839" s="1"/>
    </row>
    <row r="1840" spans="31:31" ht="15" customHeight="1" x14ac:dyDescent="0.25">
      <c r="AE1840" s="1"/>
    </row>
    <row r="1841" spans="31:31" ht="15" customHeight="1" x14ac:dyDescent="0.25">
      <c r="AE1841" s="1"/>
    </row>
    <row r="1842" spans="31:31" ht="15" customHeight="1" x14ac:dyDescent="0.25">
      <c r="AE1842" s="1"/>
    </row>
    <row r="1843" spans="31:31" ht="15" customHeight="1" x14ac:dyDescent="0.25">
      <c r="AE1843" s="1"/>
    </row>
    <row r="1844" spans="31:31" ht="15" customHeight="1" x14ac:dyDescent="0.25">
      <c r="AE1844" s="1"/>
    </row>
    <row r="1845" spans="31:31" ht="15" customHeight="1" x14ac:dyDescent="0.25">
      <c r="AE1845" s="1"/>
    </row>
    <row r="1846" spans="31:31" ht="15" customHeight="1" x14ac:dyDescent="0.25">
      <c r="AE1846" s="1"/>
    </row>
    <row r="1847" spans="31:31" ht="15" customHeight="1" x14ac:dyDescent="0.25">
      <c r="AE1847" s="1"/>
    </row>
    <row r="1848" spans="31:31" ht="15" customHeight="1" x14ac:dyDescent="0.25">
      <c r="AE1848" s="1"/>
    </row>
    <row r="1849" spans="31:31" ht="15" customHeight="1" x14ac:dyDescent="0.25">
      <c r="AE1849" s="1"/>
    </row>
    <row r="1850" spans="31:31" ht="15" customHeight="1" x14ac:dyDescent="0.25">
      <c r="AE1850" s="1"/>
    </row>
    <row r="1851" spans="31:31" ht="15" customHeight="1" x14ac:dyDescent="0.25">
      <c r="AE1851" s="1"/>
    </row>
    <row r="1852" spans="31:31" ht="15" customHeight="1" x14ac:dyDescent="0.25">
      <c r="AE1852" s="1"/>
    </row>
    <row r="1853" spans="31:31" ht="15" customHeight="1" x14ac:dyDescent="0.25">
      <c r="AE1853" s="1"/>
    </row>
    <row r="1854" spans="31:31" ht="15" customHeight="1" x14ac:dyDescent="0.25">
      <c r="AE1854" s="1"/>
    </row>
    <row r="1855" spans="31:31" ht="15" customHeight="1" x14ac:dyDescent="0.25">
      <c r="AE1855" s="1"/>
    </row>
    <row r="1856" spans="31:31" ht="15" customHeight="1" x14ac:dyDescent="0.25">
      <c r="AE1856" s="1"/>
    </row>
    <row r="1857" spans="31:31" ht="15" customHeight="1" x14ac:dyDescent="0.25">
      <c r="AE1857" s="1"/>
    </row>
    <row r="1858" spans="31:31" ht="15" customHeight="1" x14ac:dyDescent="0.25">
      <c r="AE1858" s="1"/>
    </row>
    <row r="1859" spans="31:31" ht="15" customHeight="1" x14ac:dyDescent="0.25">
      <c r="AE1859" s="1"/>
    </row>
    <row r="1860" spans="31:31" ht="15" customHeight="1" x14ac:dyDescent="0.25">
      <c r="AE1860" s="1"/>
    </row>
    <row r="1861" spans="31:31" ht="15" customHeight="1" x14ac:dyDescent="0.25">
      <c r="AE1861" s="1"/>
    </row>
    <row r="1862" spans="31:31" ht="15" customHeight="1" x14ac:dyDescent="0.25">
      <c r="AE1862" s="1"/>
    </row>
    <row r="1863" spans="31:31" ht="15" customHeight="1" x14ac:dyDescent="0.25">
      <c r="AE1863" s="1"/>
    </row>
    <row r="1864" spans="31:31" ht="15" customHeight="1" x14ac:dyDescent="0.25">
      <c r="AE1864" s="1"/>
    </row>
    <row r="1865" spans="31:31" ht="15" customHeight="1" x14ac:dyDescent="0.25">
      <c r="AE1865" s="1"/>
    </row>
    <row r="1866" spans="31:31" ht="15" customHeight="1" x14ac:dyDescent="0.25">
      <c r="AE1866" s="1"/>
    </row>
    <row r="1867" spans="31:31" ht="15" customHeight="1" x14ac:dyDescent="0.25">
      <c r="AE1867" s="1"/>
    </row>
    <row r="1868" spans="31:31" ht="15" customHeight="1" x14ac:dyDescent="0.25">
      <c r="AE1868" s="1"/>
    </row>
    <row r="1869" spans="31:31" ht="15" customHeight="1" x14ac:dyDescent="0.25">
      <c r="AE1869" s="1"/>
    </row>
    <row r="1870" spans="31:31" ht="15" customHeight="1" x14ac:dyDescent="0.25">
      <c r="AE1870" s="1"/>
    </row>
    <row r="1871" spans="31:31" ht="15" customHeight="1" x14ac:dyDescent="0.25">
      <c r="AE1871" s="1"/>
    </row>
    <row r="1872" spans="31:31" ht="15" customHeight="1" x14ac:dyDescent="0.25">
      <c r="AE1872" s="1"/>
    </row>
    <row r="1873" spans="31:31" ht="15" customHeight="1" x14ac:dyDescent="0.25">
      <c r="AE1873" s="1"/>
    </row>
    <row r="1874" spans="31:31" ht="15" customHeight="1" x14ac:dyDescent="0.25">
      <c r="AE1874" s="1"/>
    </row>
    <row r="1875" spans="31:31" ht="15" customHeight="1" x14ac:dyDescent="0.25">
      <c r="AE1875" s="1"/>
    </row>
    <row r="1876" spans="31:31" ht="15" customHeight="1" x14ac:dyDescent="0.25">
      <c r="AE1876" s="1"/>
    </row>
    <row r="1877" spans="31:31" ht="15" customHeight="1" x14ac:dyDescent="0.25">
      <c r="AE1877" s="1"/>
    </row>
    <row r="1878" spans="31:31" ht="15" customHeight="1" x14ac:dyDescent="0.25">
      <c r="AE1878" s="1"/>
    </row>
    <row r="1879" spans="31:31" ht="15" customHeight="1" x14ac:dyDescent="0.25">
      <c r="AE1879" s="1"/>
    </row>
    <row r="1880" spans="31:31" ht="15" customHeight="1" x14ac:dyDescent="0.25">
      <c r="AE1880" s="1"/>
    </row>
    <row r="1881" spans="31:31" ht="15" customHeight="1" x14ac:dyDescent="0.25">
      <c r="AE1881" s="1"/>
    </row>
    <row r="1882" spans="31:31" ht="15" customHeight="1" x14ac:dyDescent="0.25">
      <c r="AE1882" s="1"/>
    </row>
    <row r="1883" spans="31:31" ht="15" customHeight="1" x14ac:dyDescent="0.25">
      <c r="AE1883" s="1"/>
    </row>
    <row r="1884" spans="31:31" ht="15" customHeight="1" x14ac:dyDescent="0.25">
      <c r="AE1884" s="1"/>
    </row>
    <row r="1885" spans="31:31" ht="15" customHeight="1" x14ac:dyDescent="0.25">
      <c r="AE1885" s="1"/>
    </row>
    <row r="1886" spans="31:31" ht="15" customHeight="1" x14ac:dyDescent="0.25">
      <c r="AE1886" s="1"/>
    </row>
    <row r="1887" spans="31:31" ht="15" customHeight="1" x14ac:dyDescent="0.25">
      <c r="AE1887" s="1"/>
    </row>
    <row r="1888" spans="31:31" ht="15" customHeight="1" x14ac:dyDescent="0.25">
      <c r="AE1888" s="1"/>
    </row>
    <row r="1889" spans="31:31" ht="15" customHeight="1" x14ac:dyDescent="0.25">
      <c r="AE1889" s="1"/>
    </row>
    <row r="1890" spans="31:31" ht="15" customHeight="1" x14ac:dyDescent="0.25">
      <c r="AE1890" s="1"/>
    </row>
    <row r="1891" spans="31:31" ht="15" customHeight="1" x14ac:dyDescent="0.25">
      <c r="AE1891" s="1"/>
    </row>
    <row r="1892" spans="31:31" ht="15" customHeight="1" x14ac:dyDescent="0.25">
      <c r="AE1892" s="1"/>
    </row>
    <row r="1893" spans="31:31" ht="15" customHeight="1" x14ac:dyDescent="0.25">
      <c r="AE1893" s="1"/>
    </row>
    <row r="1894" spans="31:31" ht="15" customHeight="1" x14ac:dyDescent="0.25">
      <c r="AE1894" s="1"/>
    </row>
    <row r="1895" spans="31:31" ht="15" customHeight="1" x14ac:dyDescent="0.25">
      <c r="AE1895" s="1"/>
    </row>
    <row r="1896" spans="31:31" ht="15" customHeight="1" x14ac:dyDescent="0.25">
      <c r="AE1896" s="1"/>
    </row>
    <row r="1897" spans="31:31" ht="15" customHeight="1" x14ac:dyDescent="0.25">
      <c r="AE1897" s="1"/>
    </row>
    <row r="1898" spans="31:31" ht="15" customHeight="1" x14ac:dyDescent="0.25">
      <c r="AE1898" s="1"/>
    </row>
    <row r="1899" spans="31:31" ht="15" customHeight="1" x14ac:dyDescent="0.25">
      <c r="AE1899" s="1"/>
    </row>
    <row r="1900" spans="31:31" ht="15" customHeight="1" x14ac:dyDescent="0.25">
      <c r="AE1900" s="1"/>
    </row>
    <row r="1901" spans="31:31" ht="15" customHeight="1" x14ac:dyDescent="0.25">
      <c r="AE1901" s="1"/>
    </row>
    <row r="1902" spans="31:31" ht="15" customHeight="1" x14ac:dyDescent="0.25">
      <c r="AE1902" s="1"/>
    </row>
    <row r="1903" spans="31:31" ht="15" customHeight="1" x14ac:dyDescent="0.25">
      <c r="AE1903" s="1"/>
    </row>
    <row r="1904" spans="31:31" ht="15" customHeight="1" x14ac:dyDescent="0.25">
      <c r="AE1904" s="1"/>
    </row>
    <row r="1905" spans="31:31" ht="15" customHeight="1" x14ac:dyDescent="0.25">
      <c r="AE1905" s="1"/>
    </row>
    <row r="1906" spans="31:31" ht="15" customHeight="1" x14ac:dyDescent="0.25">
      <c r="AE1906" s="1"/>
    </row>
    <row r="1907" spans="31:31" ht="15" customHeight="1" x14ac:dyDescent="0.25">
      <c r="AE1907" s="1"/>
    </row>
    <row r="1908" spans="31:31" ht="15" customHeight="1" x14ac:dyDescent="0.25">
      <c r="AE1908" s="1"/>
    </row>
    <row r="1909" spans="31:31" ht="15" customHeight="1" x14ac:dyDescent="0.25">
      <c r="AE1909" s="1"/>
    </row>
    <row r="1910" spans="31:31" ht="15" customHeight="1" x14ac:dyDescent="0.25">
      <c r="AE1910" s="1"/>
    </row>
    <row r="1911" spans="31:31" ht="15" customHeight="1" x14ac:dyDescent="0.25">
      <c r="AE1911" s="1"/>
    </row>
    <row r="1912" spans="31:31" ht="15" customHeight="1" x14ac:dyDescent="0.25">
      <c r="AE1912" s="1"/>
    </row>
    <row r="1913" spans="31:31" ht="15" customHeight="1" x14ac:dyDescent="0.25">
      <c r="AE1913" s="1"/>
    </row>
    <row r="1914" spans="31:31" ht="15" customHeight="1" x14ac:dyDescent="0.25">
      <c r="AE1914" s="1"/>
    </row>
    <row r="1915" spans="31:31" ht="15" customHeight="1" x14ac:dyDescent="0.25">
      <c r="AE1915" s="1"/>
    </row>
    <row r="1916" spans="31:31" ht="15" customHeight="1" x14ac:dyDescent="0.25">
      <c r="AE1916" s="1"/>
    </row>
    <row r="1917" spans="31:31" ht="15" customHeight="1" x14ac:dyDescent="0.25">
      <c r="AE1917" s="1"/>
    </row>
    <row r="1918" spans="31:31" ht="15" customHeight="1" x14ac:dyDescent="0.25">
      <c r="AE1918" s="1"/>
    </row>
    <row r="1919" spans="31:31" ht="15" customHeight="1" x14ac:dyDescent="0.25">
      <c r="AE1919" s="1"/>
    </row>
    <row r="1920" spans="31:31" ht="15" customHeight="1" x14ac:dyDescent="0.25">
      <c r="AE1920" s="1"/>
    </row>
    <row r="1921" spans="31:31" ht="15" customHeight="1" x14ac:dyDescent="0.25">
      <c r="AE1921" s="1"/>
    </row>
    <row r="1922" spans="31:31" ht="15" customHeight="1" x14ac:dyDescent="0.25">
      <c r="AE1922" s="1"/>
    </row>
    <row r="1923" spans="31:31" ht="15" customHeight="1" x14ac:dyDescent="0.25">
      <c r="AE1923" s="1"/>
    </row>
    <row r="1924" spans="31:31" ht="15" customHeight="1" x14ac:dyDescent="0.25">
      <c r="AE1924" s="1"/>
    </row>
    <row r="1925" spans="31:31" ht="15" customHeight="1" x14ac:dyDescent="0.25">
      <c r="AE1925" s="1"/>
    </row>
    <row r="1926" spans="31:31" ht="15" customHeight="1" x14ac:dyDescent="0.25">
      <c r="AE1926" s="1"/>
    </row>
    <row r="1927" spans="31:31" ht="15" customHeight="1" x14ac:dyDescent="0.25">
      <c r="AE1927" s="1"/>
    </row>
    <row r="1928" spans="31:31" ht="15" customHeight="1" x14ac:dyDescent="0.25">
      <c r="AE1928" s="1"/>
    </row>
    <row r="1929" spans="31:31" ht="15" customHeight="1" x14ac:dyDescent="0.25">
      <c r="AE1929" s="1"/>
    </row>
    <row r="1930" spans="31:31" ht="15" customHeight="1" x14ac:dyDescent="0.25">
      <c r="AE1930" s="1"/>
    </row>
    <row r="1931" spans="31:31" ht="15" customHeight="1" x14ac:dyDescent="0.25">
      <c r="AE1931" s="1"/>
    </row>
    <row r="1932" spans="31:31" ht="15" customHeight="1" x14ac:dyDescent="0.25">
      <c r="AE1932" s="1"/>
    </row>
    <row r="1933" spans="31:31" ht="15" customHeight="1" x14ac:dyDescent="0.25">
      <c r="AE1933" s="1"/>
    </row>
    <row r="1934" spans="31:31" ht="15" customHeight="1" x14ac:dyDescent="0.25">
      <c r="AE1934" s="1"/>
    </row>
    <row r="1935" spans="31:31" ht="15" customHeight="1" x14ac:dyDescent="0.25">
      <c r="AE1935" s="1"/>
    </row>
    <row r="1936" spans="31:31" ht="15" customHeight="1" x14ac:dyDescent="0.25">
      <c r="AE1936" s="1"/>
    </row>
    <row r="1937" spans="31:31" ht="15" customHeight="1" x14ac:dyDescent="0.25">
      <c r="AE1937" s="1"/>
    </row>
    <row r="1938" spans="31:31" ht="15" customHeight="1" x14ac:dyDescent="0.25">
      <c r="AE1938" s="1"/>
    </row>
    <row r="1939" spans="31:31" ht="15" customHeight="1" x14ac:dyDescent="0.25">
      <c r="AE1939" s="1"/>
    </row>
    <row r="1940" spans="31:31" ht="15" customHeight="1" x14ac:dyDescent="0.25">
      <c r="AE1940" s="1"/>
    </row>
    <row r="1941" spans="31:31" ht="15" customHeight="1" x14ac:dyDescent="0.25">
      <c r="AE1941" s="1"/>
    </row>
    <row r="1942" spans="31:31" ht="15" customHeight="1" x14ac:dyDescent="0.25">
      <c r="AE1942" s="1"/>
    </row>
    <row r="1943" spans="31:31" ht="15" customHeight="1" x14ac:dyDescent="0.25">
      <c r="AE1943" s="1"/>
    </row>
    <row r="1944" spans="31:31" ht="15" customHeight="1" x14ac:dyDescent="0.25">
      <c r="AE1944" s="1"/>
    </row>
    <row r="1945" spans="31:31" ht="15" customHeight="1" x14ac:dyDescent="0.25">
      <c r="AE1945" s="1"/>
    </row>
    <row r="1946" spans="31:31" ht="15" customHeight="1" x14ac:dyDescent="0.25">
      <c r="AE1946" s="1"/>
    </row>
    <row r="1947" spans="31:31" ht="15" customHeight="1" x14ac:dyDescent="0.25">
      <c r="AE1947" s="1"/>
    </row>
    <row r="1948" spans="31:31" ht="15" customHeight="1" x14ac:dyDescent="0.25">
      <c r="AE1948" s="1"/>
    </row>
    <row r="1949" spans="31:31" ht="15" customHeight="1" x14ac:dyDescent="0.25">
      <c r="AE1949" s="1"/>
    </row>
    <row r="1950" spans="31:31" ht="15" customHeight="1" x14ac:dyDescent="0.25">
      <c r="AE1950" s="1"/>
    </row>
    <row r="1951" spans="31:31" ht="15" customHeight="1" x14ac:dyDescent="0.25">
      <c r="AE1951" s="1"/>
    </row>
    <row r="1952" spans="31:31" ht="15" customHeight="1" x14ac:dyDescent="0.25">
      <c r="AE1952" s="1"/>
    </row>
    <row r="1953" spans="31:31" ht="15" customHeight="1" x14ac:dyDescent="0.25">
      <c r="AE1953" s="1"/>
    </row>
    <row r="1954" spans="31:31" ht="15" customHeight="1" x14ac:dyDescent="0.25">
      <c r="AE1954" s="1"/>
    </row>
    <row r="1955" spans="31:31" ht="15" customHeight="1" x14ac:dyDescent="0.25">
      <c r="AE1955" s="1"/>
    </row>
    <row r="1956" spans="31:31" ht="15" customHeight="1" x14ac:dyDescent="0.25">
      <c r="AE1956" s="1"/>
    </row>
    <row r="1957" spans="31:31" ht="15" customHeight="1" x14ac:dyDescent="0.25">
      <c r="AE1957" s="1"/>
    </row>
    <row r="1958" spans="31:31" ht="15" customHeight="1" x14ac:dyDescent="0.25">
      <c r="AE1958" s="1"/>
    </row>
    <row r="1959" spans="31:31" ht="15" customHeight="1" x14ac:dyDescent="0.25">
      <c r="AE1959" s="1"/>
    </row>
    <row r="1960" spans="31:31" ht="15" customHeight="1" x14ac:dyDescent="0.25">
      <c r="AE1960" s="1"/>
    </row>
    <row r="1961" spans="31:31" ht="15" customHeight="1" x14ac:dyDescent="0.25">
      <c r="AE1961" s="1"/>
    </row>
    <row r="1962" spans="31:31" ht="15" customHeight="1" x14ac:dyDescent="0.25">
      <c r="AE1962" s="1"/>
    </row>
    <row r="1963" spans="31:31" ht="15" customHeight="1" x14ac:dyDescent="0.25">
      <c r="AE1963" s="1"/>
    </row>
    <row r="1964" spans="31:31" ht="15" customHeight="1" x14ac:dyDescent="0.25">
      <c r="AE1964" s="1"/>
    </row>
    <row r="1965" spans="31:31" ht="15" customHeight="1" x14ac:dyDescent="0.25">
      <c r="AE1965" s="1"/>
    </row>
    <row r="1966" spans="31:31" ht="15" customHeight="1" x14ac:dyDescent="0.25">
      <c r="AE1966" s="1"/>
    </row>
    <row r="1967" spans="31:31" ht="15" customHeight="1" x14ac:dyDescent="0.25">
      <c r="AE1967" s="1"/>
    </row>
    <row r="1968" spans="31:31" ht="15" customHeight="1" x14ac:dyDescent="0.25">
      <c r="AE1968" s="1"/>
    </row>
    <row r="1969" spans="31:31" ht="15" customHeight="1" x14ac:dyDescent="0.25">
      <c r="AE1969" s="1"/>
    </row>
    <row r="1970" spans="31:31" ht="15" customHeight="1" x14ac:dyDescent="0.25">
      <c r="AE1970" s="1"/>
    </row>
    <row r="1971" spans="31:31" ht="15" customHeight="1" x14ac:dyDescent="0.25">
      <c r="AE1971" s="1"/>
    </row>
    <row r="1972" spans="31:31" ht="15" customHeight="1" x14ac:dyDescent="0.25">
      <c r="AE1972" s="1"/>
    </row>
    <row r="1973" spans="31:31" ht="15" customHeight="1" x14ac:dyDescent="0.25">
      <c r="AE1973" s="1"/>
    </row>
    <row r="1974" spans="31:31" ht="15" customHeight="1" x14ac:dyDescent="0.25">
      <c r="AE1974" s="1"/>
    </row>
    <row r="1975" spans="31:31" ht="15" customHeight="1" x14ac:dyDescent="0.25">
      <c r="AE1975" s="1"/>
    </row>
    <row r="1976" spans="31:31" ht="15" customHeight="1" x14ac:dyDescent="0.25">
      <c r="AE1976" s="1"/>
    </row>
    <row r="1977" spans="31:31" ht="15" customHeight="1" x14ac:dyDescent="0.25">
      <c r="AE1977" s="1"/>
    </row>
    <row r="1978" spans="31:31" ht="15" customHeight="1" x14ac:dyDescent="0.25">
      <c r="AE1978" s="1"/>
    </row>
    <row r="1979" spans="31:31" ht="15" customHeight="1" x14ac:dyDescent="0.25">
      <c r="AE1979" s="1"/>
    </row>
    <row r="1980" spans="31:31" ht="15" customHeight="1" x14ac:dyDescent="0.25">
      <c r="AE1980" s="1"/>
    </row>
    <row r="1981" spans="31:31" ht="15" customHeight="1" x14ac:dyDescent="0.25">
      <c r="AE1981" s="1"/>
    </row>
    <row r="1982" spans="31:31" ht="15" customHeight="1" x14ac:dyDescent="0.25">
      <c r="AE1982" s="1"/>
    </row>
    <row r="1983" spans="31:31" ht="15" customHeight="1" x14ac:dyDescent="0.25">
      <c r="AE1983" s="1"/>
    </row>
    <row r="1984" spans="31:31" ht="15" customHeight="1" x14ac:dyDescent="0.25">
      <c r="AE1984" s="1"/>
    </row>
    <row r="1985" spans="31:31" ht="15" customHeight="1" x14ac:dyDescent="0.25">
      <c r="AE1985" s="1"/>
    </row>
    <row r="1986" spans="31:31" ht="15" customHeight="1" x14ac:dyDescent="0.25">
      <c r="AE1986" s="1"/>
    </row>
    <row r="1987" spans="31:31" ht="15" customHeight="1" x14ac:dyDescent="0.25">
      <c r="AE1987" s="1"/>
    </row>
    <row r="1988" spans="31:31" ht="15" customHeight="1" x14ac:dyDescent="0.25">
      <c r="AE1988" s="1"/>
    </row>
    <row r="1989" spans="31:31" ht="15" customHeight="1" x14ac:dyDescent="0.25">
      <c r="AE1989" s="1"/>
    </row>
    <row r="1990" spans="31:31" ht="15" customHeight="1" x14ac:dyDescent="0.25">
      <c r="AE1990" s="1"/>
    </row>
    <row r="1991" spans="31:31" ht="15" customHeight="1" x14ac:dyDescent="0.25">
      <c r="AE1991" s="1"/>
    </row>
    <row r="1992" spans="31:31" ht="15" customHeight="1" x14ac:dyDescent="0.25">
      <c r="AE1992" s="1"/>
    </row>
    <row r="1993" spans="31:31" ht="15" customHeight="1" x14ac:dyDescent="0.25">
      <c r="AE1993" s="1"/>
    </row>
    <row r="1994" spans="31:31" ht="15" customHeight="1" x14ac:dyDescent="0.25">
      <c r="AE1994" s="1"/>
    </row>
    <row r="1995" spans="31:31" ht="15" customHeight="1" x14ac:dyDescent="0.25">
      <c r="AE1995" s="1"/>
    </row>
    <row r="1996" spans="31:31" ht="15" customHeight="1" x14ac:dyDescent="0.25">
      <c r="AE1996" s="1"/>
    </row>
    <row r="1997" spans="31:31" ht="15" customHeight="1" x14ac:dyDescent="0.25">
      <c r="AE1997" s="1"/>
    </row>
    <row r="1998" spans="31:31" ht="15" customHeight="1" x14ac:dyDescent="0.25">
      <c r="AE1998" s="1"/>
    </row>
    <row r="1999" spans="31:31" ht="15" customHeight="1" x14ac:dyDescent="0.25">
      <c r="AE1999" s="1"/>
    </row>
    <row r="2000" spans="31:31" ht="15" customHeight="1" x14ac:dyDescent="0.25">
      <c r="AE2000" s="1"/>
    </row>
    <row r="2001" spans="31:31" ht="15" customHeight="1" x14ac:dyDescent="0.25">
      <c r="AE2001" s="1"/>
    </row>
    <row r="2002" spans="31:31" ht="15" customHeight="1" x14ac:dyDescent="0.25">
      <c r="AE2002" s="1"/>
    </row>
    <row r="2003" spans="31:31" ht="15" customHeight="1" x14ac:dyDescent="0.25">
      <c r="AE2003" s="1"/>
    </row>
    <row r="2004" spans="31:31" ht="15" customHeight="1" x14ac:dyDescent="0.25">
      <c r="AE2004" s="1"/>
    </row>
    <row r="2005" spans="31:31" ht="15" customHeight="1" x14ac:dyDescent="0.25">
      <c r="AE2005" s="1"/>
    </row>
    <row r="2006" spans="31:31" ht="15" customHeight="1" x14ac:dyDescent="0.25">
      <c r="AE2006" s="1"/>
    </row>
    <row r="2007" spans="31:31" ht="15" customHeight="1" x14ac:dyDescent="0.25">
      <c r="AE2007" s="1"/>
    </row>
    <row r="2008" spans="31:31" ht="15" customHeight="1" x14ac:dyDescent="0.25">
      <c r="AE2008" s="1"/>
    </row>
    <row r="2009" spans="31:31" ht="15" customHeight="1" x14ac:dyDescent="0.25">
      <c r="AE2009" s="1"/>
    </row>
    <row r="2010" spans="31:31" ht="15" customHeight="1" x14ac:dyDescent="0.25">
      <c r="AE2010" s="1"/>
    </row>
    <row r="2011" spans="31:31" ht="15" customHeight="1" x14ac:dyDescent="0.25">
      <c r="AE2011" s="1"/>
    </row>
    <row r="2012" spans="31:31" ht="15" customHeight="1" x14ac:dyDescent="0.25">
      <c r="AE2012" s="1"/>
    </row>
    <row r="2013" spans="31:31" ht="15" customHeight="1" x14ac:dyDescent="0.25">
      <c r="AE2013" s="1"/>
    </row>
    <row r="2014" spans="31:31" ht="15" customHeight="1" x14ac:dyDescent="0.25">
      <c r="AE2014" s="1"/>
    </row>
    <row r="2015" spans="31:31" ht="15" customHeight="1" x14ac:dyDescent="0.25">
      <c r="AE2015" s="1"/>
    </row>
    <row r="2016" spans="31:31" ht="15" customHeight="1" x14ac:dyDescent="0.25">
      <c r="AE2016" s="1"/>
    </row>
    <row r="2017" spans="31:31" ht="15" customHeight="1" x14ac:dyDescent="0.25">
      <c r="AE2017" s="1"/>
    </row>
    <row r="2018" spans="31:31" ht="15" customHeight="1" x14ac:dyDescent="0.25">
      <c r="AE2018" s="1"/>
    </row>
    <row r="2019" spans="31:31" ht="15" customHeight="1" x14ac:dyDescent="0.25">
      <c r="AE2019" s="1"/>
    </row>
    <row r="2020" spans="31:31" ht="15" customHeight="1" x14ac:dyDescent="0.25">
      <c r="AE2020" s="1"/>
    </row>
    <row r="2021" spans="31:31" ht="15" customHeight="1" x14ac:dyDescent="0.25">
      <c r="AE2021" s="1"/>
    </row>
  </sheetData>
  <mergeCells count="122">
    <mergeCell ref="B638:M638"/>
    <mergeCell ref="B601:M601"/>
    <mergeCell ref="B612:M612"/>
    <mergeCell ref="B619:M619"/>
    <mergeCell ref="B629:M629"/>
    <mergeCell ref="B634:M634"/>
    <mergeCell ref="B636:M636"/>
    <mergeCell ref="B564:M564"/>
    <mergeCell ref="B568:M568"/>
    <mergeCell ref="B573:M573"/>
    <mergeCell ref="B580:M580"/>
    <mergeCell ref="B587:M587"/>
    <mergeCell ref="B594:M594"/>
    <mergeCell ref="B528:M528"/>
    <mergeCell ref="B534:M534"/>
    <mergeCell ref="B541:M541"/>
    <mergeCell ref="B550:M550"/>
    <mergeCell ref="B554:M554"/>
    <mergeCell ref="B558:M558"/>
    <mergeCell ref="B490:M490"/>
    <mergeCell ref="B497:M497"/>
    <mergeCell ref="B502:M502"/>
    <mergeCell ref="B506:M506"/>
    <mergeCell ref="B514:M514"/>
    <mergeCell ref="B522:M522"/>
    <mergeCell ref="B451:M451"/>
    <mergeCell ref="B458:M458"/>
    <mergeCell ref="B463:M463"/>
    <mergeCell ref="B468:M468"/>
    <mergeCell ref="B474:M474"/>
    <mergeCell ref="B479:M479"/>
    <mergeCell ref="B415:M415"/>
    <mergeCell ref="B419:M419"/>
    <mergeCell ref="B426:M426"/>
    <mergeCell ref="B430:M430"/>
    <mergeCell ref="B437:M437"/>
    <mergeCell ref="B446:M446"/>
    <mergeCell ref="B374:M374"/>
    <mergeCell ref="B380:M380"/>
    <mergeCell ref="B384:M384"/>
    <mergeCell ref="B392:M392"/>
    <mergeCell ref="B399:M399"/>
    <mergeCell ref="B409:M409"/>
    <mergeCell ref="B347:M347"/>
    <mergeCell ref="B352:M352"/>
    <mergeCell ref="B357:M357"/>
    <mergeCell ref="B362:M362"/>
    <mergeCell ref="B366:M366"/>
    <mergeCell ref="B370:M370"/>
    <mergeCell ref="B309:M309"/>
    <mergeCell ref="B315:M315"/>
    <mergeCell ref="B322:M322"/>
    <mergeCell ref="B328:M328"/>
    <mergeCell ref="B336:M336"/>
    <mergeCell ref="B343:M343"/>
    <mergeCell ref="B263:M263"/>
    <mergeCell ref="B270:M270"/>
    <mergeCell ref="B277:M277"/>
    <mergeCell ref="B284:M284"/>
    <mergeCell ref="B293:M293"/>
    <mergeCell ref="B301:M301"/>
    <mergeCell ref="B215:M215"/>
    <mergeCell ref="B223:M223"/>
    <mergeCell ref="B231:M231"/>
    <mergeCell ref="B241:M241"/>
    <mergeCell ref="B249:M249"/>
    <mergeCell ref="B256:M256"/>
    <mergeCell ref="B176:M176"/>
    <mergeCell ref="B181:M181"/>
    <mergeCell ref="B186:M186"/>
    <mergeCell ref="B191:M191"/>
    <mergeCell ref="B196:M196"/>
    <mergeCell ref="B206:M206"/>
    <mergeCell ref="B146:M146"/>
    <mergeCell ref="B151:M151"/>
    <mergeCell ref="B156:M156"/>
    <mergeCell ref="B161:M161"/>
    <mergeCell ref="B166:M166"/>
    <mergeCell ref="B171:M171"/>
    <mergeCell ref="B115:M115"/>
    <mergeCell ref="B120:M120"/>
    <mergeCell ref="B125:M125"/>
    <mergeCell ref="B130:M130"/>
    <mergeCell ref="B136:M136"/>
    <mergeCell ref="B141:M141"/>
    <mergeCell ref="B80:M80"/>
    <mergeCell ref="B86:M86"/>
    <mergeCell ref="B92:M92"/>
    <mergeCell ref="B98:M98"/>
    <mergeCell ref="B104:M104"/>
    <mergeCell ref="B110:M110"/>
    <mergeCell ref="B44:M44"/>
    <mergeCell ref="B50:M50"/>
    <mergeCell ref="B56:M56"/>
    <mergeCell ref="B62:M62"/>
    <mergeCell ref="B68:M68"/>
    <mergeCell ref="B74:M74"/>
    <mergeCell ref="B15:M15"/>
    <mergeCell ref="B21:M21"/>
    <mergeCell ref="B27:M27"/>
    <mergeCell ref="B33:M33"/>
    <mergeCell ref="B38:M38"/>
    <mergeCell ref="Q1:Q3"/>
    <mergeCell ref="R1:X1"/>
    <mergeCell ref="R2:U2"/>
    <mergeCell ref="V2:X2"/>
    <mergeCell ref="R3:S3"/>
    <mergeCell ref="H1:H4"/>
    <mergeCell ref="I1:I4"/>
    <mergeCell ref="K1:K4"/>
    <mergeCell ref="L1:L4"/>
    <mergeCell ref="M1:M4"/>
    <mergeCell ref="N1:N4"/>
    <mergeCell ref="B1:B4"/>
    <mergeCell ref="C1:C4"/>
    <mergeCell ref="D1:D4"/>
    <mergeCell ref="E1:E4"/>
    <mergeCell ref="F1:F4"/>
    <mergeCell ref="G1:G4"/>
    <mergeCell ref="AD1:AD4"/>
    <mergeCell ref="Y1:Z4"/>
    <mergeCell ref="B9:M9"/>
  </mergeCells>
  <printOptions horizontalCentered="1"/>
  <pageMargins left="0" right="0" top="0.39370078740157483" bottom="1.2598425196850394" header="0.31496062992125984" footer="0.55118110236220474"/>
  <pageSetup scale="54" fitToHeight="0" pageOrder="overThenDown" orientation="landscape" r:id="rId1"/>
  <headerFoot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State_2021</vt:lpstr>
      <vt:lpstr>State_2021!Print_Titles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rosu</dc:creator>
  <cp:lastModifiedBy>ana rosu</cp:lastModifiedBy>
  <dcterms:created xsi:type="dcterms:W3CDTF">2024-06-24T21:29:05Z</dcterms:created>
  <dcterms:modified xsi:type="dcterms:W3CDTF">2024-07-25T20:20:38Z</dcterms:modified>
</cp:coreProperties>
</file>