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f304f79f068e311c/Universitaet/MASTER/MasterThesis/11_Data_Analysis_MA/01_input/"/>
    </mc:Choice>
  </mc:AlternateContent>
  <xr:revisionPtr revIDLastSave="9" documentId="11_E5F59D3EF76A2DC85E421D1BC41EE535EDA5537A" xr6:coauthVersionLast="47" xr6:coauthVersionMax="47" xr10:uidLastSave="{C9E4DD64-2822-4C35-82A3-3E6D68344AD7}"/>
  <bookViews>
    <workbookView xWindow="59760" yWindow="2160" windowWidth="21600" windowHeight="12150" activeTab="2" xr2:uid="{00000000-000D-0000-FFFF-FFFF00000000}"/>
  </bookViews>
  <sheets>
    <sheet name="Janina Hämmerli 29_05_2024 08-3" sheetId="1" r:id="rId1"/>
    <sheet name="Calculations" sheetId="2" r:id="rId2"/>
    <sheet name="microbial_c" sheetId="3" r:id="rId3"/>
    <sheet name="microbial_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2" l="1"/>
  <c r="G82" i="2" s="1"/>
  <c r="F79" i="2"/>
  <c r="G79" i="2" s="1"/>
  <c r="F80" i="2"/>
  <c r="G80" i="2" s="1"/>
  <c r="F81" i="2"/>
  <c r="G81" i="2" s="1"/>
  <c r="C79" i="2"/>
  <c r="D79" i="2" s="1"/>
  <c r="C80" i="2"/>
  <c r="D80" i="2" s="1"/>
  <c r="C81" i="2"/>
  <c r="D81" i="2" s="1"/>
  <c r="C82" i="2"/>
  <c r="D82" i="2" s="1"/>
  <c r="E51" i="2" l="1"/>
  <c r="B51" i="2"/>
  <c r="I9" i="2"/>
  <c r="F9" i="2" s="1"/>
  <c r="G9" i="2" s="1"/>
  <c r="I10" i="2"/>
  <c r="F10" i="2" s="1"/>
  <c r="G10" i="2" s="1"/>
  <c r="I11" i="2"/>
  <c r="F11" i="2" s="1"/>
  <c r="G11" i="2" s="1"/>
  <c r="I12" i="2"/>
  <c r="F12" i="2" s="1"/>
  <c r="G12" i="2" s="1"/>
  <c r="I13" i="2"/>
  <c r="F13" i="2" s="1"/>
  <c r="G13" i="2" s="1"/>
  <c r="I14" i="2"/>
  <c r="F14" i="2" s="1"/>
  <c r="G14" i="2" s="1"/>
  <c r="I15" i="2"/>
  <c r="F15" i="2" s="1"/>
  <c r="G15" i="2" s="1"/>
  <c r="I16" i="2"/>
  <c r="F16" i="2" s="1"/>
  <c r="G16" i="2" s="1"/>
  <c r="I17" i="2"/>
  <c r="F17" i="2" s="1"/>
  <c r="G17" i="2" s="1"/>
  <c r="I18" i="2"/>
  <c r="F18" i="2" s="1"/>
  <c r="G18" i="2" s="1"/>
  <c r="I19" i="2"/>
  <c r="F19" i="2" s="1"/>
  <c r="G19" i="2" s="1"/>
  <c r="I20" i="2"/>
  <c r="F20" i="2" s="1"/>
  <c r="G20" i="2" s="1"/>
  <c r="I21" i="2"/>
  <c r="F21" i="2" s="1"/>
  <c r="G21" i="2" s="1"/>
  <c r="I22" i="2"/>
  <c r="F22" i="2" s="1"/>
  <c r="G22" i="2" s="1"/>
  <c r="I23" i="2"/>
  <c r="F23" i="2" s="1"/>
  <c r="G23" i="2" s="1"/>
  <c r="I24" i="2"/>
  <c r="F24" i="2" s="1"/>
  <c r="G24" i="2" s="1"/>
  <c r="I25" i="2"/>
  <c r="F25" i="2" s="1"/>
  <c r="G25" i="2" s="1"/>
  <c r="I26" i="2"/>
  <c r="F26" i="2" s="1"/>
  <c r="G26" i="2" s="1"/>
  <c r="I27" i="2"/>
  <c r="F27" i="2" s="1"/>
  <c r="G27" i="2" s="1"/>
  <c r="I28" i="2"/>
  <c r="F28" i="2" s="1"/>
  <c r="G28" i="2" s="1"/>
  <c r="I29" i="2"/>
  <c r="F29" i="2" s="1"/>
  <c r="G29" i="2" s="1"/>
  <c r="I30" i="2"/>
  <c r="F30" i="2" s="1"/>
  <c r="G30" i="2" s="1"/>
  <c r="I31" i="2"/>
  <c r="F31" i="2" s="1"/>
  <c r="G31" i="2" s="1"/>
  <c r="I32" i="2"/>
  <c r="F32" i="2" s="1"/>
  <c r="G32" i="2" s="1"/>
  <c r="I33" i="2"/>
  <c r="F33" i="2" s="1"/>
  <c r="G33" i="2" s="1"/>
  <c r="I34" i="2"/>
  <c r="F34" i="2" s="1"/>
  <c r="G34" i="2" s="1"/>
  <c r="I35" i="2"/>
  <c r="F35" i="2" s="1"/>
  <c r="G35" i="2" s="1"/>
  <c r="I36" i="2"/>
  <c r="F36" i="2" s="1"/>
  <c r="G36" i="2" s="1"/>
  <c r="I37" i="2"/>
  <c r="F37" i="2" s="1"/>
  <c r="G37" i="2" s="1"/>
  <c r="I38" i="2"/>
  <c r="F38" i="2" s="1"/>
  <c r="G38" i="2" s="1"/>
  <c r="I39" i="2"/>
  <c r="F39" i="2" s="1"/>
  <c r="G39" i="2" s="1"/>
  <c r="T5" i="2" s="1"/>
  <c r="I40" i="2"/>
  <c r="F40" i="2" s="1"/>
  <c r="G40" i="2" s="1"/>
  <c r="T6" i="2" s="1"/>
  <c r="I41" i="2"/>
  <c r="F41" i="2" s="1"/>
  <c r="G41" i="2" s="1"/>
  <c r="T7" i="2" s="1"/>
  <c r="I42" i="2"/>
  <c r="F42" i="2" s="1"/>
  <c r="G42" i="2" s="1"/>
  <c r="T8" i="2" s="1"/>
  <c r="I43" i="2"/>
  <c r="F43" i="2" s="1"/>
  <c r="G43" i="2" s="1"/>
  <c r="T9" i="2" s="1"/>
  <c r="I44" i="2"/>
  <c r="F44" i="2" s="1"/>
  <c r="G44" i="2" s="1"/>
  <c r="T10" i="2" s="1"/>
  <c r="I45" i="2"/>
  <c r="F45" i="2" s="1"/>
  <c r="G45" i="2" s="1"/>
  <c r="T11" i="2" s="1"/>
  <c r="I46" i="2"/>
  <c r="F46" i="2" s="1"/>
  <c r="G46" i="2" s="1"/>
  <c r="T12" i="2" s="1"/>
  <c r="I47" i="2"/>
  <c r="F47" i="2" s="1"/>
  <c r="G47" i="2" s="1"/>
  <c r="T13" i="2" s="1"/>
  <c r="I48" i="2"/>
  <c r="F48" i="2" s="1"/>
  <c r="G48" i="2" s="1"/>
  <c r="I49" i="2"/>
  <c r="F49" i="2" s="1"/>
  <c r="G49" i="2" s="1"/>
  <c r="I50" i="2"/>
  <c r="F50" i="2" s="1"/>
  <c r="G50" i="2" s="1"/>
  <c r="T15" i="2" s="1"/>
  <c r="I51" i="2"/>
  <c r="I52" i="2"/>
  <c r="F52" i="2" s="1"/>
  <c r="G52" i="2" s="1"/>
  <c r="T17" i="2" s="1"/>
  <c r="I53" i="2"/>
  <c r="F53" i="2" s="1"/>
  <c r="G53" i="2" s="1"/>
  <c r="T18" i="2" s="1"/>
  <c r="I54" i="2"/>
  <c r="F54" i="2" s="1"/>
  <c r="G54" i="2" s="1"/>
  <c r="T19" i="2" s="1"/>
  <c r="I55" i="2"/>
  <c r="F55" i="2" s="1"/>
  <c r="G55" i="2" s="1"/>
  <c r="I56" i="2"/>
  <c r="F56" i="2" s="1"/>
  <c r="G56" i="2" s="1"/>
  <c r="I57" i="2"/>
  <c r="F57" i="2" s="1"/>
  <c r="G57" i="2" s="1"/>
  <c r="T21" i="2" s="1"/>
  <c r="I58" i="2"/>
  <c r="F58" i="2" s="1"/>
  <c r="G58" i="2" s="1"/>
  <c r="T22" i="2" s="1"/>
  <c r="I59" i="2"/>
  <c r="F59" i="2" s="1"/>
  <c r="G59" i="2" s="1"/>
  <c r="I60" i="2"/>
  <c r="F60" i="2" s="1"/>
  <c r="G60" i="2" s="1"/>
  <c r="I61" i="2"/>
  <c r="F61" i="2" s="1"/>
  <c r="G61" i="2" s="1"/>
  <c r="T24" i="2" s="1"/>
  <c r="I62" i="2"/>
  <c r="F62" i="2" s="1"/>
  <c r="G62" i="2" s="1"/>
  <c r="T25" i="2" s="1"/>
  <c r="I63" i="2"/>
  <c r="F63" i="2" s="1"/>
  <c r="G63" i="2" s="1"/>
  <c r="I64" i="2"/>
  <c r="F64" i="2" s="1"/>
  <c r="G64" i="2" s="1"/>
  <c r="I65" i="2"/>
  <c r="F65" i="2" s="1"/>
  <c r="G65" i="2" s="1"/>
  <c r="T27" i="2" s="1"/>
  <c r="I66" i="2"/>
  <c r="F66" i="2" s="1"/>
  <c r="G66" i="2" s="1"/>
  <c r="T28" i="2" s="1"/>
  <c r="I67" i="2"/>
  <c r="F67" i="2" s="1"/>
  <c r="G67" i="2" s="1"/>
  <c r="I68" i="2"/>
  <c r="F68" i="2" s="1"/>
  <c r="G68" i="2" s="1"/>
  <c r="I69" i="2"/>
  <c r="F69" i="2" s="1"/>
  <c r="G69" i="2" s="1"/>
  <c r="I70" i="2"/>
  <c r="F70" i="2" s="1"/>
  <c r="G70" i="2" s="1"/>
  <c r="I71" i="2"/>
  <c r="F71" i="2" s="1"/>
  <c r="G71" i="2" s="1"/>
  <c r="I72" i="2"/>
  <c r="F72" i="2" s="1"/>
  <c r="G72" i="2" s="1"/>
  <c r="T31" i="2" s="1"/>
  <c r="I73" i="2"/>
  <c r="F73" i="2" s="1"/>
  <c r="G73" i="2" s="1"/>
  <c r="T32" i="2" s="1"/>
  <c r="I74" i="2"/>
  <c r="F74" i="2" s="1"/>
  <c r="G74" i="2" s="1"/>
  <c r="T33" i="2" s="1"/>
  <c r="I75" i="2"/>
  <c r="F75" i="2" s="1"/>
  <c r="G75" i="2" s="1"/>
  <c r="I76" i="2"/>
  <c r="F76" i="2" s="1"/>
  <c r="G76" i="2" s="1"/>
  <c r="I77" i="2"/>
  <c r="F77" i="2" s="1"/>
  <c r="G77" i="2" s="1"/>
  <c r="I78" i="2"/>
  <c r="F78" i="2" s="1"/>
  <c r="G78" i="2" s="1"/>
  <c r="T35" i="2" s="1"/>
  <c r="I6" i="2"/>
  <c r="F6" i="2" s="1"/>
  <c r="G6" i="2" s="1"/>
  <c r="I7" i="2"/>
  <c r="F7" i="2" s="1"/>
  <c r="G7" i="2" s="1"/>
  <c r="I8" i="2"/>
  <c r="F8" i="2" s="1"/>
  <c r="G8" i="2" s="1"/>
  <c r="I5" i="2"/>
  <c r="F5" i="2" s="1"/>
  <c r="G5" i="2" s="1"/>
  <c r="I4" i="2"/>
  <c r="F4" i="2" l="1"/>
  <c r="G4" i="2" s="1"/>
  <c r="S4" i="2" s="1"/>
  <c r="T34" i="2"/>
  <c r="T29" i="2"/>
  <c r="T23" i="2"/>
  <c r="T20" i="2"/>
  <c r="T26" i="2"/>
  <c r="T30" i="2"/>
  <c r="T4" i="2"/>
  <c r="T14" i="2"/>
  <c r="F51" i="2"/>
  <c r="G51" i="2" s="1"/>
  <c r="T16" i="2" s="1"/>
  <c r="C49" i="2"/>
  <c r="D49" i="2" s="1"/>
  <c r="C64" i="2"/>
  <c r="D64" i="2" s="1"/>
  <c r="C56" i="2"/>
  <c r="D56" i="2" s="1"/>
  <c r="C48" i="2"/>
  <c r="D48" i="2" s="1"/>
  <c r="M14" i="2" s="1"/>
  <c r="C51" i="2"/>
  <c r="D51" i="2" s="1"/>
  <c r="M16" i="2" s="1"/>
  <c r="C71" i="2"/>
  <c r="D71" i="2" s="1"/>
  <c r="C70" i="2"/>
  <c r="D70" i="2" s="1"/>
  <c r="C38" i="2"/>
  <c r="D38" i="2" s="1"/>
  <c r="C75" i="2"/>
  <c r="D75" i="2" s="1"/>
  <c r="C67" i="2"/>
  <c r="D67" i="2" s="1"/>
  <c r="C59" i="2"/>
  <c r="D59" i="2" s="1"/>
  <c r="C58" i="2"/>
  <c r="D58" i="2" s="1"/>
  <c r="M22" i="2" s="1"/>
  <c r="C41" i="2"/>
  <c r="D41" i="2" s="1"/>
  <c r="M7" i="2" s="1"/>
  <c r="C33" i="2"/>
  <c r="D33" i="2" s="1"/>
  <c r="L33" i="2" s="1"/>
  <c r="C25" i="2"/>
  <c r="D25" i="2" s="1"/>
  <c r="L25" i="2" s="1"/>
  <c r="C17" i="2"/>
  <c r="D17" i="2" s="1"/>
  <c r="L17" i="2" s="1"/>
  <c r="C9" i="2"/>
  <c r="D9" i="2" s="1"/>
  <c r="L9" i="2" s="1"/>
  <c r="S5" i="2"/>
  <c r="U5" i="2" s="1"/>
  <c r="C5" i="2"/>
  <c r="D5" i="2" s="1"/>
  <c r="L5" i="2" s="1"/>
  <c r="C42" i="2"/>
  <c r="D42" i="2" s="1"/>
  <c r="M8" i="2" s="1"/>
  <c r="C26" i="2"/>
  <c r="D26" i="2" s="1"/>
  <c r="L26" i="2" s="1"/>
  <c r="C65" i="2"/>
  <c r="D65" i="2" s="1"/>
  <c r="M27" i="2" s="1"/>
  <c r="C7" i="2"/>
  <c r="D7" i="2" s="1"/>
  <c r="L7" i="2" s="1"/>
  <c r="C72" i="2"/>
  <c r="D72" i="2" s="1"/>
  <c r="M31" i="2" s="1"/>
  <c r="C40" i="2"/>
  <c r="D40" i="2" s="1"/>
  <c r="M6" i="2" s="1"/>
  <c r="C32" i="2"/>
  <c r="D32" i="2" s="1"/>
  <c r="L32" i="2" s="1"/>
  <c r="C24" i="2"/>
  <c r="D24" i="2" s="1"/>
  <c r="L24" i="2" s="1"/>
  <c r="C16" i="2"/>
  <c r="D16" i="2" s="1"/>
  <c r="L16" i="2" s="1"/>
  <c r="C50" i="2"/>
  <c r="D50" i="2" s="1"/>
  <c r="M15" i="2" s="1"/>
  <c r="C18" i="2"/>
  <c r="D18" i="2" s="1"/>
  <c r="L18" i="2" s="1"/>
  <c r="C73" i="2"/>
  <c r="D73" i="2" s="1"/>
  <c r="M32" i="2" s="1"/>
  <c r="C63" i="2"/>
  <c r="D63" i="2" s="1"/>
  <c r="M26" i="2" s="1"/>
  <c r="C31" i="2"/>
  <c r="D31" i="2" s="1"/>
  <c r="L31" i="2" s="1"/>
  <c r="C54" i="2"/>
  <c r="D54" i="2" s="1"/>
  <c r="M19" i="2" s="1"/>
  <c r="C30" i="2"/>
  <c r="D30" i="2" s="1"/>
  <c r="L30" i="2" s="1"/>
  <c r="C77" i="2"/>
  <c r="D77" i="2" s="1"/>
  <c r="C69" i="2"/>
  <c r="D69" i="2" s="1"/>
  <c r="C61" i="2"/>
  <c r="D61" i="2" s="1"/>
  <c r="C53" i="2"/>
  <c r="D53" i="2" s="1"/>
  <c r="C45" i="2"/>
  <c r="D45" i="2" s="1"/>
  <c r="C37" i="2"/>
  <c r="D37" i="2" s="1"/>
  <c r="S29" i="2"/>
  <c r="U29" i="2" s="1"/>
  <c r="C29" i="2"/>
  <c r="D29" i="2" s="1"/>
  <c r="L29" i="2" s="1"/>
  <c r="S21" i="2"/>
  <c r="U21" i="2" s="1"/>
  <c r="W21" i="2" s="1"/>
  <c r="C21" i="2"/>
  <c r="D21" i="2" s="1"/>
  <c r="S13" i="2"/>
  <c r="U13" i="2" s="1"/>
  <c r="C13" i="2"/>
  <c r="D13" i="2" s="1"/>
  <c r="C74" i="2"/>
  <c r="D74" i="2" s="1"/>
  <c r="M33" i="2" s="1"/>
  <c r="C10" i="2"/>
  <c r="D10" i="2" s="1"/>
  <c r="L10" i="2" s="1"/>
  <c r="C47" i="2"/>
  <c r="D47" i="2" s="1"/>
  <c r="M13" i="2" s="1"/>
  <c r="C15" i="2"/>
  <c r="D15" i="2" s="1"/>
  <c r="L15" i="2" s="1"/>
  <c r="C14" i="2"/>
  <c r="D14" i="2" s="1"/>
  <c r="L14" i="2" s="1"/>
  <c r="C76" i="2"/>
  <c r="D76" i="2" s="1"/>
  <c r="C68" i="2"/>
  <c r="D68" i="2" s="1"/>
  <c r="C60" i="2"/>
  <c r="D60" i="2" s="1"/>
  <c r="C52" i="2"/>
  <c r="D52" i="2" s="1"/>
  <c r="M17" i="2" s="1"/>
  <c r="C44" i="2"/>
  <c r="D44" i="2" s="1"/>
  <c r="C36" i="2"/>
  <c r="D36" i="2" s="1"/>
  <c r="S28" i="2"/>
  <c r="U28" i="2" s="1"/>
  <c r="C28" i="2"/>
  <c r="D28" i="2" s="1"/>
  <c r="L28" i="2" s="1"/>
  <c r="S20" i="2"/>
  <c r="U20" i="2" s="1"/>
  <c r="C20" i="2"/>
  <c r="D20" i="2" s="1"/>
  <c r="L20" i="2" s="1"/>
  <c r="S12" i="2"/>
  <c r="U12" i="2" s="1"/>
  <c r="C12" i="2"/>
  <c r="D12" i="2" s="1"/>
  <c r="L12" i="2" s="1"/>
  <c r="C66" i="2"/>
  <c r="D66" i="2" s="1"/>
  <c r="M28" i="2" s="1"/>
  <c r="C34" i="2"/>
  <c r="D34" i="2" s="1"/>
  <c r="L34" i="2" s="1"/>
  <c r="C8" i="2"/>
  <c r="D8" i="2" s="1"/>
  <c r="L8" i="2" s="1"/>
  <c r="C57" i="2"/>
  <c r="D57" i="2" s="1"/>
  <c r="M21" i="2" s="1"/>
  <c r="C6" i="2"/>
  <c r="D6" i="2" s="1"/>
  <c r="L6" i="2" s="1"/>
  <c r="C55" i="2"/>
  <c r="D55" i="2" s="1"/>
  <c r="M20" i="2" s="1"/>
  <c r="C39" i="2"/>
  <c r="D39" i="2" s="1"/>
  <c r="M5" i="2" s="1"/>
  <c r="C23" i="2"/>
  <c r="D23" i="2" s="1"/>
  <c r="L23" i="2" s="1"/>
  <c r="C78" i="2"/>
  <c r="D78" i="2" s="1"/>
  <c r="M35" i="2" s="1"/>
  <c r="C62" i="2"/>
  <c r="D62" i="2" s="1"/>
  <c r="M25" i="2" s="1"/>
  <c r="C46" i="2"/>
  <c r="D46" i="2" s="1"/>
  <c r="M12" i="2" s="1"/>
  <c r="C22" i="2"/>
  <c r="D22" i="2" s="1"/>
  <c r="L22" i="2" s="1"/>
  <c r="C4" i="2"/>
  <c r="D4" i="2" s="1"/>
  <c r="L4" i="2" s="1"/>
  <c r="C43" i="2"/>
  <c r="D43" i="2" s="1"/>
  <c r="M9" i="2" s="1"/>
  <c r="C35" i="2"/>
  <c r="D35" i="2" s="1"/>
  <c r="L35" i="2" s="1"/>
  <c r="C27" i="2"/>
  <c r="D27" i="2" s="1"/>
  <c r="L27" i="2" s="1"/>
  <c r="C19" i="2"/>
  <c r="D19" i="2" s="1"/>
  <c r="L19" i="2" s="1"/>
  <c r="C11" i="2"/>
  <c r="D11" i="2" s="1"/>
  <c r="L11" i="2" s="1"/>
  <c r="L21" i="2"/>
  <c r="L13" i="2"/>
  <c r="M24" i="2"/>
  <c r="M18" i="2"/>
  <c r="S35" i="2"/>
  <c r="U35" i="2" s="1"/>
  <c r="M11" i="2"/>
  <c r="S27" i="2"/>
  <c r="U27" i="2" s="1"/>
  <c r="W27" i="2" s="1"/>
  <c r="S19" i="2"/>
  <c r="U19" i="2" s="1"/>
  <c r="S11" i="2"/>
  <c r="U11" i="2" s="1"/>
  <c r="M23" i="2"/>
  <c r="M10" i="2"/>
  <c r="S34" i="2"/>
  <c r="U34" i="2" s="1"/>
  <c r="S26" i="2"/>
  <c r="S18" i="2"/>
  <c r="U18" i="2" s="1"/>
  <c r="S10" i="2"/>
  <c r="U10" i="2" s="1"/>
  <c r="W10" i="2" s="1"/>
  <c r="S33" i="2"/>
  <c r="U33" i="2" s="1"/>
  <c r="W33" i="2" s="1"/>
  <c r="S25" i="2"/>
  <c r="U25" i="2" s="1"/>
  <c r="S17" i="2"/>
  <c r="U17" i="2" s="1"/>
  <c r="S9" i="2"/>
  <c r="U9" i="2" s="1"/>
  <c r="S32" i="2"/>
  <c r="U32" i="2" s="1"/>
  <c r="S24" i="2"/>
  <c r="U24" i="2" s="1"/>
  <c r="S16" i="2"/>
  <c r="U16" i="2" s="1"/>
  <c r="S8" i="2"/>
  <c r="U8" i="2" s="1"/>
  <c r="S31" i="2"/>
  <c r="U31" i="2" s="1"/>
  <c r="S23" i="2"/>
  <c r="U23" i="2" s="1"/>
  <c r="S15" i="2"/>
  <c r="U15" i="2" s="1"/>
  <c r="S7" i="2"/>
  <c r="U7" i="2" s="1"/>
  <c r="S30" i="2"/>
  <c r="S22" i="2"/>
  <c r="U22" i="2" s="1"/>
  <c r="S14" i="2"/>
  <c r="U14" i="2" s="1"/>
  <c r="S6" i="2"/>
  <c r="U6" i="2" s="1"/>
  <c r="J348" i="1"/>
  <c r="J390" i="1"/>
  <c r="K177" i="1"/>
  <c r="W18" i="2" l="1"/>
  <c r="U26" i="2"/>
  <c r="W24" i="2" s="1"/>
  <c r="U30" i="2"/>
  <c r="W30" i="2" s="1"/>
  <c r="W7" i="2"/>
  <c r="W12" i="2"/>
  <c r="W15" i="2"/>
  <c r="M30" i="2"/>
  <c r="N30" i="2" s="1"/>
  <c r="U4" i="2"/>
  <c r="W4" i="2" s="1"/>
  <c r="N15" i="2"/>
  <c r="N33" i="2"/>
  <c r="M29" i="2"/>
  <c r="N29" i="2" s="1"/>
  <c r="M34" i="2"/>
  <c r="N34" i="2" s="1"/>
  <c r="N25" i="2"/>
  <c r="N35" i="2"/>
  <c r="N31" i="2"/>
  <c r="M4" i="2"/>
  <c r="N4" i="2" s="1"/>
  <c r="N6" i="2"/>
  <c r="N26" i="2"/>
  <c r="N5" i="2"/>
  <c r="N18" i="2"/>
  <c r="N22" i="2"/>
  <c r="N28" i="2"/>
  <c r="N12" i="2"/>
  <c r="N17" i="2"/>
  <c r="V10" i="2"/>
  <c r="N21" i="2"/>
  <c r="N19" i="2"/>
  <c r="N32" i="2"/>
  <c r="N27" i="2"/>
  <c r="N7" i="2"/>
  <c r="N13" i="2"/>
  <c r="N24" i="2"/>
  <c r="P24" i="2" s="1"/>
  <c r="N23" i="2"/>
  <c r="N14" i="2"/>
  <c r="N11" i="2"/>
  <c r="N9" i="2"/>
  <c r="N10" i="2"/>
  <c r="P10" i="2" s="1"/>
  <c r="N8" i="2"/>
  <c r="V27" i="2"/>
  <c r="N16" i="2"/>
  <c r="V4" i="2"/>
  <c r="V12" i="2"/>
  <c r="V33" i="2"/>
  <c r="V18" i="2"/>
  <c r="N20" i="2"/>
  <c r="V21" i="2"/>
  <c r="V24" i="2"/>
  <c r="V30" i="2"/>
  <c r="V7" i="2"/>
  <c r="V15" i="2"/>
  <c r="J150" i="1"/>
  <c r="J151" i="1"/>
  <c r="J152" i="1"/>
  <c r="K153" i="1"/>
  <c r="K154" i="1"/>
  <c r="K155" i="1"/>
  <c r="J156" i="1"/>
  <c r="J157" i="1"/>
  <c r="J158" i="1"/>
  <c r="K159" i="1"/>
  <c r="K160" i="1"/>
  <c r="K161" i="1"/>
  <c r="K71" i="1"/>
  <c r="K72" i="1"/>
  <c r="K73" i="1"/>
  <c r="K74" i="1"/>
  <c r="K781" i="1"/>
  <c r="K782" i="1"/>
  <c r="K783" i="1"/>
  <c r="K752" i="1"/>
  <c r="K753" i="1"/>
  <c r="K757" i="1"/>
  <c r="K758" i="1"/>
  <c r="K759" i="1"/>
  <c r="K763" i="1"/>
  <c r="K764" i="1"/>
  <c r="K765" i="1"/>
  <c r="K769" i="1"/>
  <c r="K770" i="1"/>
  <c r="K771" i="1"/>
  <c r="K775" i="1"/>
  <c r="K776" i="1"/>
  <c r="K777" i="1"/>
  <c r="K715" i="1"/>
  <c r="K716" i="1"/>
  <c r="K717" i="1"/>
  <c r="K721" i="1"/>
  <c r="K722" i="1"/>
  <c r="K723" i="1"/>
  <c r="K727" i="1"/>
  <c r="K728" i="1"/>
  <c r="K729" i="1"/>
  <c r="K733" i="1"/>
  <c r="K734" i="1"/>
  <c r="K735" i="1"/>
  <c r="K739" i="1"/>
  <c r="K740" i="1"/>
  <c r="K741" i="1"/>
  <c r="K745" i="1"/>
  <c r="K746" i="1"/>
  <c r="K747" i="1"/>
  <c r="K751" i="1"/>
  <c r="K686" i="1"/>
  <c r="K687" i="1"/>
  <c r="K691" i="1"/>
  <c r="K692" i="1"/>
  <c r="K693" i="1"/>
  <c r="K697" i="1"/>
  <c r="K698" i="1"/>
  <c r="K699" i="1"/>
  <c r="K703" i="1"/>
  <c r="K704" i="1"/>
  <c r="K705" i="1"/>
  <c r="K709" i="1"/>
  <c r="K710" i="1"/>
  <c r="K711" i="1"/>
  <c r="K662" i="1"/>
  <c r="K663" i="1"/>
  <c r="K667" i="1"/>
  <c r="K668" i="1"/>
  <c r="K669" i="1"/>
  <c r="K673" i="1"/>
  <c r="K674" i="1"/>
  <c r="K675" i="1"/>
  <c r="K679" i="1"/>
  <c r="K680" i="1"/>
  <c r="K681" i="1"/>
  <c r="K685" i="1"/>
  <c r="K661" i="1"/>
  <c r="J743" i="1"/>
  <c r="J744" i="1"/>
  <c r="J748" i="1"/>
  <c r="J749" i="1"/>
  <c r="J750" i="1"/>
  <c r="J754" i="1"/>
  <c r="J755" i="1"/>
  <c r="J756" i="1"/>
  <c r="J760" i="1"/>
  <c r="J761" i="1"/>
  <c r="J762" i="1"/>
  <c r="J766" i="1"/>
  <c r="J767" i="1"/>
  <c r="J768" i="1"/>
  <c r="J772" i="1"/>
  <c r="J773" i="1"/>
  <c r="J774" i="1"/>
  <c r="J778" i="1"/>
  <c r="J779" i="1"/>
  <c r="J780" i="1"/>
  <c r="J724" i="1"/>
  <c r="J725" i="1"/>
  <c r="J726" i="1"/>
  <c r="J730" i="1"/>
  <c r="J731" i="1"/>
  <c r="J732" i="1"/>
  <c r="J736" i="1"/>
  <c r="J737" i="1"/>
  <c r="J738" i="1"/>
  <c r="J742" i="1"/>
  <c r="J682" i="1"/>
  <c r="J683" i="1"/>
  <c r="J684" i="1"/>
  <c r="J688" i="1"/>
  <c r="J689" i="1"/>
  <c r="J690" i="1"/>
  <c r="J694" i="1"/>
  <c r="J695" i="1"/>
  <c r="J696" i="1"/>
  <c r="J700" i="1"/>
  <c r="J701" i="1"/>
  <c r="J702" i="1"/>
  <c r="J706" i="1"/>
  <c r="J707" i="1"/>
  <c r="J708" i="1"/>
  <c r="J712" i="1"/>
  <c r="J713" i="1"/>
  <c r="J714" i="1"/>
  <c r="J718" i="1"/>
  <c r="J719" i="1"/>
  <c r="J720" i="1"/>
  <c r="J659" i="1"/>
  <c r="J660" i="1"/>
  <c r="J664" i="1"/>
  <c r="J665" i="1"/>
  <c r="J666" i="1"/>
  <c r="J670" i="1"/>
  <c r="J671" i="1"/>
  <c r="J672" i="1"/>
  <c r="J676" i="1"/>
  <c r="J677" i="1"/>
  <c r="J678" i="1"/>
  <c r="J658" i="1"/>
  <c r="K603" i="1"/>
  <c r="K604" i="1"/>
  <c r="K605" i="1"/>
  <c r="K609" i="1"/>
  <c r="K610" i="1"/>
  <c r="K611" i="1"/>
  <c r="K615" i="1"/>
  <c r="K616" i="1"/>
  <c r="K617" i="1"/>
  <c r="K581" i="1"/>
  <c r="K585" i="1"/>
  <c r="K586" i="1"/>
  <c r="K587" i="1"/>
  <c r="K591" i="1"/>
  <c r="K592" i="1"/>
  <c r="K593" i="1"/>
  <c r="K597" i="1"/>
  <c r="K598" i="1"/>
  <c r="K599" i="1"/>
  <c r="K549" i="1"/>
  <c r="K550" i="1"/>
  <c r="K551" i="1"/>
  <c r="K555" i="1"/>
  <c r="K556" i="1"/>
  <c r="K557" i="1"/>
  <c r="K561" i="1"/>
  <c r="K562" i="1"/>
  <c r="K563" i="1"/>
  <c r="K567" i="1"/>
  <c r="K568" i="1"/>
  <c r="K569" i="1"/>
  <c r="K573" i="1"/>
  <c r="K574" i="1"/>
  <c r="K575" i="1"/>
  <c r="K579" i="1"/>
  <c r="K580" i="1"/>
  <c r="K532" i="1"/>
  <c r="K533" i="1"/>
  <c r="K537" i="1"/>
  <c r="K538" i="1"/>
  <c r="K539" i="1"/>
  <c r="K543" i="1"/>
  <c r="K544" i="1"/>
  <c r="K545" i="1"/>
  <c r="K531" i="1"/>
  <c r="J614" i="1"/>
  <c r="J588" i="1"/>
  <c r="J589" i="1"/>
  <c r="J590" i="1"/>
  <c r="J594" i="1"/>
  <c r="J595" i="1"/>
  <c r="J596" i="1"/>
  <c r="J600" i="1"/>
  <c r="J601" i="1"/>
  <c r="J602" i="1"/>
  <c r="J606" i="1"/>
  <c r="J607" i="1"/>
  <c r="J608" i="1"/>
  <c r="J612" i="1"/>
  <c r="J613" i="1"/>
  <c r="J564" i="1"/>
  <c r="J565" i="1"/>
  <c r="J566" i="1"/>
  <c r="J570" i="1"/>
  <c r="J571" i="1"/>
  <c r="J572" i="1"/>
  <c r="J576" i="1"/>
  <c r="J577" i="1"/>
  <c r="J578" i="1"/>
  <c r="J582" i="1"/>
  <c r="J583" i="1"/>
  <c r="J584" i="1"/>
  <c r="J529" i="1"/>
  <c r="J530" i="1"/>
  <c r="J534" i="1"/>
  <c r="J535" i="1"/>
  <c r="J536" i="1"/>
  <c r="J540" i="1"/>
  <c r="J541" i="1"/>
  <c r="J542" i="1"/>
  <c r="J546" i="1"/>
  <c r="J547" i="1"/>
  <c r="J548" i="1"/>
  <c r="J552" i="1"/>
  <c r="J553" i="1"/>
  <c r="J554" i="1"/>
  <c r="J558" i="1"/>
  <c r="J559" i="1"/>
  <c r="J560" i="1"/>
  <c r="J528" i="1"/>
  <c r="I518" i="1"/>
  <c r="I519" i="1"/>
  <c r="I520" i="1"/>
  <c r="I521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498" i="1"/>
  <c r="K424" i="1"/>
  <c r="K425" i="1"/>
  <c r="K429" i="1"/>
  <c r="K430" i="1"/>
  <c r="K431" i="1"/>
  <c r="K435" i="1"/>
  <c r="K436" i="1"/>
  <c r="K437" i="1"/>
  <c r="K394" i="1"/>
  <c r="K395" i="1"/>
  <c r="K399" i="1"/>
  <c r="K400" i="1"/>
  <c r="K401" i="1"/>
  <c r="K405" i="1"/>
  <c r="K406" i="1"/>
  <c r="K407" i="1"/>
  <c r="K411" i="1"/>
  <c r="K412" i="1"/>
  <c r="K413" i="1"/>
  <c r="K417" i="1"/>
  <c r="K418" i="1"/>
  <c r="K419" i="1"/>
  <c r="K423" i="1"/>
  <c r="K375" i="1"/>
  <c r="K376" i="1"/>
  <c r="K377" i="1"/>
  <c r="K381" i="1"/>
  <c r="K382" i="1"/>
  <c r="K383" i="1"/>
  <c r="K387" i="1"/>
  <c r="K388" i="1"/>
  <c r="K389" i="1"/>
  <c r="K393" i="1"/>
  <c r="K346" i="1"/>
  <c r="K347" i="1"/>
  <c r="K351" i="1"/>
  <c r="K352" i="1"/>
  <c r="K353" i="1"/>
  <c r="K357" i="1"/>
  <c r="K358" i="1"/>
  <c r="K359" i="1"/>
  <c r="K363" i="1"/>
  <c r="K364" i="1"/>
  <c r="K365" i="1"/>
  <c r="K369" i="1"/>
  <c r="K370" i="1"/>
  <c r="K371" i="1"/>
  <c r="K345" i="1"/>
  <c r="J426" i="1"/>
  <c r="J427" i="1"/>
  <c r="J428" i="1"/>
  <c r="J432" i="1"/>
  <c r="J433" i="1"/>
  <c r="J434" i="1"/>
  <c r="J396" i="1"/>
  <c r="J397" i="1"/>
  <c r="J398" i="1"/>
  <c r="J402" i="1"/>
  <c r="J403" i="1"/>
  <c r="J404" i="1"/>
  <c r="J408" i="1"/>
  <c r="J409" i="1"/>
  <c r="J410" i="1"/>
  <c r="J414" i="1"/>
  <c r="J415" i="1"/>
  <c r="J416" i="1"/>
  <c r="J420" i="1"/>
  <c r="J421" i="1"/>
  <c r="J422" i="1"/>
  <c r="J372" i="1"/>
  <c r="J373" i="1"/>
  <c r="J374" i="1"/>
  <c r="J378" i="1"/>
  <c r="J379" i="1"/>
  <c r="J380" i="1"/>
  <c r="J384" i="1"/>
  <c r="J385" i="1"/>
  <c r="J386" i="1"/>
  <c r="J391" i="1"/>
  <c r="J392" i="1"/>
  <c r="J343" i="1"/>
  <c r="J344" i="1"/>
  <c r="J349" i="1"/>
  <c r="J350" i="1"/>
  <c r="J354" i="1"/>
  <c r="J355" i="1"/>
  <c r="J356" i="1"/>
  <c r="J360" i="1"/>
  <c r="J361" i="1"/>
  <c r="J362" i="1"/>
  <c r="J366" i="1"/>
  <c r="J367" i="1"/>
  <c r="J368" i="1"/>
  <c r="J342" i="1"/>
  <c r="K297" i="1"/>
  <c r="K298" i="1"/>
  <c r="K299" i="1"/>
  <c r="K303" i="1"/>
  <c r="K304" i="1"/>
  <c r="K305" i="1"/>
  <c r="K273" i="1"/>
  <c r="K274" i="1"/>
  <c r="K275" i="1"/>
  <c r="K279" i="1"/>
  <c r="K280" i="1"/>
  <c r="K281" i="1"/>
  <c r="K285" i="1"/>
  <c r="K286" i="1"/>
  <c r="K287" i="1"/>
  <c r="K291" i="1"/>
  <c r="K292" i="1"/>
  <c r="K293" i="1"/>
  <c r="K245" i="1"/>
  <c r="K249" i="1"/>
  <c r="K250" i="1"/>
  <c r="K251" i="1"/>
  <c r="K255" i="1"/>
  <c r="K256" i="1"/>
  <c r="K257" i="1"/>
  <c r="K261" i="1"/>
  <c r="K262" i="1"/>
  <c r="K263" i="1"/>
  <c r="K267" i="1"/>
  <c r="K268" i="1"/>
  <c r="K269" i="1"/>
  <c r="K220" i="1"/>
  <c r="K221" i="1"/>
  <c r="K225" i="1"/>
  <c r="K226" i="1"/>
  <c r="K227" i="1"/>
  <c r="K231" i="1"/>
  <c r="K232" i="1"/>
  <c r="K233" i="1"/>
  <c r="K237" i="1"/>
  <c r="K238" i="1"/>
  <c r="K239" i="1"/>
  <c r="K243" i="1"/>
  <c r="K244" i="1"/>
  <c r="K219" i="1"/>
  <c r="J288" i="1"/>
  <c r="J289" i="1"/>
  <c r="J290" i="1"/>
  <c r="J294" i="1"/>
  <c r="J295" i="1"/>
  <c r="J296" i="1"/>
  <c r="J300" i="1"/>
  <c r="J301" i="1"/>
  <c r="J302" i="1"/>
  <c r="J264" i="1"/>
  <c r="J265" i="1"/>
  <c r="J266" i="1"/>
  <c r="J270" i="1"/>
  <c r="J271" i="1"/>
  <c r="J272" i="1"/>
  <c r="J276" i="1"/>
  <c r="J277" i="1"/>
  <c r="J278" i="1"/>
  <c r="J282" i="1"/>
  <c r="J283" i="1"/>
  <c r="J284" i="1"/>
  <c r="J240" i="1"/>
  <c r="J241" i="1"/>
  <c r="J242" i="1"/>
  <c r="J246" i="1"/>
  <c r="J247" i="1"/>
  <c r="J248" i="1"/>
  <c r="J252" i="1"/>
  <c r="J253" i="1"/>
  <c r="J254" i="1"/>
  <c r="J258" i="1"/>
  <c r="J259" i="1"/>
  <c r="J260" i="1"/>
  <c r="J216" i="1"/>
  <c r="J217" i="1"/>
  <c r="J218" i="1"/>
  <c r="J222" i="1"/>
  <c r="J223" i="1"/>
  <c r="J224" i="1"/>
  <c r="J228" i="1"/>
  <c r="J229" i="1"/>
  <c r="J230" i="1"/>
  <c r="J234" i="1"/>
  <c r="J235" i="1"/>
  <c r="J236" i="1"/>
  <c r="K165" i="1"/>
  <c r="K166" i="1"/>
  <c r="K167" i="1"/>
  <c r="K171" i="1"/>
  <c r="K172" i="1"/>
  <c r="K173" i="1"/>
  <c r="K178" i="1"/>
  <c r="K179" i="1"/>
  <c r="K120" i="1"/>
  <c r="K121" i="1"/>
  <c r="K122" i="1"/>
  <c r="K126" i="1"/>
  <c r="K127" i="1"/>
  <c r="K128" i="1"/>
  <c r="K132" i="1"/>
  <c r="K133" i="1"/>
  <c r="K134" i="1"/>
  <c r="K138" i="1"/>
  <c r="K139" i="1"/>
  <c r="K140" i="1"/>
  <c r="K144" i="1"/>
  <c r="K145" i="1"/>
  <c r="K146" i="1"/>
  <c r="K97" i="1"/>
  <c r="K98" i="1"/>
  <c r="K102" i="1"/>
  <c r="K103" i="1"/>
  <c r="K104" i="1"/>
  <c r="K108" i="1"/>
  <c r="K109" i="1"/>
  <c r="K110" i="1"/>
  <c r="K114" i="1"/>
  <c r="K115" i="1"/>
  <c r="K116" i="1"/>
  <c r="K65" i="1"/>
  <c r="K66" i="1"/>
  <c r="K78" i="1"/>
  <c r="K79" i="1"/>
  <c r="K80" i="1"/>
  <c r="K84" i="1"/>
  <c r="K85" i="1"/>
  <c r="K86" i="1"/>
  <c r="K90" i="1"/>
  <c r="K91" i="1"/>
  <c r="K92" i="1"/>
  <c r="K96" i="1"/>
  <c r="K49" i="1"/>
  <c r="K50" i="1"/>
  <c r="K55" i="1"/>
  <c r="K56" i="1"/>
  <c r="K57" i="1"/>
  <c r="K58" i="1"/>
  <c r="K63" i="1"/>
  <c r="K64" i="1"/>
  <c r="J164" i="1"/>
  <c r="J168" i="1"/>
  <c r="J169" i="1"/>
  <c r="J170" i="1"/>
  <c r="J174" i="1"/>
  <c r="J175" i="1"/>
  <c r="J176" i="1"/>
  <c r="J141" i="1"/>
  <c r="J142" i="1"/>
  <c r="J143" i="1"/>
  <c r="J147" i="1"/>
  <c r="J148" i="1"/>
  <c r="J149" i="1"/>
  <c r="J162" i="1"/>
  <c r="J163" i="1"/>
  <c r="J117" i="1"/>
  <c r="J118" i="1"/>
  <c r="J119" i="1"/>
  <c r="J123" i="1"/>
  <c r="J124" i="1"/>
  <c r="J125" i="1"/>
  <c r="J129" i="1"/>
  <c r="J130" i="1"/>
  <c r="J131" i="1"/>
  <c r="J135" i="1"/>
  <c r="J136" i="1"/>
  <c r="J137" i="1"/>
  <c r="J93" i="1"/>
  <c r="J94" i="1"/>
  <c r="J95" i="1"/>
  <c r="J99" i="1"/>
  <c r="J100" i="1"/>
  <c r="J101" i="1"/>
  <c r="J105" i="1"/>
  <c r="J106" i="1"/>
  <c r="J107" i="1"/>
  <c r="J111" i="1"/>
  <c r="J112" i="1"/>
  <c r="J113" i="1"/>
  <c r="J62" i="1"/>
  <c r="J67" i="1"/>
  <c r="J68" i="1"/>
  <c r="J69" i="1"/>
  <c r="J70" i="1"/>
  <c r="J75" i="1"/>
  <c r="J76" i="1"/>
  <c r="J77" i="1"/>
  <c r="J87" i="1"/>
  <c r="J88" i="1"/>
  <c r="J89" i="1"/>
  <c r="J48" i="1"/>
  <c r="J51" i="1"/>
  <c r="J52" i="1"/>
  <c r="J53" i="1"/>
  <c r="J54" i="1"/>
  <c r="J59" i="1"/>
  <c r="J60" i="1"/>
  <c r="J61" i="1"/>
  <c r="J47" i="1"/>
  <c r="O30" i="2" l="1"/>
  <c r="P30" i="2"/>
  <c r="P18" i="2"/>
  <c r="P21" i="2"/>
  <c r="P33" i="2"/>
  <c r="P15" i="2"/>
  <c r="P27" i="2"/>
  <c r="P7" i="2"/>
  <c r="P12" i="2"/>
  <c r="P4" i="2"/>
  <c r="O4" i="2"/>
  <c r="O24" i="2"/>
  <c r="O33" i="2"/>
  <c r="O15" i="2"/>
  <c r="O12" i="2"/>
  <c r="O10" i="2"/>
  <c r="O27" i="2"/>
  <c r="O21" i="2"/>
  <c r="O18" i="2"/>
  <c r="O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äring - Janina Hämmerli 29_05_2024 08-39" description="Ühendus päringusse Janina Hämmerli 29_05_2024 08-39 töövihikus." type="5" refreshedVersion="0" background="1">
    <dbPr connection="Provider=Microsoft.Mashup.OleDb.1;Data Source=$Workbook$;Location=&quot;Janina Hämmerli 29_05_2024 08-39&quot;;Extended Properties=&quot;&quot;" command="SELECT * FROM [Janina Hämmerli 29_05_2024 08-39]"/>
  </connection>
</connections>
</file>

<file path=xl/sharedStrings.xml><?xml version="1.0" encoding="utf-8"?>
<sst xmlns="http://schemas.openxmlformats.org/spreadsheetml/2006/main" count="6834" uniqueCount="586">
  <si>
    <t>#DIMAQS CSV EXPORT 5.1.41.32 23/09/2020</t>
  </si>
  <si>
    <t/>
  </si>
  <si>
    <t>#Name: Janina Hämmerli 29_05_2024 08-39</t>
  </si>
  <si>
    <t>#Exported: 06/06/2024 14:27</t>
  </si>
  <si>
    <t>#Timestamp</t>
  </si>
  <si>
    <t>Position</t>
  </si>
  <si>
    <t>Name</t>
  </si>
  <si>
    <t>Dilution</t>
  </si>
  <si>
    <t>Parameter</t>
  </si>
  <si>
    <t>Annotation</t>
  </si>
  <si>
    <t>Result</t>
  </si>
  <si>
    <t>Unit</t>
  </si>
  <si>
    <t>Quality</t>
  </si>
  <si>
    <t>29/05/2024 09:03</t>
  </si>
  <si>
    <t>S1</t>
  </si>
  <si>
    <t>Blank sample</t>
  </si>
  <si>
    <t>1 : 1</t>
  </si>
  <si>
    <t>TC</t>
  </si>
  <si>
    <t>(generated automatically)</t>
  </si>
  <si>
    <t>mg/l</t>
  </si>
  <si>
    <t>29/05/2024 08:56</t>
  </si>
  <si>
    <t>&lt;NG</t>
  </si>
  <si>
    <t>29/05/2024 09:00</t>
  </si>
  <si>
    <t>TNb</t>
  </si>
  <si>
    <t>&lt;BG</t>
  </si>
  <si>
    <t>29/05/2024 09:15</t>
  </si>
  <si>
    <t>29/05/2024 09:07</t>
  </si>
  <si>
    <t>29/05/2024 09:13</t>
  </si>
  <si>
    <t>29/05/2024 09:24</t>
  </si>
  <si>
    <t>29/05/2024 09:19</t>
  </si>
  <si>
    <t>29/05/2024 09:21</t>
  </si>
  <si>
    <t>29/05/2024 09:31</t>
  </si>
  <si>
    <t>X1</t>
  </si>
  <si>
    <t>Std 8 mg/l : 0.8 mg/l</t>
  </si>
  <si>
    <t>29/05/2024 09:28</t>
  </si>
  <si>
    <t>29/05/2024 09:45</t>
  </si>
  <si>
    <t>NPOC</t>
  </si>
  <si>
    <t>29/05/2024 09:41</t>
  </si>
  <si>
    <t>29/05/2024 09:52</t>
  </si>
  <si>
    <t>29/05/2024 09:49</t>
  </si>
  <si>
    <t>29/05/2024 10:03</t>
  </si>
  <si>
    <t>X2</t>
  </si>
  <si>
    <t>3-2-Z2 Fum</t>
  </si>
  <si>
    <t>Diluted 1:20</t>
  </si>
  <si>
    <t>29/05/2024 10:30</t>
  </si>
  <si>
    <t>X3</t>
  </si>
  <si>
    <t>Standard 5 mg/l : 0.8 mg/l</t>
  </si>
  <si>
    <t>29/05/2024 10:24</t>
  </si>
  <si>
    <t>29/05/2024 10:27</t>
  </si>
  <si>
    <t>29/05/2024 10:39</t>
  </si>
  <si>
    <t>X4</t>
  </si>
  <si>
    <t>Standard 15 mg/l : 2 mg/l</t>
  </si>
  <si>
    <t>29/05/2024 10:33</t>
  </si>
  <si>
    <t>29/05/2024 10:36</t>
  </si>
  <si>
    <t>29/05/2024 10:49</t>
  </si>
  <si>
    <t>X5</t>
  </si>
  <si>
    <t>Standard 25 mg/l : 5 mg/l</t>
  </si>
  <si>
    <t>29/05/2024 10:43</t>
  </si>
  <si>
    <t>29/05/2024 10:46</t>
  </si>
  <si>
    <t>29/05/2024 10:56</t>
  </si>
  <si>
    <t>29/05/2024 10:52</t>
  </si>
  <si>
    <t>29/05/2024 11:09</t>
  </si>
  <si>
    <t>X6</t>
  </si>
  <si>
    <t>2_1_Z2 2. f</t>
  </si>
  <si>
    <t>1 : 20</t>
  </si>
  <si>
    <t>29/05/2024 11:06</t>
  </si>
  <si>
    <t>29/05/2024 11:22</t>
  </si>
  <si>
    <t>X7</t>
  </si>
  <si>
    <t>Test f</t>
  </si>
  <si>
    <t>29/05/2024 11:19</t>
  </si>
  <si>
    <t>29/05/2024 11:35</t>
  </si>
  <si>
    <t>X8</t>
  </si>
  <si>
    <t>3_2_Z1 f</t>
  </si>
  <si>
    <t>29/05/2024 11:32</t>
  </si>
  <si>
    <t>29/05/2024 11:48</t>
  </si>
  <si>
    <t>X9</t>
  </si>
  <si>
    <t>3_1_Z3 1.  f</t>
  </si>
  <si>
    <t>29/05/2024 11:44</t>
  </si>
  <si>
    <t>29/05/2024 12:01</t>
  </si>
  <si>
    <t>X10</t>
  </si>
  <si>
    <t>3_1_Z3 2.  f</t>
  </si>
  <si>
    <t>29/05/2024 11:58</t>
  </si>
  <si>
    <t>29/05/2024 12:13</t>
  </si>
  <si>
    <t>X11</t>
  </si>
  <si>
    <t>3_1_Z2  f</t>
  </si>
  <si>
    <t>29/05/2024 12:10</t>
  </si>
  <si>
    <t>29/05/2024 12:25</t>
  </si>
  <si>
    <t>X12</t>
  </si>
  <si>
    <t>29/05/2024 12:23</t>
  </si>
  <si>
    <t>29/05/2024 12:38</t>
  </si>
  <si>
    <t>X13</t>
  </si>
  <si>
    <t>2_1_Z1 1. f</t>
  </si>
  <si>
    <t>29/05/2024 12:35</t>
  </si>
  <si>
    <t>29/05/2024 12:50</t>
  </si>
  <si>
    <t>X14</t>
  </si>
  <si>
    <t>3_2_Z3 f</t>
  </si>
  <si>
    <t>29/05/2024 12:47</t>
  </si>
  <si>
    <t>29/05/2024 13:02</t>
  </si>
  <si>
    <t>X15</t>
  </si>
  <si>
    <t>3_2_Z2 2. f</t>
  </si>
  <si>
    <t>29/05/2024 13:00</t>
  </si>
  <si>
    <t>29/05/2024 13:15</t>
  </si>
  <si>
    <t>X16</t>
  </si>
  <si>
    <t>3_1_Z1 f</t>
  </si>
  <si>
    <t>29/05/2024 13:12</t>
  </si>
  <si>
    <t>29/05/2024 13:21</t>
  </si>
  <si>
    <t>X17</t>
  </si>
  <si>
    <t>2_1_Z2 2.f</t>
  </si>
  <si>
    <t>29/05/2024 13:18</t>
  </si>
  <si>
    <t>29/05/2024 13:32</t>
  </si>
  <si>
    <t>X18</t>
  </si>
  <si>
    <t>2_2_Z1 f</t>
  </si>
  <si>
    <t>29/05/2024 13:29</t>
  </si>
  <si>
    <t>29/05/2024 13:45</t>
  </si>
  <si>
    <t>X19</t>
  </si>
  <si>
    <t>1_1_Z1 3. f</t>
  </si>
  <si>
    <t>29/05/2024 13:42</t>
  </si>
  <si>
    <t>29/05/2024 13:57</t>
  </si>
  <si>
    <t>X20</t>
  </si>
  <si>
    <t>5_1_Z3 2. f</t>
  </si>
  <si>
    <t>29/05/2024 13:55</t>
  </si>
  <si>
    <t>29/05/2024 14:10</t>
  </si>
  <si>
    <t>X21</t>
  </si>
  <si>
    <t>6_1_Z3 f</t>
  </si>
  <si>
    <t>29/05/2024 14:07</t>
  </si>
  <si>
    <t>29/05/2024 14:22</t>
  </si>
  <si>
    <t>X22</t>
  </si>
  <si>
    <t>6_1_Z2 f</t>
  </si>
  <si>
    <t>29/05/2024 14:19</t>
  </si>
  <si>
    <t>29/05/2024 14:29</t>
  </si>
  <si>
    <t>29/05/2024 14:26</t>
  </si>
  <si>
    <t>29/05/2024 14:45</t>
  </si>
  <si>
    <t>X23</t>
  </si>
  <si>
    <t>Standard 5 mg/l : 0,8 mg/l</t>
  </si>
  <si>
    <t>29/05/2024 14:40</t>
  </si>
  <si>
    <t>29/05/2024 14:42</t>
  </si>
  <si>
    <t>29/05/2024 15:01</t>
  </si>
  <si>
    <t>X24</t>
  </si>
  <si>
    <t>29/05/2024 14:55</t>
  </si>
  <si>
    <t>29/05/2024 14:58</t>
  </si>
  <si>
    <t>29/05/2024 15:17</t>
  </si>
  <si>
    <t>X25</t>
  </si>
  <si>
    <t>29/05/2024 15:10</t>
  </si>
  <si>
    <t>29/05/2024 15:14</t>
  </si>
  <si>
    <t>29/05/2024 15:24</t>
  </si>
  <si>
    <t>29/05/2024 15:20</t>
  </si>
  <si>
    <t>29/05/2024 15:37</t>
  </si>
  <si>
    <t>X26</t>
  </si>
  <si>
    <t>1_1_Z2 f</t>
  </si>
  <si>
    <t>29/05/2024 15:34</t>
  </si>
  <si>
    <t>29/05/2024 15:49</t>
  </si>
  <si>
    <t>X27</t>
  </si>
  <si>
    <t>5_2_Z3 3. f</t>
  </si>
  <si>
    <t>29/05/2024 15:47</t>
  </si>
  <si>
    <t>29/05/2024 16:02</t>
  </si>
  <si>
    <t>X28</t>
  </si>
  <si>
    <t>4_2_Z3 2. f</t>
  </si>
  <si>
    <t>29/05/2024 15:59</t>
  </si>
  <si>
    <t>29/05/2024 16:15</t>
  </si>
  <si>
    <t>X29</t>
  </si>
  <si>
    <t>1_1_Z1 1. f</t>
  </si>
  <si>
    <t>29/05/2024 16:12</t>
  </si>
  <si>
    <t>29/05/2024 16:27</t>
  </si>
  <si>
    <t>X30</t>
  </si>
  <si>
    <t>4_1_Z1 f</t>
  </si>
  <si>
    <t>29/05/2024 16:24</t>
  </si>
  <si>
    <t>29/05/2024 16:40</t>
  </si>
  <si>
    <t>X31</t>
  </si>
  <si>
    <t>6_1_Z1 1. f</t>
  </si>
  <si>
    <t>29/05/2024 16:37</t>
  </si>
  <si>
    <t>29/05/2024 16:52</t>
  </si>
  <si>
    <t>X32</t>
  </si>
  <si>
    <t>6_1_Z1 2. f</t>
  </si>
  <si>
    <t>29/05/2024 16:49</t>
  </si>
  <si>
    <t>29/05/2024 17:05</t>
  </si>
  <si>
    <t>X33</t>
  </si>
  <si>
    <t>2_2_Z3 f</t>
  </si>
  <si>
    <t>29/05/2024 17:02</t>
  </si>
  <si>
    <t>29/05/2024 17:17</t>
  </si>
  <si>
    <t>X34</t>
  </si>
  <si>
    <t>5_1_Z1 f</t>
  </si>
  <si>
    <t>29/05/2024 17:14</t>
  </si>
  <si>
    <t>29/05/2024 17:30</t>
  </si>
  <si>
    <t>X35</t>
  </si>
  <si>
    <t>5_1_Z2 f</t>
  </si>
  <si>
    <t>29/05/2024 17:27</t>
  </si>
  <si>
    <t>29/05/2024 17:42</t>
  </si>
  <si>
    <t>X36</t>
  </si>
  <si>
    <t>5_2_Z2 f</t>
  </si>
  <si>
    <t>29/05/2024 17:39</t>
  </si>
  <si>
    <t>29/05/2024 17:55</t>
  </si>
  <si>
    <t>X37</t>
  </si>
  <si>
    <t>5_2_Z3 2. f</t>
  </si>
  <si>
    <t>29/05/2024 17:52</t>
  </si>
  <si>
    <t>29/05/2024 18:07</t>
  </si>
  <si>
    <t>X38</t>
  </si>
  <si>
    <t>29/05/2024 18:04</t>
  </si>
  <si>
    <t>29/05/2024 18:20</t>
  </si>
  <si>
    <t>X39</t>
  </si>
  <si>
    <t>4_1_Z2 f</t>
  </si>
  <si>
    <t>29/05/2024 18:17</t>
  </si>
  <si>
    <t>29/05/2024 18:32</t>
  </si>
  <si>
    <t>X40</t>
  </si>
  <si>
    <t>6_1_Z1 3. f</t>
  </si>
  <si>
    <t>29/05/2024 18:29</t>
  </si>
  <si>
    <t>29/05/2024 18:39</t>
  </si>
  <si>
    <t>29/05/2024 18:36</t>
  </si>
  <si>
    <t>29/05/2024 18:55</t>
  </si>
  <si>
    <t>X41</t>
  </si>
  <si>
    <t>29/05/2024 18:49</t>
  </si>
  <si>
    <t>29/05/2024 18:52</t>
  </si>
  <si>
    <t>29/05/2024 19:10</t>
  </si>
  <si>
    <t>X42</t>
  </si>
  <si>
    <t>Standar1 15 mg/l : 2 mg/l</t>
  </si>
  <si>
    <t>29/05/2024 19:04</t>
  </si>
  <si>
    <t>29/05/2024 19:07</t>
  </si>
  <si>
    <t>29/05/2024 19:26</t>
  </si>
  <si>
    <t>X43</t>
  </si>
  <si>
    <t>29/05/2024 19:20</t>
  </si>
  <si>
    <t>29/05/2024 19:23</t>
  </si>
  <si>
    <t>29/05/2024 19:33</t>
  </si>
  <si>
    <t>29/05/2024 19:30</t>
  </si>
  <si>
    <t>29/05/2024 19:46</t>
  </si>
  <si>
    <t>X44</t>
  </si>
  <si>
    <t>5_2_Z1 f</t>
  </si>
  <si>
    <t>29/05/2024 19:43</t>
  </si>
  <si>
    <t>29/05/2024 19:59</t>
  </si>
  <si>
    <t>X45</t>
  </si>
  <si>
    <t>6_2_Z3 f</t>
  </si>
  <si>
    <t>29/05/2024 19:56</t>
  </si>
  <si>
    <t>29/05/2024 20:11</t>
  </si>
  <si>
    <t>X46</t>
  </si>
  <si>
    <t>6_2_Z2 1. f</t>
  </si>
  <si>
    <t>29/05/2024 20:08</t>
  </si>
  <si>
    <t>29/05/2024 20:24</t>
  </si>
  <si>
    <t>X47</t>
  </si>
  <si>
    <t>4_2_Z1 f</t>
  </si>
  <si>
    <t>29/05/2024 20:21</t>
  </si>
  <si>
    <t>29/05/2024 20:36</t>
  </si>
  <si>
    <t>X48</t>
  </si>
  <si>
    <t>4_1_Z3 1. f</t>
  </si>
  <si>
    <t>29/05/2024 20:33</t>
  </si>
  <si>
    <t>29/05/2024 20:49</t>
  </si>
  <si>
    <t>X49</t>
  </si>
  <si>
    <t>4_2_Z3 1. f</t>
  </si>
  <si>
    <t>29/05/2024 20:46</t>
  </si>
  <si>
    <t>29/05/2024 21:01</t>
  </si>
  <si>
    <t>X50</t>
  </si>
  <si>
    <t>4_1_Z3 2. f</t>
  </si>
  <si>
    <t>29/05/2024 20:58</t>
  </si>
  <si>
    <t>29/05/2024 21:14</t>
  </si>
  <si>
    <t>X51</t>
  </si>
  <si>
    <t>2_1_Z3 f</t>
  </si>
  <si>
    <t>29/05/2024 21:11</t>
  </si>
  <si>
    <t>29/05/2024 21:26</t>
  </si>
  <si>
    <t>X52</t>
  </si>
  <si>
    <t>6_2_Z2 3. f</t>
  </si>
  <si>
    <t>29/05/2024 21:23</t>
  </si>
  <si>
    <t>29/05/2024 21:39</t>
  </si>
  <si>
    <t>X53</t>
  </si>
  <si>
    <t>6_2_Z2 2. f</t>
  </si>
  <si>
    <t>29/05/2024 21:36</t>
  </si>
  <si>
    <t>29/05/2024 21:51</t>
  </si>
  <si>
    <t>X54</t>
  </si>
  <si>
    <t>1_1_Z1 2. f</t>
  </si>
  <si>
    <t>29/05/2024 21:49</t>
  </si>
  <si>
    <t>29/05/2024 22:04</t>
  </si>
  <si>
    <t>X55</t>
  </si>
  <si>
    <t>6_2_Z1 f</t>
  </si>
  <si>
    <t>29/05/2024 22:01</t>
  </si>
  <si>
    <t>29/05/2024 22:17</t>
  </si>
  <si>
    <t>X56</t>
  </si>
  <si>
    <t>1_1_Z3 f</t>
  </si>
  <si>
    <t>29/05/2024 22:14</t>
  </si>
  <si>
    <t>29/05/2024 22:29</t>
  </si>
  <si>
    <t>X57</t>
  </si>
  <si>
    <t>4_2_Z2 f</t>
  </si>
  <si>
    <t>29/05/2024 22:26</t>
  </si>
  <si>
    <t>29/05/2024 22:42</t>
  </si>
  <si>
    <t>X58</t>
  </si>
  <si>
    <t>5_1_Z3 1. f</t>
  </si>
  <si>
    <t>29/05/2024 22:39</t>
  </si>
  <si>
    <t>29/05/2024 22:54</t>
  </si>
  <si>
    <t>R62</t>
  </si>
  <si>
    <t>3_2_Z3 nf</t>
  </si>
  <si>
    <t>1 : 4</t>
  </si>
  <si>
    <t>29/05/2024 22:51</t>
  </si>
  <si>
    <t>29/05/2024 23:01</t>
  </si>
  <si>
    <t>29/05/2024 22:58</t>
  </si>
  <si>
    <t>29/05/2024 23:17</t>
  </si>
  <si>
    <t>R59</t>
  </si>
  <si>
    <t>29/05/2024 23:11</t>
  </si>
  <si>
    <t>29/05/2024 23:14</t>
  </si>
  <si>
    <t>EX</t>
  </si>
  <si>
    <t>29/05/2024 23:32</t>
  </si>
  <si>
    <t>R60</t>
  </si>
  <si>
    <t>29/05/2024 23:27</t>
  </si>
  <si>
    <t>29/05/2024 23:29</t>
  </si>
  <si>
    <t>29/05/2024 23:48</t>
  </si>
  <si>
    <t>R61</t>
  </si>
  <si>
    <t>29/05/2024 23:42</t>
  </si>
  <si>
    <t>29/05/2024 23:45</t>
  </si>
  <si>
    <t>29/05/2024 23:56</t>
  </si>
  <si>
    <t>29/05/2024 23:52</t>
  </si>
  <si>
    <t>30/05/2024 13:56</t>
  </si>
  <si>
    <t>30/05/2024 13:49</t>
  </si>
  <si>
    <t>30/05/2024 13:53</t>
  </si>
  <si>
    <t>30/05/2024 14:09</t>
  </si>
  <si>
    <t>30/05/2024 14:02</t>
  </si>
  <si>
    <t>30/05/2024 14:06</t>
  </si>
  <si>
    <t>30/05/2024 14:22</t>
  </si>
  <si>
    <t>30/05/2024 14:15</t>
  </si>
  <si>
    <t>30/05/2024 14:18</t>
  </si>
  <si>
    <t>30/05/2024 14:42</t>
  </si>
  <si>
    <t>R63</t>
  </si>
  <si>
    <t>Standart 5 mg/l : 0.8 mg/l</t>
  </si>
  <si>
    <t>NPOC 4.94 mg/l TNb 1.11 mg/l</t>
  </si>
  <si>
    <t>30/05/2024 14:36</t>
  </si>
  <si>
    <t>30/05/2024 14:39</t>
  </si>
  <si>
    <t>30/05/2024 14:58</t>
  </si>
  <si>
    <t>R64</t>
  </si>
  <si>
    <t>Standart 15 mg/l : 2 mg/l</t>
  </si>
  <si>
    <t>NPOC 15.16 mg/l TNb 2.61 mg/l</t>
  </si>
  <si>
    <t>30/05/2024 14:52</t>
  </si>
  <si>
    <t>30/05/2024 14:55</t>
  </si>
  <si>
    <t>30/05/2024 15:13</t>
  </si>
  <si>
    <t>R65</t>
  </si>
  <si>
    <t>Standart 25 mg/l : 5 mg/l</t>
  </si>
  <si>
    <t>NPOC 25.33 mg/l TNb 6.24 mg/l</t>
  </si>
  <si>
    <t>30/05/2024 15:07</t>
  </si>
  <si>
    <t>30/05/2024 15:10</t>
  </si>
  <si>
    <t>30/05/2024 15:20</t>
  </si>
  <si>
    <t>30/05/2024 15:17</t>
  </si>
  <si>
    <t>30/05/2024 15:33</t>
  </si>
  <si>
    <t>R66</t>
  </si>
  <si>
    <t>Test f 1</t>
  </si>
  <si>
    <t>30/05/2024 15:31</t>
  </si>
  <si>
    <t>30/05/2024 15:45</t>
  </si>
  <si>
    <t>R67</t>
  </si>
  <si>
    <t>Test f 2</t>
  </si>
  <si>
    <t>30/05/2024 15:43</t>
  </si>
  <si>
    <t>30/05/2024 15:57</t>
  </si>
  <si>
    <t>R68</t>
  </si>
  <si>
    <t>Test nf 1</t>
  </si>
  <si>
    <t>30/05/2024 15:55</t>
  </si>
  <si>
    <t>30/05/2024 16:09</t>
  </si>
  <si>
    <t>R69</t>
  </si>
  <si>
    <t>Test nf 2</t>
  </si>
  <si>
    <t>30/05/2024 16:07</t>
  </si>
  <si>
    <t>30/05/2024 16:21</t>
  </si>
  <si>
    <t>R70</t>
  </si>
  <si>
    <t>3_2_Z2 nf</t>
  </si>
  <si>
    <t>1 : 3</t>
  </si>
  <si>
    <t>30/05/2024 16:19</t>
  </si>
  <si>
    <t>30/05/2024 16:34</t>
  </si>
  <si>
    <t>R71</t>
  </si>
  <si>
    <t>3_2_Z1 nf</t>
  </si>
  <si>
    <t>30/05/2024 16:31</t>
  </si>
  <si>
    <t>30/05/2024 16:47</t>
  </si>
  <si>
    <t>R72</t>
  </si>
  <si>
    <t>2_1_Z1 nf</t>
  </si>
  <si>
    <t>30/05/2024 16:44</t>
  </si>
  <si>
    <t>30/05/2024 16:59</t>
  </si>
  <si>
    <t>R73</t>
  </si>
  <si>
    <t>3_1_Z1 nf</t>
  </si>
  <si>
    <t>30/05/2024 16:56</t>
  </si>
  <si>
    <t>30/05/2024 17:12</t>
  </si>
  <si>
    <t>R74</t>
  </si>
  <si>
    <t>5_2_Z1 nf</t>
  </si>
  <si>
    <t>30/05/2024 17:09</t>
  </si>
  <si>
    <t>30/05/2024 17:25</t>
  </si>
  <si>
    <t>R75</t>
  </si>
  <si>
    <t>30/05/2024 17:22</t>
  </si>
  <si>
    <t>30/05/2024 17:37</t>
  </si>
  <si>
    <t>R1</t>
  </si>
  <si>
    <t>2_2_Z1 nf</t>
  </si>
  <si>
    <t>30/05/2024 17:34</t>
  </si>
  <si>
    <t>30/05/2024 17:50</t>
  </si>
  <si>
    <t>R2</t>
  </si>
  <si>
    <t>4_2_Z3 nf</t>
  </si>
  <si>
    <t>30/05/2024 17:47</t>
  </si>
  <si>
    <t>30/05/2024 18:02</t>
  </si>
  <si>
    <t>R3</t>
  </si>
  <si>
    <t>5_2_Z2 nf</t>
  </si>
  <si>
    <t>30/05/2024 17:59</t>
  </si>
  <si>
    <t>30/05/2024 18:15</t>
  </si>
  <si>
    <t>R4</t>
  </si>
  <si>
    <t>2_1_Z3 nf</t>
  </si>
  <si>
    <t>30/05/2024 18:12</t>
  </si>
  <si>
    <t>30/05/2024 18:27</t>
  </si>
  <si>
    <t>R5</t>
  </si>
  <si>
    <t>1_1_Z2 nf</t>
  </si>
  <si>
    <t>30/05/2024 18:24</t>
  </si>
  <si>
    <t>30/05/2024 18:38</t>
  </si>
  <si>
    <t>30/05/2024 18:31</t>
  </si>
  <si>
    <t>30/05/2024 18:35</t>
  </si>
  <si>
    <t>30/05/2024 18:54</t>
  </si>
  <si>
    <t>R6</t>
  </si>
  <si>
    <t>30/05/2024 18:48</t>
  </si>
  <si>
    <t>30/05/2024 18:51</t>
  </si>
  <si>
    <t>30/05/2024 19:09</t>
  </si>
  <si>
    <t>R7</t>
  </si>
  <si>
    <t>30/05/2024 19:03</t>
  </si>
  <si>
    <t>30/05/2024 19:06</t>
  </si>
  <si>
    <t>30/05/2024 19:25</t>
  </si>
  <si>
    <t>R8</t>
  </si>
  <si>
    <t>30/05/2024 19:19</t>
  </si>
  <si>
    <t>30/05/2024 19:22</t>
  </si>
  <si>
    <t>30/05/2024 19:35</t>
  </si>
  <si>
    <t>30/05/2024 19:28</t>
  </si>
  <si>
    <t>30/05/2024 19:32</t>
  </si>
  <si>
    <t>30/05/2024 19:48</t>
  </si>
  <si>
    <t>R9</t>
  </si>
  <si>
    <t>6_1_Z1 nf</t>
  </si>
  <si>
    <t>30/05/2024 19:45</t>
  </si>
  <si>
    <t>30/05/2024 20:01</t>
  </si>
  <si>
    <t>R10</t>
  </si>
  <si>
    <t>30/05/2024 19:58</t>
  </si>
  <si>
    <t>30/05/2024 20:14</t>
  </si>
  <si>
    <t>R11</t>
  </si>
  <si>
    <t>1_1_Z3 nf</t>
  </si>
  <si>
    <t>30/05/2024 20:11</t>
  </si>
  <si>
    <t>30/05/2024 20:26</t>
  </si>
  <si>
    <t>R12</t>
  </si>
  <si>
    <t>4_1_Z1 nf</t>
  </si>
  <si>
    <t>30/05/2024 20:23</t>
  </si>
  <si>
    <t>30/05/2024 20:39</t>
  </si>
  <si>
    <t>R13</t>
  </si>
  <si>
    <t>3_1_Z2 nf</t>
  </si>
  <si>
    <t>30/05/2024 20:36</t>
  </si>
  <si>
    <t>30/05/2024 20:51</t>
  </si>
  <si>
    <t>R14</t>
  </si>
  <si>
    <t>5_2_Z3 nf</t>
  </si>
  <si>
    <t>30/05/2024 20:48</t>
  </si>
  <si>
    <t>30/05/2024 21:04</t>
  </si>
  <si>
    <t>R15</t>
  </si>
  <si>
    <t>2_2_Z3 nf</t>
  </si>
  <si>
    <t>30/05/2024 21:01</t>
  </si>
  <si>
    <t>30/05/2024 21:17</t>
  </si>
  <si>
    <t>R16</t>
  </si>
  <si>
    <t>5_1_Z3 nf</t>
  </si>
  <si>
    <t>30/05/2024 21:14</t>
  </si>
  <si>
    <t>30/05/2024 21:29</t>
  </si>
  <si>
    <t>R17</t>
  </si>
  <si>
    <t>1_1_Z1 nf</t>
  </si>
  <si>
    <t>30/05/2024 21:26</t>
  </si>
  <si>
    <t>30/05/2024 21:42</t>
  </si>
  <si>
    <t>R18</t>
  </si>
  <si>
    <t>4_1_Z3 nf</t>
  </si>
  <si>
    <t>30/05/2024 21:39</t>
  </si>
  <si>
    <t>30/05/2024 21:54</t>
  </si>
  <si>
    <t>R19</t>
  </si>
  <si>
    <t>6_1_Z3 nf</t>
  </si>
  <si>
    <t>30/05/2024 21:51</t>
  </si>
  <si>
    <t>30/05/2024 22:07</t>
  </si>
  <si>
    <t>R20</t>
  </si>
  <si>
    <t>4_2_Z1 nf</t>
  </si>
  <si>
    <t>30/05/2024 22:04</t>
  </si>
  <si>
    <t>30/05/2024 22:19</t>
  </si>
  <si>
    <t>R21</t>
  </si>
  <si>
    <t>6_1_Z2 nf</t>
  </si>
  <si>
    <t>30/05/2024 22:16</t>
  </si>
  <si>
    <t>30/05/2024 22:32</t>
  </si>
  <si>
    <t>R22</t>
  </si>
  <si>
    <t>6_2_Z2 nf</t>
  </si>
  <si>
    <t>30/05/2024 22:29</t>
  </si>
  <si>
    <t>30/05/2024 22:45</t>
  </si>
  <si>
    <t>R23</t>
  </si>
  <si>
    <t>30/05/2024 22:42</t>
  </si>
  <si>
    <t>30/05/2024 22:58</t>
  </si>
  <si>
    <t>R24</t>
  </si>
  <si>
    <t>4_1_Z2 nf</t>
  </si>
  <si>
    <t>30/05/2024 22:55</t>
  </si>
  <si>
    <t>30/05/2024 23:10</t>
  </si>
  <si>
    <t>R25</t>
  </si>
  <si>
    <t>5_1_Z2 nf</t>
  </si>
  <si>
    <t>30/05/2024 23:07</t>
  </si>
  <si>
    <t>30/05/2024 23:23</t>
  </si>
  <si>
    <t>R26</t>
  </si>
  <si>
    <t>6_2_Z1 nf</t>
  </si>
  <si>
    <t>30/05/2024 23:20</t>
  </si>
  <si>
    <t>30/05/2024 23:35</t>
  </si>
  <si>
    <t>R27</t>
  </si>
  <si>
    <t>2_1_Z2 nf</t>
  </si>
  <si>
    <t>30/05/2024 23:33</t>
  </si>
  <si>
    <t>30/05/2024 23:48</t>
  </si>
  <si>
    <t>R28</t>
  </si>
  <si>
    <t>6_2_Z3 nf</t>
  </si>
  <si>
    <t>30/05/2024 23:45</t>
  </si>
  <si>
    <t>31/05/2024 00:00</t>
  </si>
  <si>
    <t>R29</t>
  </si>
  <si>
    <t>4_2_Z2 nf</t>
  </si>
  <si>
    <t>30/05/2024 23:58</t>
  </si>
  <si>
    <t>31/05/2024 00:11</t>
  </si>
  <si>
    <t>31/05/2024 00:04</t>
  </si>
  <si>
    <t>31/05/2024 00:08</t>
  </si>
  <si>
    <t>31/05/2024 00:27</t>
  </si>
  <si>
    <t>R30</t>
  </si>
  <si>
    <t>31/05/2024 00:21</t>
  </si>
  <si>
    <t>31/05/2024 00:24</t>
  </si>
  <si>
    <t>31/05/2024 00:42</t>
  </si>
  <si>
    <t>R31</t>
  </si>
  <si>
    <t>31/05/2024 00:37</t>
  </si>
  <si>
    <t>31/05/2024 00:40</t>
  </si>
  <si>
    <t>31/05/2024 00:58</t>
  </si>
  <si>
    <t>R32</t>
  </si>
  <si>
    <t>31/05/2024 00:52</t>
  </si>
  <si>
    <t>31/05/2024 00:55</t>
  </si>
  <si>
    <t>31/05/2024 01:08</t>
  </si>
  <si>
    <t>31/05/2024 01:02</t>
  </si>
  <si>
    <t>31/05/2024 01:05</t>
  </si>
  <si>
    <t xml:space="preserve">NPOC ist mg/l </t>
  </si>
  <si>
    <t>NPOC soll mg/l</t>
  </si>
  <si>
    <t>y = 0,9603x + 0,1129</t>
  </si>
  <si>
    <t>TNb ist mg/l</t>
  </si>
  <si>
    <t xml:space="preserve">TNb soll mg/l </t>
  </si>
  <si>
    <t>y = 0,9076x + 0,1036</t>
  </si>
  <si>
    <t>y = 0,9688x + 0,1236</t>
  </si>
  <si>
    <t>y = 0,8317x - 0,031</t>
  </si>
  <si>
    <t>y = 0,8309x + 0,0011</t>
  </si>
  <si>
    <t>y = 0,98x - 0,0725</t>
  </si>
  <si>
    <t>y = 0,9696x + 0,1057</t>
  </si>
  <si>
    <t>y = 0,6842x + 0,1429</t>
  </si>
  <si>
    <t>y = 0,9621x - 0,0689</t>
  </si>
  <si>
    <t>y = 0,6971x + 0,0836</t>
  </si>
  <si>
    <t>NPOC corrected in mg/l</t>
  </si>
  <si>
    <t>TNb corrected in mg/l</t>
  </si>
  <si>
    <t>Probe</t>
  </si>
  <si>
    <t>N measured</t>
  </si>
  <si>
    <t>N corrected</t>
  </si>
  <si>
    <t>C measured</t>
  </si>
  <si>
    <t>3_1_Z3 nf</t>
  </si>
  <si>
    <t>5_1_Z1 nf</t>
  </si>
  <si>
    <t>3_2_Z2 f</t>
  </si>
  <si>
    <t>5_2_Z3 1. f</t>
  </si>
  <si>
    <t>2_1_Z2 f</t>
  </si>
  <si>
    <t>Test f1</t>
  </si>
  <si>
    <t>Test f2</t>
  </si>
  <si>
    <t>Field_Plot</t>
  </si>
  <si>
    <t>1.1.1</t>
  </si>
  <si>
    <t>1.1.2</t>
  </si>
  <si>
    <t>1.1.3</t>
  </si>
  <si>
    <t>2.1.1</t>
  </si>
  <si>
    <t>2.1.3</t>
  </si>
  <si>
    <t>2.2.1</t>
  </si>
  <si>
    <t>2.2.3</t>
  </si>
  <si>
    <t>3.1.1</t>
  </si>
  <si>
    <t>3.2.2</t>
  </si>
  <si>
    <t>3.1.2</t>
  </si>
  <si>
    <t>3.1.3</t>
  </si>
  <si>
    <t>3.2.1</t>
  </si>
  <si>
    <t>3.2.3</t>
  </si>
  <si>
    <t>4.1.1</t>
  </si>
  <si>
    <t>4.1.2</t>
  </si>
  <si>
    <t>4.1.3</t>
  </si>
  <si>
    <t>4.2.1</t>
  </si>
  <si>
    <t>4.2.2</t>
  </si>
  <si>
    <t>4.2.3</t>
  </si>
  <si>
    <t>5.1.1</t>
  </si>
  <si>
    <t>5.1.2</t>
  </si>
  <si>
    <t>5.1.3</t>
  </si>
  <si>
    <t>5.2.1</t>
  </si>
  <si>
    <t>5.2.2</t>
  </si>
  <si>
    <t>5.2.3</t>
  </si>
  <si>
    <t>6.1.1</t>
  </si>
  <si>
    <t>6.1.2</t>
  </si>
  <si>
    <t>6.1.3</t>
  </si>
  <si>
    <t>6.2.1</t>
  </si>
  <si>
    <t>6.2.2</t>
  </si>
  <si>
    <t>F C meas</t>
  </si>
  <si>
    <t>NF C corrected</t>
  </si>
  <si>
    <t>6.2.3</t>
  </si>
  <si>
    <t>C probe calc</t>
  </si>
  <si>
    <t>N probe calc</t>
  </si>
  <si>
    <t>NF N corrected</t>
  </si>
  <si>
    <t>F N corrected</t>
  </si>
  <si>
    <t>Abweichung von 15g (%)</t>
  </si>
  <si>
    <t>Weight probe (g)</t>
  </si>
  <si>
    <t>C plot</t>
  </si>
  <si>
    <t>N plot</t>
  </si>
  <si>
    <t>C (mg/kg dry substance)</t>
  </si>
  <si>
    <t>C corrected (mg/l)</t>
  </si>
  <si>
    <t>N (mg/ kg dry mass)</t>
  </si>
  <si>
    <t>2.1.2</t>
  </si>
  <si>
    <t>Standart deviations</t>
  </si>
  <si>
    <t>2_1_2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</si>
</sst>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00"/>
  </numFmts>
  <fonts count="4" x14ac:knownFonts="1">
    <font>
      <sz val="11"/>
      <color theme="1"/>
      <name val="Aptos Narrow"/>
      <family val="2"/>
      <charset val="186"/>
      <scheme val="minor"/>
    </font>
    <font>
      <sz val="1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2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0" borderId="0" xfId="0" applyFont="1"/>
    <xf numFmtId="166" fontId="0" fillId="0" borderId="0" xfId="0" applyNumberFormat="1"/>
  </cellXfs>
  <cellStyles count="1">
    <cellStyle name="Standard" xfId="0" builtinId="0"/>
  </cellStyles>
  <dxfs count="1">
    <dxf>
      <numFmt numFmtId="165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'Janina Hämmerli 29_05_2024 08-3'!$P$6</c:f>
              <c:strCache>
                <c:ptCount val="1"/>
                <c:pt idx="0">
                  <c:v>NPOC soll mg/l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938320209973756E-2"/>
                  <c:y val="-0.1787150043744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'Janina Hämmerli 29_05_2024 08-3'!$O$7:$O$24</c:f>
              <c:numCache>
                <c:formatCode>General</c:formatCode>
                <c:ptCount val="18"/>
                <c:pt idx="0">
                  <c:v>5.04</c:v>
                </c:pt>
                <c:pt idx="1">
                  <c:v>5.09</c:v>
                </c:pt>
                <c:pt idx="2">
                  <c:v>5.15</c:v>
                </c:pt>
                <c:pt idx="3">
                  <c:v>15.74</c:v>
                </c:pt>
                <c:pt idx="4">
                  <c:v>15.59</c:v>
                </c:pt>
                <c:pt idx="5">
                  <c:v>15.88</c:v>
                </c:pt>
                <c:pt idx="6">
                  <c:v>26.31</c:v>
                </c:pt>
                <c:pt idx="7">
                  <c:v>25.85</c:v>
                </c:pt>
                <c:pt idx="8">
                  <c:v>25.95</c:v>
                </c:pt>
                <c:pt idx="9">
                  <c:v>5.05</c:v>
                </c:pt>
                <c:pt idx="10">
                  <c:v>5.22</c:v>
                </c:pt>
                <c:pt idx="11">
                  <c:v>5.18</c:v>
                </c:pt>
                <c:pt idx="12">
                  <c:v>15.18</c:v>
                </c:pt>
                <c:pt idx="13">
                  <c:v>15.15</c:v>
                </c:pt>
                <c:pt idx="14">
                  <c:v>15.17</c:v>
                </c:pt>
                <c:pt idx="15">
                  <c:v>26.15</c:v>
                </c:pt>
                <c:pt idx="16">
                  <c:v>25.63</c:v>
                </c:pt>
                <c:pt idx="17">
                  <c:v>25.71</c:v>
                </c:pt>
              </c:numCache>
            </c:numRef>
          </c:xVal>
          <c:yVal>
            <c:numRef>
              <c:f>'Janina Hämmerli 29_05_2024 08-3'!$P$7:$P$24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D-4D2F-8E7D-95857CE12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21328"/>
        <c:axId val="1108921808"/>
      </c:scatterChart>
      <c:valAx>
        <c:axId val="11089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8921808"/>
        <c:crosses val="autoZero"/>
        <c:crossBetween val="midCat"/>
      </c:valAx>
      <c:valAx>
        <c:axId val="11089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892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'Janina Hämmerli 29_05_2024 08-3'!$R$647</c:f>
              <c:strCache>
                <c:ptCount val="1"/>
                <c:pt idx="0">
                  <c:v>TNb soll mg/l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283902012248472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'Janina Hämmerli 29_05_2024 08-3'!$Q$648:$Q$665</c:f>
              <c:numCache>
                <c:formatCode>General</c:formatCode>
                <c:ptCount val="18"/>
                <c:pt idx="0">
                  <c:v>1.34</c:v>
                </c:pt>
                <c:pt idx="1">
                  <c:v>1.36</c:v>
                </c:pt>
                <c:pt idx="2">
                  <c:v>1.33</c:v>
                </c:pt>
                <c:pt idx="3">
                  <c:v>2.42</c:v>
                </c:pt>
                <c:pt idx="4">
                  <c:v>2.42</c:v>
                </c:pt>
                <c:pt idx="5">
                  <c:v>2.44</c:v>
                </c:pt>
                <c:pt idx="6">
                  <c:v>7.96</c:v>
                </c:pt>
                <c:pt idx="7">
                  <c:v>7.87</c:v>
                </c:pt>
                <c:pt idx="8">
                  <c:v>7.62</c:v>
                </c:pt>
                <c:pt idx="9">
                  <c:v>1.6</c:v>
                </c:pt>
                <c:pt idx="10">
                  <c:v>1.35</c:v>
                </c:pt>
                <c:pt idx="11">
                  <c:v>1.33</c:v>
                </c:pt>
                <c:pt idx="12">
                  <c:v>2.4500000000000002</c:v>
                </c:pt>
                <c:pt idx="13">
                  <c:v>2.46</c:v>
                </c:pt>
                <c:pt idx="14">
                  <c:v>2.62</c:v>
                </c:pt>
                <c:pt idx="15">
                  <c:v>6.09</c:v>
                </c:pt>
                <c:pt idx="16">
                  <c:v>6.11</c:v>
                </c:pt>
                <c:pt idx="17">
                  <c:v>6.21</c:v>
                </c:pt>
              </c:numCache>
            </c:numRef>
          </c:xVal>
          <c:yVal>
            <c:numRef>
              <c:f>'Janina Hämmerli 29_05_2024 08-3'!$R$648:$R$665</c:f>
              <c:numCache>
                <c:formatCode>General</c:formatCode>
                <c:ptCount val="1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8-4982-BB26-649ACB8F9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3136"/>
        <c:axId val="29858416"/>
      </c:scatterChart>
      <c:valAx>
        <c:axId val="298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858416"/>
        <c:crosses val="autoZero"/>
        <c:crossBetween val="midCat"/>
      </c:valAx>
      <c:valAx>
        <c:axId val="298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85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'Janina Hämmerli 29_05_2024 08-3'!$P$28</c:f>
              <c:strCache>
                <c:ptCount val="1"/>
                <c:pt idx="0">
                  <c:v>TNb soll mg/l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0080927384077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'Janina Hämmerli 29_05_2024 08-3'!$O$29:$O$46</c:f>
              <c:numCache>
                <c:formatCode>General</c:formatCode>
                <c:ptCount val="18"/>
                <c:pt idx="0">
                  <c:v>0.69</c:v>
                </c:pt>
                <c:pt idx="1">
                  <c:v>0.72</c:v>
                </c:pt>
                <c:pt idx="2">
                  <c:v>0.72</c:v>
                </c:pt>
                <c:pt idx="3">
                  <c:v>2.0499999999999998</c:v>
                </c:pt>
                <c:pt idx="4">
                  <c:v>2</c:v>
                </c:pt>
                <c:pt idx="5">
                  <c:v>1.83</c:v>
                </c:pt>
                <c:pt idx="6">
                  <c:v>4.53</c:v>
                </c:pt>
                <c:pt idx="7">
                  <c:v>4.33</c:v>
                </c:pt>
                <c:pt idx="8">
                  <c:v>3.95</c:v>
                </c:pt>
                <c:pt idx="9">
                  <c:v>1.05</c:v>
                </c:pt>
                <c:pt idx="10">
                  <c:v>1.1399999999999999</c:v>
                </c:pt>
                <c:pt idx="11">
                  <c:v>1.1100000000000001</c:v>
                </c:pt>
                <c:pt idx="12">
                  <c:v>2.35</c:v>
                </c:pt>
                <c:pt idx="13">
                  <c:v>2.42</c:v>
                </c:pt>
                <c:pt idx="14">
                  <c:v>2.54</c:v>
                </c:pt>
                <c:pt idx="15">
                  <c:v>6.1</c:v>
                </c:pt>
                <c:pt idx="16">
                  <c:v>6.03</c:v>
                </c:pt>
                <c:pt idx="17">
                  <c:v>5.95</c:v>
                </c:pt>
              </c:numCache>
            </c:numRef>
          </c:xVal>
          <c:yVal>
            <c:numRef>
              <c:f>'Janina Hämmerli 29_05_2024 08-3'!$P$29:$P$46</c:f>
              <c:numCache>
                <c:formatCode>General</c:formatCode>
                <c:ptCount val="18"/>
                <c:pt idx="0" formatCode="0.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8-46DF-BC81-343874E1A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99296"/>
        <c:axId val="1761189696"/>
      </c:scatterChart>
      <c:valAx>
        <c:axId val="176119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1189696"/>
        <c:crosses val="autoZero"/>
        <c:crossBetween val="midCat"/>
      </c:valAx>
      <c:valAx>
        <c:axId val="17611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119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'Janina Hämmerli 29_05_2024 08-3'!$Q$179</c:f>
              <c:strCache>
                <c:ptCount val="1"/>
                <c:pt idx="0">
                  <c:v>NPOC soll mg/l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131014873140858E-2"/>
                  <c:y val="-0.18147564887722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'Janina Hämmerli 29_05_2024 08-3'!$P$180:$P$197</c:f>
              <c:numCache>
                <c:formatCode>General</c:formatCode>
                <c:ptCount val="18"/>
                <c:pt idx="0">
                  <c:v>5.05</c:v>
                </c:pt>
                <c:pt idx="1">
                  <c:v>5.22</c:v>
                </c:pt>
                <c:pt idx="2">
                  <c:v>5.18</c:v>
                </c:pt>
                <c:pt idx="3">
                  <c:v>15.18</c:v>
                </c:pt>
                <c:pt idx="4">
                  <c:v>15.15</c:v>
                </c:pt>
                <c:pt idx="5">
                  <c:v>15.17</c:v>
                </c:pt>
                <c:pt idx="6">
                  <c:v>26.15</c:v>
                </c:pt>
                <c:pt idx="7">
                  <c:v>25.63</c:v>
                </c:pt>
                <c:pt idx="8">
                  <c:v>25.71</c:v>
                </c:pt>
                <c:pt idx="9">
                  <c:v>5.12</c:v>
                </c:pt>
                <c:pt idx="10">
                  <c:v>5.0599999999999996</c:v>
                </c:pt>
                <c:pt idx="11">
                  <c:v>5.08</c:v>
                </c:pt>
                <c:pt idx="12">
                  <c:v>15.35</c:v>
                </c:pt>
                <c:pt idx="13">
                  <c:v>15.13</c:v>
                </c:pt>
                <c:pt idx="14">
                  <c:v>15.19</c:v>
                </c:pt>
                <c:pt idx="15">
                  <c:v>25.82</c:v>
                </c:pt>
                <c:pt idx="16">
                  <c:v>25.66</c:v>
                </c:pt>
                <c:pt idx="17">
                  <c:v>25.56</c:v>
                </c:pt>
              </c:numCache>
            </c:numRef>
          </c:xVal>
          <c:yVal>
            <c:numRef>
              <c:f>'Janina Hämmerli 29_05_2024 08-3'!$Q$180:$Q$197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8-4B33-9F51-5B0DE3F59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93056"/>
        <c:axId val="1761179136"/>
      </c:scatterChart>
      <c:valAx>
        <c:axId val="17611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1179136"/>
        <c:crosses val="autoZero"/>
        <c:crossBetween val="midCat"/>
      </c:valAx>
      <c:valAx>
        <c:axId val="17611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11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'Janina Hämmerli 29_05_2024 08-3'!$Q$201</c:f>
              <c:strCache>
                <c:ptCount val="1"/>
                <c:pt idx="0">
                  <c:v>TNb soll mg/l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277121609798778E-2"/>
                  <c:y val="-0.18235382035578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'Janina Hämmerli 29_05_2024 08-3'!$P$202:$P$219</c:f>
              <c:numCache>
                <c:formatCode>General</c:formatCode>
                <c:ptCount val="18"/>
                <c:pt idx="0">
                  <c:v>1.05</c:v>
                </c:pt>
                <c:pt idx="1">
                  <c:v>1.1399999999999999</c:v>
                </c:pt>
                <c:pt idx="2">
                  <c:v>1.1100000000000001</c:v>
                </c:pt>
                <c:pt idx="3">
                  <c:v>2.35</c:v>
                </c:pt>
                <c:pt idx="4">
                  <c:v>2.42</c:v>
                </c:pt>
                <c:pt idx="5">
                  <c:v>2.54</c:v>
                </c:pt>
                <c:pt idx="6">
                  <c:v>6.1</c:v>
                </c:pt>
                <c:pt idx="7">
                  <c:v>6.03</c:v>
                </c:pt>
                <c:pt idx="8">
                  <c:v>5.95</c:v>
                </c:pt>
                <c:pt idx="9">
                  <c:v>0.91</c:v>
                </c:pt>
                <c:pt idx="10">
                  <c:v>0.91</c:v>
                </c:pt>
                <c:pt idx="11">
                  <c:v>0.89</c:v>
                </c:pt>
                <c:pt idx="12">
                  <c:v>2.42</c:v>
                </c:pt>
                <c:pt idx="13">
                  <c:v>2.4500000000000002</c:v>
                </c:pt>
                <c:pt idx="14">
                  <c:v>2.48</c:v>
                </c:pt>
                <c:pt idx="15">
                  <c:v>6.03</c:v>
                </c:pt>
                <c:pt idx="16">
                  <c:v>6.15</c:v>
                </c:pt>
                <c:pt idx="17">
                  <c:v>6.01</c:v>
                </c:pt>
              </c:numCache>
            </c:numRef>
          </c:xVal>
          <c:yVal>
            <c:numRef>
              <c:f>'Janina Hämmerli 29_05_2024 08-3'!$Q$202:$Q$219</c:f>
              <c:numCache>
                <c:formatCode>General</c:formatCode>
                <c:ptCount val="1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5-4FFF-921B-FBBC6E86A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99296"/>
        <c:axId val="1761199776"/>
      </c:scatterChart>
      <c:valAx>
        <c:axId val="176119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1199776"/>
        <c:crosses val="autoZero"/>
        <c:crossBetween val="midCat"/>
      </c:valAx>
      <c:valAx>
        <c:axId val="17611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119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'Janina Hämmerli 29_05_2024 08-3'!$R$306</c:f>
              <c:strCache>
                <c:ptCount val="1"/>
                <c:pt idx="0">
                  <c:v>NPOC soll mg/l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466316710411198E-2"/>
                  <c:y val="-0.17765857392825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'Janina Hämmerli 29_05_2024 08-3'!$Q$307:$Q$324</c:f>
              <c:numCache>
                <c:formatCode>General</c:formatCode>
                <c:ptCount val="18"/>
                <c:pt idx="0">
                  <c:v>5.12</c:v>
                </c:pt>
                <c:pt idx="1">
                  <c:v>5.0599999999999996</c:v>
                </c:pt>
                <c:pt idx="2">
                  <c:v>5.08</c:v>
                </c:pt>
                <c:pt idx="3">
                  <c:v>15.35</c:v>
                </c:pt>
                <c:pt idx="4">
                  <c:v>15.13</c:v>
                </c:pt>
                <c:pt idx="5">
                  <c:v>15.19</c:v>
                </c:pt>
                <c:pt idx="6">
                  <c:v>25.82</c:v>
                </c:pt>
                <c:pt idx="7">
                  <c:v>25.66</c:v>
                </c:pt>
                <c:pt idx="8">
                  <c:v>25.56</c:v>
                </c:pt>
                <c:pt idx="9">
                  <c:v>5.42</c:v>
                </c:pt>
                <c:pt idx="10">
                  <c:v>5.41</c:v>
                </c:pt>
                <c:pt idx="11">
                  <c:v>5.37</c:v>
                </c:pt>
                <c:pt idx="12">
                  <c:v>15.24</c:v>
                </c:pt>
                <c:pt idx="13">
                  <c:v>15.32</c:v>
                </c:pt>
                <c:pt idx="14">
                  <c:v>15.29</c:v>
                </c:pt>
                <c:pt idx="15">
                  <c:v>25.76</c:v>
                </c:pt>
                <c:pt idx="16">
                  <c:v>25.41</c:v>
                </c:pt>
                <c:pt idx="17">
                  <c:v>25.66</c:v>
                </c:pt>
              </c:numCache>
            </c:numRef>
          </c:xVal>
          <c:yVal>
            <c:numRef>
              <c:f>'Janina Hämmerli 29_05_2024 08-3'!$R$307:$R$324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1-4140-AD4D-D01C3403D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3487"/>
        <c:axId val="63400207"/>
      </c:scatterChart>
      <c:valAx>
        <c:axId val="6339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400207"/>
        <c:crosses val="autoZero"/>
        <c:crossBetween val="midCat"/>
      </c:valAx>
      <c:valAx>
        <c:axId val="634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39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'Janina Hämmerli 29_05_2024 08-3'!$R$327</c:f>
              <c:strCache>
                <c:ptCount val="1"/>
                <c:pt idx="0">
                  <c:v>TNb soll mg/l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84645669291338E-2"/>
                  <c:y val="-0.16519539224263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'Janina Hämmerli 29_05_2024 08-3'!$Q$328:$Q$345</c:f>
              <c:numCache>
                <c:formatCode>General</c:formatCode>
                <c:ptCount val="18"/>
                <c:pt idx="0">
                  <c:v>0.91</c:v>
                </c:pt>
                <c:pt idx="1">
                  <c:v>0.91</c:v>
                </c:pt>
                <c:pt idx="2">
                  <c:v>0.89</c:v>
                </c:pt>
                <c:pt idx="3">
                  <c:v>2.42</c:v>
                </c:pt>
                <c:pt idx="4">
                  <c:v>2.4500000000000002</c:v>
                </c:pt>
                <c:pt idx="5">
                  <c:v>2.48</c:v>
                </c:pt>
                <c:pt idx="6">
                  <c:v>6.03</c:v>
                </c:pt>
                <c:pt idx="7">
                  <c:v>6.15</c:v>
                </c:pt>
                <c:pt idx="8">
                  <c:v>6.01</c:v>
                </c:pt>
                <c:pt idx="9">
                  <c:v>0.92</c:v>
                </c:pt>
                <c:pt idx="10">
                  <c:v>0.99</c:v>
                </c:pt>
                <c:pt idx="11">
                  <c:v>1.08</c:v>
                </c:pt>
                <c:pt idx="12">
                  <c:v>2.44</c:v>
                </c:pt>
                <c:pt idx="13">
                  <c:v>2.41</c:v>
                </c:pt>
                <c:pt idx="14">
                  <c:v>2.36</c:v>
                </c:pt>
                <c:pt idx="15">
                  <c:v>5.8</c:v>
                </c:pt>
                <c:pt idx="16">
                  <c:v>6.06</c:v>
                </c:pt>
                <c:pt idx="17">
                  <c:v>5.99</c:v>
                </c:pt>
              </c:numCache>
            </c:numRef>
          </c:xVal>
          <c:yVal>
            <c:numRef>
              <c:f>'Janina Hämmerli 29_05_2024 08-3'!$R$328:$R$345</c:f>
              <c:numCache>
                <c:formatCode>General</c:formatCode>
                <c:ptCount val="1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C-44B5-8835-6BC93E57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021999"/>
        <c:axId val="2070023919"/>
      </c:scatterChart>
      <c:valAx>
        <c:axId val="207002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023919"/>
        <c:crosses val="autoZero"/>
        <c:crossBetween val="midCat"/>
      </c:valAx>
      <c:valAx>
        <c:axId val="20700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02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'Janina Hämmerli 29_05_2024 08-3'!$R$438</c:f>
              <c:strCache>
                <c:ptCount val="1"/>
                <c:pt idx="0">
                  <c:v>NPOC soll mg/l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451443569553809E-2"/>
                  <c:y val="-0.18414224263633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'Janina Hämmerli 29_05_2024 08-3'!$Q$439:$Q$456</c:f>
              <c:numCache>
                <c:formatCode>0.00</c:formatCode>
                <c:ptCount val="18"/>
                <c:pt idx="0">
                  <c:v>4.9710000000000001</c:v>
                </c:pt>
                <c:pt idx="1">
                  <c:v>4.8789999999999996</c:v>
                </c:pt>
                <c:pt idx="2">
                  <c:v>4.9740000000000002</c:v>
                </c:pt>
                <c:pt idx="3">
                  <c:v>15.1745</c:v>
                </c:pt>
                <c:pt idx="4">
                  <c:v>15.0885</c:v>
                </c:pt>
                <c:pt idx="5">
                  <c:v>15.208500000000001</c:v>
                </c:pt>
                <c:pt idx="6">
                  <c:v>25.414999999999999</c:v>
                </c:pt>
                <c:pt idx="7">
                  <c:v>25.220500000000001</c:v>
                </c:pt>
                <c:pt idx="8">
                  <c:v>25.341999999999999</c:v>
                </c:pt>
                <c:pt idx="9" formatCode="General">
                  <c:v>5.24</c:v>
                </c:pt>
                <c:pt idx="10" formatCode="General">
                  <c:v>5.31</c:v>
                </c:pt>
                <c:pt idx="11" formatCode="General">
                  <c:v>5.28</c:v>
                </c:pt>
                <c:pt idx="12" formatCode="General">
                  <c:v>15.5</c:v>
                </c:pt>
                <c:pt idx="13" formatCode="General">
                  <c:v>15.34</c:v>
                </c:pt>
                <c:pt idx="14" formatCode="General">
                  <c:v>15.25</c:v>
                </c:pt>
                <c:pt idx="15" formatCode="General">
                  <c:v>26.23</c:v>
                </c:pt>
                <c:pt idx="16" formatCode="General">
                  <c:v>26</c:v>
                </c:pt>
                <c:pt idx="17" formatCode="General">
                  <c:v>26.08</c:v>
                </c:pt>
              </c:numCache>
            </c:numRef>
          </c:xVal>
          <c:yVal>
            <c:numRef>
              <c:f>'Janina Hämmerli 29_05_2024 08-3'!$R$439:$R$456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1-4156-91D6-97C3379C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829471"/>
        <c:axId val="1235833791"/>
      </c:scatterChart>
      <c:valAx>
        <c:axId val="123582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5833791"/>
        <c:crosses val="autoZero"/>
        <c:crossBetween val="midCat"/>
      </c:valAx>
      <c:valAx>
        <c:axId val="123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582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'Janina Hämmerli 29_05_2024 08-3'!$R$460</c:f>
              <c:strCache>
                <c:ptCount val="1"/>
                <c:pt idx="0">
                  <c:v>TNb soll mg/l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694663167104113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'Janina Hämmerli 29_05_2024 08-3'!$Q$461:$Q$478</c:f>
              <c:numCache>
                <c:formatCode>0.00</c:formatCode>
                <c:ptCount val="18"/>
                <c:pt idx="0">
                  <c:v>1.0705</c:v>
                </c:pt>
                <c:pt idx="1">
                  <c:v>1.0695000000000001</c:v>
                </c:pt>
                <c:pt idx="2">
                  <c:v>1.1839999999999999</c:v>
                </c:pt>
                <c:pt idx="3">
                  <c:v>2.5469999999999997</c:v>
                </c:pt>
                <c:pt idx="4">
                  <c:v>2.6390000000000002</c:v>
                </c:pt>
                <c:pt idx="5">
                  <c:v>2.6444999999999999</c:v>
                </c:pt>
                <c:pt idx="6">
                  <c:v>6.1745000000000001</c:v>
                </c:pt>
                <c:pt idx="7">
                  <c:v>6.2924999999999995</c:v>
                </c:pt>
                <c:pt idx="8">
                  <c:v>6.2590000000000003</c:v>
                </c:pt>
                <c:pt idx="9" formatCode="General">
                  <c:v>1.34</c:v>
                </c:pt>
                <c:pt idx="10" formatCode="General">
                  <c:v>1.36</c:v>
                </c:pt>
                <c:pt idx="11" formatCode="General">
                  <c:v>1.33</c:v>
                </c:pt>
                <c:pt idx="12" formatCode="General">
                  <c:v>2.42</c:v>
                </c:pt>
                <c:pt idx="13" formatCode="General">
                  <c:v>2.42</c:v>
                </c:pt>
                <c:pt idx="14" formatCode="General">
                  <c:v>2.44</c:v>
                </c:pt>
                <c:pt idx="15" formatCode="General">
                  <c:v>7.96</c:v>
                </c:pt>
                <c:pt idx="16" formatCode="General">
                  <c:v>7.87</c:v>
                </c:pt>
                <c:pt idx="17" formatCode="General">
                  <c:v>7.62</c:v>
                </c:pt>
              </c:numCache>
            </c:numRef>
          </c:xVal>
          <c:yVal>
            <c:numRef>
              <c:f>'Janina Hämmerli 29_05_2024 08-3'!$R$461:$R$478</c:f>
              <c:numCache>
                <c:formatCode>General</c:formatCode>
                <c:ptCount val="1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0-4D4D-92EF-D59C726EA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32559"/>
        <c:axId val="437127759"/>
      </c:scatterChart>
      <c:valAx>
        <c:axId val="43713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127759"/>
        <c:crosses val="autoZero"/>
        <c:crossBetween val="midCat"/>
      </c:valAx>
      <c:valAx>
        <c:axId val="437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13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'Janina Hämmerli 29_05_2024 08-3'!$R$626</c:f>
              <c:strCache>
                <c:ptCount val="1"/>
                <c:pt idx="0">
                  <c:v>NPOC soll mg/l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581364829396326E-2"/>
                  <c:y val="-0.19100211431904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'Janina Hämmerli 29_05_2024 08-3'!$Q$627:$Q$644</c:f>
              <c:numCache>
                <c:formatCode>General</c:formatCode>
                <c:ptCount val="18"/>
                <c:pt idx="0">
                  <c:v>5.24</c:v>
                </c:pt>
                <c:pt idx="1">
                  <c:v>5.31</c:v>
                </c:pt>
                <c:pt idx="2">
                  <c:v>5.28</c:v>
                </c:pt>
                <c:pt idx="3">
                  <c:v>15.5</c:v>
                </c:pt>
                <c:pt idx="4">
                  <c:v>15.34</c:v>
                </c:pt>
                <c:pt idx="5">
                  <c:v>15.25</c:v>
                </c:pt>
                <c:pt idx="6">
                  <c:v>26.23</c:v>
                </c:pt>
                <c:pt idx="7">
                  <c:v>26</c:v>
                </c:pt>
                <c:pt idx="8">
                  <c:v>26.08</c:v>
                </c:pt>
                <c:pt idx="9">
                  <c:v>5.95</c:v>
                </c:pt>
                <c:pt idx="10">
                  <c:v>5.39</c:v>
                </c:pt>
                <c:pt idx="11">
                  <c:v>5.3</c:v>
                </c:pt>
                <c:pt idx="12">
                  <c:v>15.5</c:v>
                </c:pt>
                <c:pt idx="13">
                  <c:v>15.44</c:v>
                </c:pt>
                <c:pt idx="14">
                  <c:v>15.35</c:v>
                </c:pt>
                <c:pt idx="15">
                  <c:v>26.52</c:v>
                </c:pt>
                <c:pt idx="16">
                  <c:v>26.02</c:v>
                </c:pt>
                <c:pt idx="17">
                  <c:v>26.23</c:v>
                </c:pt>
              </c:numCache>
            </c:numRef>
          </c:xVal>
          <c:yVal>
            <c:numRef>
              <c:f>'Janina Hämmerli 29_05_2024 08-3'!$R$627:$R$644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C-4132-9ECD-B9453056B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937568"/>
        <c:axId val="1334930368"/>
      </c:scatterChart>
      <c:valAx>
        <c:axId val="13349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4930368"/>
        <c:crosses val="autoZero"/>
        <c:crossBetween val="midCat"/>
      </c:valAx>
      <c:valAx>
        <c:axId val="13349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493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161925</xdr:colOff>
      <xdr:row>7</xdr:row>
      <xdr:rowOff>4762</xdr:rowOff>
    </xdr:from>
    <xdr:to>
      <xdr:col>24</xdr:col>
      <xdr:colOff>466725</xdr:colOff>
      <xdr:row>21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89FF72F-A99B-15F3-B419-4596C1B65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280987</xdr:colOff>
      <xdr:row>29</xdr:row>
      <xdr:rowOff>109537</xdr:rowOff>
    </xdr:from>
    <xdr:to>
      <xdr:col>24</xdr:col>
      <xdr:colOff>585787</xdr:colOff>
      <xdr:row>43</xdr:row>
      <xdr:rowOff>185737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59F1C1-8F2F-9CBC-5FB6-B51D192FC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552450</xdr:colOff>
      <xdr:row>181</xdr:row>
      <xdr:rowOff>138112</xdr:rowOff>
    </xdr:from>
    <xdr:to>
      <xdr:col>25</xdr:col>
      <xdr:colOff>247650</xdr:colOff>
      <xdr:row>196</xdr:row>
      <xdr:rowOff>23812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05F44B5-937D-516D-F7B0-090AA8A28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600075</xdr:colOff>
      <xdr:row>201</xdr:row>
      <xdr:rowOff>147637</xdr:rowOff>
    </xdr:from>
    <xdr:to>
      <xdr:col>25</xdr:col>
      <xdr:colOff>295275</xdr:colOff>
      <xdr:row>216</xdr:row>
      <xdr:rowOff>33337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9579A40-7188-9696-B963-1EC4B81E3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308</xdr:row>
      <xdr:rowOff>100012</xdr:rowOff>
    </xdr:from>
    <xdr:to>
      <xdr:col>26</xdr:col>
      <xdr:colOff>542925</xdr:colOff>
      <xdr:row>322</xdr:row>
      <xdr:rowOff>176212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AEF70F3-F539-CA0B-3209-5500B6DB2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285750</xdr:colOff>
      <xdr:row>328</xdr:row>
      <xdr:rowOff>138112</xdr:rowOff>
    </xdr:from>
    <xdr:to>
      <xdr:col>26</xdr:col>
      <xdr:colOff>590550</xdr:colOff>
      <xdr:row>343</xdr:row>
      <xdr:rowOff>23812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FEDEA43-D887-F29F-B2E3-FFF1EBAD7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439</xdr:row>
      <xdr:rowOff>4762</xdr:rowOff>
    </xdr:from>
    <xdr:to>
      <xdr:col>26</xdr:col>
      <xdr:colOff>304800</xdr:colOff>
      <xdr:row>453</xdr:row>
      <xdr:rowOff>80962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5148D8D-459F-FB48-B9C4-03EDA1D69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66675</xdr:colOff>
      <xdr:row>461</xdr:row>
      <xdr:rowOff>33337</xdr:rowOff>
    </xdr:from>
    <xdr:to>
      <xdr:col>26</xdr:col>
      <xdr:colOff>371475</xdr:colOff>
      <xdr:row>475</xdr:row>
      <xdr:rowOff>109537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6A8E182-D6C9-7105-F921-81793DF56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171450</xdr:colOff>
      <xdr:row>627</xdr:row>
      <xdr:rowOff>23812</xdr:rowOff>
    </xdr:from>
    <xdr:to>
      <xdr:col>26</xdr:col>
      <xdr:colOff>476250</xdr:colOff>
      <xdr:row>641</xdr:row>
      <xdr:rowOff>100012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A7A991B-87CA-8A4B-8E5A-8C10D7EE7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95250</xdr:colOff>
      <xdr:row>648</xdr:row>
      <xdr:rowOff>42862</xdr:rowOff>
    </xdr:from>
    <xdr:to>
      <xdr:col>26</xdr:col>
      <xdr:colOff>400050</xdr:colOff>
      <xdr:row>662</xdr:row>
      <xdr:rowOff>119062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B736D215-174F-91B0-4183-BD2223593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33" totalsRowShown="0">
  <autoFilter ref="A1:B33" xr:uid="{00000000-0009-0000-0100-000001000000}"/>
  <tableColumns count="2">
    <tableColumn id="1" xr3:uid="{00000000-0010-0000-0000-000001000000}" name="Field_Plot"/>
    <tableColumn id="2" xr3:uid="{00000000-0010-0000-0000-000002000000}" name="C probe cal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33" totalsRowShown="0">
  <autoFilter ref="A1:B33" xr:uid="{00000000-0009-0000-0100-000002000000}"/>
  <tableColumns count="2">
    <tableColumn id="1" xr3:uid="{00000000-0010-0000-0100-000001000000}" name="Field_Plot"/>
    <tableColumn id="2" xr3:uid="{00000000-0010-0000-0100-000002000000}" name="N probe cal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23"/>
  <sheetViews>
    <sheetView topLeftCell="A373" workbookViewId="0">
      <selection activeCell="G342" sqref="G342"/>
    </sheetView>
  </sheetViews>
  <sheetFormatPr baseColWidth="10" defaultColWidth="8.7265625" defaultRowHeight="14.75" x14ac:dyDescent="0.75"/>
  <cols>
    <col min="1" max="1" width="47.86328125" customWidth="1"/>
    <col min="3" max="3" width="24.2265625" customWidth="1"/>
    <col min="5" max="5" width="14.6328125" customWidth="1"/>
    <col min="6" max="6" width="29" customWidth="1"/>
    <col min="10" max="10" width="22.6328125" style="1" customWidth="1"/>
    <col min="11" max="11" width="21.7265625" style="1" customWidth="1"/>
    <col min="15" max="15" width="14.86328125" customWidth="1"/>
    <col min="16" max="16" width="16" customWidth="1"/>
    <col min="17" max="17" width="14.86328125" customWidth="1"/>
  </cols>
  <sheetData>
    <row r="1" spans="1:18" x14ac:dyDescent="0.7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</row>
    <row r="2" spans="1:18" x14ac:dyDescent="0.75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</row>
    <row r="3" spans="1:18" x14ac:dyDescent="0.75">
      <c r="A3" t="s">
        <v>3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</row>
    <row r="4" spans="1:18" x14ac:dyDescent="0.7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s="3" t="s">
        <v>525</v>
      </c>
      <c r="K4" s="3" t="s">
        <v>526</v>
      </c>
    </row>
    <row r="5" spans="1:18" x14ac:dyDescent="0.7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>
        <v>0.17</v>
      </c>
      <c r="H5" t="s">
        <v>19</v>
      </c>
      <c r="I5" t="s">
        <v>1</v>
      </c>
    </row>
    <row r="6" spans="1:18" x14ac:dyDescent="0.75">
      <c r="A6" t="s">
        <v>20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>
        <v>0.01</v>
      </c>
      <c r="H6" t="s">
        <v>19</v>
      </c>
      <c r="I6" t="s">
        <v>21</v>
      </c>
      <c r="O6" t="s">
        <v>511</v>
      </c>
      <c r="P6" t="s">
        <v>512</v>
      </c>
      <c r="R6" t="s">
        <v>513</v>
      </c>
    </row>
    <row r="7" spans="1:18" x14ac:dyDescent="0.75">
      <c r="A7" t="s">
        <v>22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>
        <v>0.25</v>
      </c>
      <c r="H7" t="s">
        <v>19</v>
      </c>
      <c r="I7" t="s">
        <v>1</v>
      </c>
      <c r="O7">
        <v>5.04</v>
      </c>
      <c r="P7">
        <v>5</v>
      </c>
    </row>
    <row r="8" spans="1:18" x14ac:dyDescent="0.75">
      <c r="A8" t="s">
        <v>13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>
        <v>0.23</v>
      </c>
      <c r="H8" t="s">
        <v>19</v>
      </c>
      <c r="I8" t="s">
        <v>1</v>
      </c>
      <c r="O8">
        <v>5.09</v>
      </c>
      <c r="P8">
        <v>5</v>
      </c>
    </row>
    <row r="9" spans="1:18" x14ac:dyDescent="0.75">
      <c r="A9" t="s">
        <v>13</v>
      </c>
      <c r="B9" t="s">
        <v>14</v>
      </c>
      <c r="C9" t="s">
        <v>15</v>
      </c>
      <c r="D9" t="s">
        <v>16</v>
      </c>
      <c r="E9" t="s">
        <v>23</v>
      </c>
      <c r="F9" t="s">
        <v>18</v>
      </c>
      <c r="G9">
        <v>0.03</v>
      </c>
      <c r="H9" t="s">
        <v>19</v>
      </c>
      <c r="I9" t="s">
        <v>21</v>
      </c>
      <c r="O9">
        <v>5.15</v>
      </c>
      <c r="P9">
        <v>5</v>
      </c>
    </row>
    <row r="10" spans="1:18" x14ac:dyDescent="0.75">
      <c r="A10" t="s">
        <v>20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>
        <v>0.02</v>
      </c>
      <c r="H10" t="s">
        <v>19</v>
      </c>
      <c r="I10" t="s">
        <v>21</v>
      </c>
      <c r="O10">
        <v>15.74</v>
      </c>
      <c r="P10">
        <v>15</v>
      </c>
    </row>
    <row r="11" spans="1:18" x14ac:dyDescent="0.75">
      <c r="A11" t="s">
        <v>22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>
        <v>0.06</v>
      </c>
      <c r="H11" t="s">
        <v>19</v>
      </c>
      <c r="I11" t="s">
        <v>24</v>
      </c>
      <c r="O11">
        <v>15.59</v>
      </c>
      <c r="P11">
        <v>15</v>
      </c>
    </row>
    <row r="12" spans="1:18" x14ac:dyDescent="0.75">
      <c r="A12" t="s">
        <v>13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>
        <v>0.02</v>
      </c>
      <c r="H12" t="s">
        <v>19</v>
      </c>
      <c r="I12" t="s">
        <v>21</v>
      </c>
      <c r="O12">
        <v>15.88</v>
      </c>
      <c r="P12">
        <v>15</v>
      </c>
    </row>
    <row r="13" spans="1:18" x14ac:dyDescent="0.75">
      <c r="A13" t="s">
        <v>25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>
        <v>0.95</v>
      </c>
      <c r="H13" t="s">
        <v>19</v>
      </c>
      <c r="I13" t="s">
        <v>1</v>
      </c>
      <c r="O13">
        <v>26.31</v>
      </c>
      <c r="P13">
        <v>25</v>
      </c>
    </row>
    <row r="14" spans="1:18" x14ac:dyDescent="0.75">
      <c r="A14" t="s">
        <v>26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>
        <v>2.52</v>
      </c>
      <c r="H14" t="s">
        <v>19</v>
      </c>
      <c r="I14" t="s">
        <v>1</v>
      </c>
      <c r="O14">
        <v>25.85</v>
      </c>
      <c r="P14">
        <v>25</v>
      </c>
    </row>
    <row r="15" spans="1:18" x14ac:dyDescent="0.75">
      <c r="A15" t="s">
        <v>27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>
        <v>0.38</v>
      </c>
      <c r="H15" t="s">
        <v>19</v>
      </c>
      <c r="I15" t="s">
        <v>24</v>
      </c>
      <c r="O15">
        <v>25.95</v>
      </c>
      <c r="P15">
        <v>25</v>
      </c>
    </row>
    <row r="16" spans="1:18" x14ac:dyDescent="0.75">
      <c r="A16" t="s">
        <v>25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>
        <v>0</v>
      </c>
      <c r="H16" t="s">
        <v>19</v>
      </c>
      <c r="I16" t="s">
        <v>21</v>
      </c>
      <c r="O16">
        <v>5.05</v>
      </c>
      <c r="P16">
        <v>5</v>
      </c>
    </row>
    <row r="17" spans="1:18" x14ac:dyDescent="0.75">
      <c r="A17" t="s">
        <v>25</v>
      </c>
      <c r="B17" t="s">
        <v>14</v>
      </c>
      <c r="C17" t="s">
        <v>15</v>
      </c>
      <c r="D17" t="s">
        <v>16</v>
      </c>
      <c r="E17" t="s">
        <v>23</v>
      </c>
      <c r="F17" t="s">
        <v>18</v>
      </c>
      <c r="G17">
        <v>0.12</v>
      </c>
      <c r="H17" t="s">
        <v>19</v>
      </c>
      <c r="I17" t="s">
        <v>24</v>
      </c>
      <c r="O17">
        <v>5.22</v>
      </c>
      <c r="P17">
        <v>5</v>
      </c>
    </row>
    <row r="18" spans="1:18" x14ac:dyDescent="0.75">
      <c r="A18" t="s">
        <v>26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>
        <v>0.1</v>
      </c>
      <c r="H18" t="s">
        <v>19</v>
      </c>
      <c r="I18" t="s">
        <v>24</v>
      </c>
      <c r="O18">
        <v>5.18</v>
      </c>
      <c r="P18">
        <v>5</v>
      </c>
    </row>
    <row r="19" spans="1:18" x14ac:dyDescent="0.75">
      <c r="A19" t="s">
        <v>27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>
        <v>0.15</v>
      </c>
      <c r="H19" t="s">
        <v>19</v>
      </c>
      <c r="I19" t="s">
        <v>1</v>
      </c>
      <c r="O19">
        <v>15.18</v>
      </c>
      <c r="P19">
        <v>15</v>
      </c>
    </row>
    <row r="20" spans="1:18" x14ac:dyDescent="0.75">
      <c r="A20" t="s">
        <v>25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>
        <v>0.12</v>
      </c>
      <c r="H20" t="s">
        <v>19</v>
      </c>
      <c r="I20" t="s">
        <v>24</v>
      </c>
      <c r="O20">
        <v>15.15</v>
      </c>
      <c r="P20">
        <v>15</v>
      </c>
    </row>
    <row r="21" spans="1:18" x14ac:dyDescent="0.75">
      <c r="A21" t="s">
        <v>28</v>
      </c>
      <c r="B21" t="s">
        <v>14</v>
      </c>
      <c r="C21" t="s">
        <v>15</v>
      </c>
      <c r="D21" t="s">
        <v>16</v>
      </c>
      <c r="E21" t="s">
        <v>17</v>
      </c>
      <c r="F21" t="s">
        <v>18</v>
      </c>
      <c r="G21">
        <v>0.31</v>
      </c>
      <c r="H21" t="s">
        <v>19</v>
      </c>
      <c r="I21" t="s">
        <v>1</v>
      </c>
      <c r="O21">
        <v>15.17</v>
      </c>
      <c r="P21">
        <v>15</v>
      </c>
    </row>
    <row r="22" spans="1:18" x14ac:dyDescent="0.75">
      <c r="A22" t="s">
        <v>29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>
        <v>0.6</v>
      </c>
      <c r="H22" t="s">
        <v>19</v>
      </c>
      <c r="I22" t="s">
        <v>1</v>
      </c>
      <c r="O22">
        <v>26.15</v>
      </c>
      <c r="P22">
        <v>25</v>
      </c>
    </row>
    <row r="23" spans="1:18" x14ac:dyDescent="0.75">
      <c r="A23" t="s">
        <v>30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>
        <v>0.2</v>
      </c>
      <c r="H23" t="s">
        <v>19</v>
      </c>
      <c r="I23" t="s">
        <v>1</v>
      </c>
      <c r="O23">
        <v>25.63</v>
      </c>
      <c r="P23">
        <v>25</v>
      </c>
    </row>
    <row r="24" spans="1:18" x14ac:dyDescent="0.75">
      <c r="A24" t="s">
        <v>28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>
        <v>0.14000000000000001</v>
      </c>
      <c r="H24" t="s">
        <v>19</v>
      </c>
      <c r="I24" t="s">
        <v>1</v>
      </c>
      <c r="O24">
        <v>25.71</v>
      </c>
      <c r="P24">
        <v>25</v>
      </c>
    </row>
    <row r="25" spans="1:18" x14ac:dyDescent="0.75">
      <c r="A25" t="s">
        <v>28</v>
      </c>
      <c r="B25" t="s">
        <v>14</v>
      </c>
      <c r="C25" t="s">
        <v>15</v>
      </c>
      <c r="D25" t="s">
        <v>16</v>
      </c>
      <c r="E25" t="s">
        <v>23</v>
      </c>
      <c r="F25" t="s">
        <v>18</v>
      </c>
      <c r="G25">
        <v>0.08</v>
      </c>
      <c r="H25" t="s">
        <v>19</v>
      </c>
      <c r="I25" t="s">
        <v>24</v>
      </c>
    </row>
    <row r="26" spans="1:18" x14ac:dyDescent="0.75">
      <c r="A26" t="s">
        <v>29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>
        <v>0.13</v>
      </c>
      <c r="H26" t="s">
        <v>19</v>
      </c>
      <c r="I26" t="s">
        <v>1</v>
      </c>
    </row>
    <row r="27" spans="1:18" x14ac:dyDescent="0.75">
      <c r="A27" t="s">
        <v>30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>
        <v>0.11</v>
      </c>
      <c r="H27" t="s">
        <v>19</v>
      </c>
      <c r="I27" t="s">
        <v>24</v>
      </c>
    </row>
    <row r="28" spans="1:18" x14ac:dyDescent="0.75">
      <c r="A28" t="s">
        <v>28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>
        <v>0.02</v>
      </c>
      <c r="H28" t="s">
        <v>19</v>
      </c>
      <c r="I28" t="s">
        <v>21</v>
      </c>
      <c r="O28" t="s">
        <v>514</v>
      </c>
      <c r="P28" t="s">
        <v>515</v>
      </c>
      <c r="R28" t="s">
        <v>516</v>
      </c>
    </row>
    <row r="29" spans="1:18" x14ac:dyDescent="0.75">
      <c r="A29" t="s">
        <v>31</v>
      </c>
      <c r="B29" t="s">
        <v>32</v>
      </c>
      <c r="C29" t="s">
        <v>33</v>
      </c>
      <c r="D29" t="s">
        <v>16</v>
      </c>
      <c r="E29" t="s">
        <v>17</v>
      </c>
      <c r="F29" t="s">
        <v>1</v>
      </c>
      <c r="G29">
        <v>8.91</v>
      </c>
      <c r="H29" t="s">
        <v>19</v>
      </c>
      <c r="I29" t="s">
        <v>1</v>
      </c>
      <c r="O29">
        <v>0.69</v>
      </c>
      <c r="P29" s="4">
        <v>0.8</v>
      </c>
    </row>
    <row r="30" spans="1:18" x14ac:dyDescent="0.75">
      <c r="A30" t="s">
        <v>34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>
        <v>8.9</v>
      </c>
      <c r="H30" t="s">
        <v>19</v>
      </c>
      <c r="I30" t="s">
        <v>1</v>
      </c>
      <c r="O30">
        <v>0.72</v>
      </c>
      <c r="P30">
        <v>0.8</v>
      </c>
    </row>
    <row r="31" spans="1:18" x14ac:dyDescent="0.75">
      <c r="A31" t="s">
        <v>31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>
        <v>8.92</v>
      </c>
      <c r="H31" t="s">
        <v>19</v>
      </c>
      <c r="I31" t="s">
        <v>1</v>
      </c>
      <c r="O31">
        <v>0.72</v>
      </c>
      <c r="P31">
        <v>0.8</v>
      </c>
    </row>
    <row r="32" spans="1:18" x14ac:dyDescent="0.75">
      <c r="A32" t="s">
        <v>31</v>
      </c>
      <c r="B32" t="s">
        <v>32</v>
      </c>
      <c r="C32" t="s">
        <v>33</v>
      </c>
      <c r="D32" t="s">
        <v>16</v>
      </c>
      <c r="E32" t="s">
        <v>23</v>
      </c>
      <c r="F32" t="s">
        <v>1</v>
      </c>
      <c r="G32">
        <v>0.99</v>
      </c>
      <c r="H32" t="s">
        <v>19</v>
      </c>
      <c r="I32" t="s">
        <v>1</v>
      </c>
      <c r="O32">
        <v>2.0499999999999998</v>
      </c>
      <c r="P32">
        <v>2</v>
      </c>
    </row>
    <row r="33" spans="1:16" x14ac:dyDescent="0.75">
      <c r="A33" t="s">
        <v>34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>
        <v>0.99</v>
      </c>
      <c r="H33" t="s">
        <v>19</v>
      </c>
      <c r="I33" t="s">
        <v>1</v>
      </c>
      <c r="O33">
        <v>2</v>
      </c>
      <c r="P33">
        <v>2</v>
      </c>
    </row>
    <row r="34" spans="1:16" x14ac:dyDescent="0.75">
      <c r="A34" t="s">
        <v>31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>
        <v>0.98</v>
      </c>
      <c r="H34" t="s">
        <v>19</v>
      </c>
      <c r="I34" t="s">
        <v>1</v>
      </c>
      <c r="O34">
        <v>1.83</v>
      </c>
      <c r="P34">
        <v>2</v>
      </c>
    </row>
    <row r="35" spans="1:16" x14ac:dyDescent="0.75">
      <c r="A35" t="s">
        <v>35</v>
      </c>
      <c r="B35" t="s">
        <v>32</v>
      </c>
      <c r="C35" t="s">
        <v>33</v>
      </c>
      <c r="D35" t="s">
        <v>16</v>
      </c>
      <c r="E35" t="s">
        <v>36</v>
      </c>
      <c r="F35" t="s">
        <v>1</v>
      </c>
      <c r="G35">
        <v>8.6999999999999993</v>
      </c>
      <c r="H35" t="s">
        <v>19</v>
      </c>
      <c r="I35" t="s">
        <v>1</v>
      </c>
      <c r="O35">
        <v>4.53</v>
      </c>
      <c r="P35">
        <v>5</v>
      </c>
    </row>
    <row r="36" spans="1:16" x14ac:dyDescent="0.75">
      <c r="A36" t="s">
        <v>37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>
        <v>8.68</v>
      </c>
      <c r="H36" t="s">
        <v>19</v>
      </c>
      <c r="I36" t="s">
        <v>1</v>
      </c>
      <c r="O36">
        <v>4.33</v>
      </c>
      <c r="P36">
        <v>5</v>
      </c>
    </row>
    <row r="37" spans="1:16" x14ac:dyDescent="0.75">
      <c r="A37" t="s">
        <v>35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>
        <v>8.73</v>
      </c>
      <c r="H37" t="s">
        <v>19</v>
      </c>
      <c r="I37" t="s">
        <v>1</v>
      </c>
      <c r="O37">
        <v>3.95</v>
      </c>
      <c r="P37">
        <v>5</v>
      </c>
    </row>
    <row r="38" spans="1:16" x14ac:dyDescent="0.75">
      <c r="A38" t="s">
        <v>35</v>
      </c>
      <c r="B38" t="s">
        <v>32</v>
      </c>
      <c r="C38" t="s">
        <v>33</v>
      </c>
      <c r="D38" t="s">
        <v>16</v>
      </c>
      <c r="E38" t="s">
        <v>23</v>
      </c>
      <c r="F38" t="s">
        <v>1</v>
      </c>
      <c r="G38">
        <v>1.38</v>
      </c>
      <c r="H38" t="s">
        <v>19</v>
      </c>
      <c r="I38" t="s">
        <v>1</v>
      </c>
      <c r="O38">
        <v>1.05</v>
      </c>
      <c r="P38">
        <v>0.8</v>
      </c>
    </row>
    <row r="39" spans="1:16" x14ac:dyDescent="0.75">
      <c r="A39" t="s">
        <v>37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>
        <v>1.39</v>
      </c>
      <c r="H39" t="s">
        <v>19</v>
      </c>
      <c r="I39" t="s">
        <v>1</v>
      </c>
      <c r="O39">
        <v>1.1399999999999999</v>
      </c>
      <c r="P39">
        <v>0.8</v>
      </c>
    </row>
    <row r="40" spans="1:16" x14ac:dyDescent="0.75">
      <c r="A40" t="s">
        <v>35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>
        <v>1.38</v>
      </c>
      <c r="H40" t="s">
        <v>19</v>
      </c>
      <c r="I40" t="s">
        <v>1</v>
      </c>
      <c r="O40">
        <v>1.1100000000000001</v>
      </c>
      <c r="P40">
        <v>0.8</v>
      </c>
    </row>
    <row r="41" spans="1:16" x14ac:dyDescent="0.75">
      <c r="A41" t="s">
        <v>38</v>
      </c>
      <c r="B41" t="s">
        <v>14</v>
      </c>
      <c r="C41" t="s">
        <v>15</v>
      </c>
      <c r="D41" t="s">
        <v>16</v>
      </c>
      <c r="E41" t="s">
        <v>17</v>
      </c>
      <c r="F41" t="s">
        <v>18</v>
      </c>
      <c r="G41">
        <v>0.11</v>
      </c>
      <c r="H41" t="s">
        <v>19</v>
      </c>
      <c r="I41" t="s">
        <v>24</v>
      </c>
      <c r="O41">
        <v>2.35</v>
      </c>
      <c r="P41">
        <v>2</v>
      </c>
    </row>
    <row r="42" spans="1:16" x14ac:dyDescent="0.75">
      <c r="A42" t="s">
        <v>39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>
        <v>0.1</v>
      </c>
      <c r="H42" t="s">
        <v>19</v>
      </c>
      <c r="I42" t="s">
        <v>24</v>
      </c>
      <c r="O42">
        <v>2.42</v>
      </c>
      <c r="P42">
        <v>2</v>
      </c>
    </row>
    <row r="43" spans="1:16" x14ac:dyDescent="0.75">
      <c r="A43" t="s">
        <v>38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>
        <v>0.11</v>
      </c>
      <c r="H43" t="s">
        <v>19</v>
      </c>
      <c r="I43" t="s">
        <v>24</v>
      </c>
      <c r="O43">
        <v>2.54</v>
      </c>
      <c r="P43">
        <v>2</v>
      </c>
    </row>
    <row r="44" spans="1:16" x14ac:dyDescent="0.75">
      <c r="A44" t="s">
        <v>38</v>
      </c>
      <c r="B44" t="s">
        <v>14</v>
      </c>
      <c r="C44" t="s">
        <v>15</v>
      </c>
      <c r="D44" t="s">
        <v>16</v>
      </c>
      <c r="E44" t="s">
        <v>23</v>
      </c>
      <c r="F44" t="s">
        <v>18</v>
      </c>
      <c r="G44">
        <v>0</v>
      </c>
      <c r="H44" t="s">
        <v>19</v>
      </c>
      <c r="I44" t="s">
        <v>21</v>
      </c>
      <c r="O44">
        <v>6.1</v>
      </c>
      <c r="P44">
        <v>5</v>
      </c>
    </row>
    <row r="45" spans="1:16" x14ac:dyDescent="0.75">
      <c r="A45" t="s">
        <v>39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>
        <v>0</v>
      </c>
      <c r="H45" t="s">
        <v>19</v>
      </c>
      <c r="I45" t="s">
        <v>21</v>
      </c>
      <c r="O45">
        <v>6.03</v>
      </c>
      <c r="P45">
        <v>5</v>
      </c>
    </row>
    <row r="46" spans="1:16" x14ac:dyDescent="0.75">
      <c r="A46" t="s">
        <v>38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>
        <v>0.02</v>
      </c>
      <c r="H46" t="s">
        <v>19</v>
      </c>
      <c r="I46" t="s">
        <v>21</v>
      </c>
      <c r="O46">
        <v>5.95</v>
      </c>
      <c r="P46">
        <v>5</v>
      </c>
    </row>
    <row r="47" spans="1:16" x14ac:dyDescent="0.75">
      <c r="A47" t="s">
        <v>40</v>
      </c>
      <c r="B47" t="s">
        <v>41</v>
      </c>
      <c r="C47" t="s">
        <v>42</v>
      </c>
      <c r="D47" t="s">
        <v>16</v>
      </c>
      <c r="E47" t="s">
        <v>36</v>
      </c>
      <c r="F47" t="s">
        <v>43</v>
      </c>
      <c r="G47">
        <v>8.36</v>
      </c>
      <c r="H47" t="s">
        <v>19</v>
      </c>
      <c r="I47" t="s">
        <v>1</v>
      </c>
      <c r="J47" s="1">
        <f>0.9603*G47 + 0.1129</f>
        <v>8.1410079999999994</v>
      </c>
    </row>
    <row r="48" spans="1:16" x14ac:dyDescent="0.75">
      <c r="A48" t="s">
        <v>40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>
        <v>8.36</v>
      </c>
      <c r="H48" t="s">
        <v>19</v>
      </c>
      <c r="I48" t="s">
        <v>1</v>
      </c>
      <c r="J48" s="1">
        <f t="shared" ref="J48:J111" si="0">0.9603*G48 + 0.1129</f>
        <v>8.1410079999999994</v>
      </c>
    </row>
    <row r="49" spans="1:11" x14ac:dyDescent="0.75">
      <c r="A49" t="s">
        <v>40</v>
      </c>
      <c r="B49" t="s">
        <v>41</v>
      </c>
      <c r="C49" t="s">
        <v>42</v>
      </c>
      <c r="D49" t="s">
        <v>16</v>
      </c>
      <c r="E49" t="s">
        <v>23</v>
      </c>
      <c r="F49" t="s">
        <v>43</v>
      </c>
      <c r="G49">
        <v>1.92</v>
      </c>
      <c r="H49" t="s">
        <v>19</v>
      </c>
      <c r="I49" t="s">
        <v>1</v>
      </c>
      <c r="K49" s="1">
        <f t="shared" ref="K49:K110" si="1">0.9076*G49 + 0.1036</f>
        <v>1.8461919999999998</v>
      </c>
    </row>
    <row r="50" spans="1:11" x14ac:dyDescent="0.75">
      <c r="A50" t="s">
        <v>40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>
        <v>1.92</v>
      </c>
      <c r="H50" t="s">
        <v>19</v>
      </c>
      <c r="I50" t="s">
        <v>1</v>
      </c>
      <c r="K50" s="1">
        <f t="shared" si="1"/>
        <v>1.8461919999999998</v>
      </c>
    </row>
    <row r="51" spans="1:11" x14ac:dyDescent="0.75">
      <c r="A51" t="s">
        <v>44</v>
      </c>
      <c r="B51" t="s">
        <v>45</v>
      </c>
      <c r="C51" t="s">
        <v>46</v>
      </c>
      <c r="D51" t="s">
        <v>16</v>
      </c>
      <c r="E51" t="s">
        <v>17</v>
      </c>
      <c r="F51" t="s">
        <v>1</v>
      </c>
      <c r="G51">
        <v>5.09</v>
      </c>
      <c r="H51" t="s">
        <v>19</v>
      </c>
      <c r="I51" t="s">
        <v>1</v>
      </c>
      <c r="J51" s="1">
        <f t="shared" si="0"/>
        <v>5.0008270000000001</v>
      </c>
    </row>
    <row r="52" spans="1:11" x14ac:dyDescent="0.75">
      <c r="A52" t="s">
        <v>47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>
        <v>5.04</v>
      </c>
      <c r="H52" t="s">
        <v>19</v>
      </c>
      <c r="I52" t="s">
        <v>1</v>
      </c>
      <c r="J52" s="1">
        <f t="shared" si="0"/>
        <v>4.9528119999999998</v>
      </c>
    </row>
    <row r="53" spans="1:11" x14ac:dyDescent="0.75">
      <c r="A53" t="s">
        <v>48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  <c r="G53">
        <v>5.09</v>
      </c>
      <c r="H53" t="s">
        <v>19</v>
      </c>
      <c r="I53" t="s">
        <v>1</v>
      </c>
      <c r="J53" s="1">
        <f t="shared" si="0"/>
        <v>5.0008270000000001</v>
      </c>
    </row>
    <row r="54" spans="1:11" x14ac:dyDescent="0.75">
      <c r="A54" t="s">
        <v>44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>
        <v>5.15</v>
      </c>
      <c r="H54" t="s">
        <v>19</v>
      </c>
      <c r="I54" t="s">
        <v>1</v>
      </c>
      <c r="J54" s="1">
        <f t="shared" si="0"/>
        <v>5.0584450000000007</v>
      </c>
    </row>
    <row r="55" spans="1:11" x14ac:dyDescent="0.75">
      <c r="A55" t="s">
        <v>44</v>
      </c>
      <c r="B55" t="s">
        <v>45</v>
      </c>
      <c r="C55" t="s">
        <v>46</v>
      </c>
      <c r="D55" t="s">
        <v>16</v>
      </c>
      <c r="E55" t="s">
        <v>23</v>
      </c>
      <c r="F55" t="s">
        <v>1</v>
      </c>
      <c r="G55">
        <v>0.71</v>
      </c>
      <c r="H55" t="s">
        <v>19</v>
      </c>
      <c r="I55" t="s">
        <v>1</v>
      </c>
      <c r="K55" s="1">
        <f t="shared" si="1"/>
        <v>0.74799599999999999</v>
      </c>
    </row>
    <row r="56" spans="1:11" x14ac:dyDescent="0.75">
      <c r="A56" t="s">
        <v>47</v>
      </c>
      <c r="B56" t="s">
        <v>1</v>
      </c>
      <c r="C56" t="s">
        <v>1</v>
      </c>
      <c r="D56" t="s">
        <v>1</v>
      </c>
      <c r="E56" t="s">
        <v>1</v>
      </c>
      <c r="F56" t="s">
        <v>1</v>
      </c>
      <c r="G56">
        <v>0.69</v>
      </c>
      <c r="H56" t="s">
        <v>19</v>
      </c>
      <c r="I56" t="s">
        <v>1</v>
      </c>
      <c r="K56" s="1">
        <f t="shared" si="1"/>
        <v>0.72984399999999994</v>
      </c>
    </row>
    <row r="57" spans="1:11" x14ac:dyDescent="0.75">
      <c r="A57" t="s">
        <v>48</v>
      </c>
      <c r="B57" t="s">
        <v>1</v>
      </c>
      <c r="C57" t="s">
        <v>1</v>
      </c>
      <c r="D57" t="s">
        <v>1</v>
      </c>
      <c r="E57" t="s">
        <v>1</v>
      </c>
      <c r="F57" t="s">
        <v>1</v>
      </c>
      <c r="G57">
        <v>0.72</v>
      </c>
      <c r="H57" t="s">
        <v>19</v>
      </c>
      <c r="I57" t="s">
        <v>1</v>
      </c>
      <c r="K57" s="1">
        <f t="shared" si="1"/>
        <v>0.75707199999999997</v>
      </c>
    </row>
    <row r="58" spans="1:11" x14ac:dyDescent="0.75">
      <c r="A58" t="s">
        <v>44</v>
      </c>
      <c r="B58" t="s">
        <v>1</v>
      </c>
      <c r="C58" t="s">
        <v>1</v>
      </c>
      <c r="D58" t="s">
        <v>1</v>
      </c>
      <c r="E58" t="s">
        <v>1</v>
      </c>
      <c r="F58" t="s">
        <v>1</v>
      </c>
      <c r="G58">
        <v>0.72</v>
      </c>
      <c r="H58" t="s">
        <v>19</v>
      </c>
      <c r="I58" t="s">
        <v>1</v>
      </c>
      <c r="K58" s="1">
        <f t="shared" si="1"/>
        <v>0.75707199999999997</v>
      </c>
    </row>
    <row r="59" spans="1:11" x14ac:dyDescent="0.75">
      <c r="A59" t="s">
        <v>49</v>
      </c>
      <c r="B59" t="s">
        <v>50</v>
      </c>
      <c r="C59" t="s">
        <v>51</v>
      </c>
      <c r="D59" t="s">
        <v>16</v>
      </c>
      <c r="E59" t="s">
        <v>17</v>
      </c>
      <c r="F59" t="s">
        <v>1</v>
      </c>
      <c r="G59">
        <v>15.73</v>
      </c>
      <c r="H59" t="s">
        <v>19</v>
      </c>
      <c r="I59" t="s">
        <v>1</v>
      </c>
      <c r="J59" s="1">
        <f t="shared" si="0"/>
        <v>15.218419000000001</v>
      </c>
    </row>
    <row r="60" spans="1:11" x14ac:dyDescent="0.75">
      <c r="A60" t="s">
        <v>52</v>
      </c>
      <c r="B60" t="s">
        <v>1</v>
      </c>
      <c r="C60" t="s">
        <v>1</v>
      </c>
      <c r="D60" t="s">
        <v>1</v>
      </c>
      <c r="E60" t="s">
        <v>1</v>
      </c>
      <c r="F60" t="s">
        <v>1</v>
      </c>
      <c r="G60">
        <v>15.74</v>
      </c>
      <c r="H60" t="s">
        <v>19</v>
      </c>
      <c r="I60" t="s">
        <v>1</v>
      </c>
      <c r="J60" s="1">
        <f t="shared" si="0"/>
        <v>15.228022000000001</v>
      </c>
    </row>
    <row r="61" spans="1:11" x14ac:dyDescent="0.75">
      <c r="A61" t="s">
        <v>53</v>
      </c>
      <c r="B61" t="s">
        <v>1</v>
      </c>
      <c r="C61" t="s">
        <v>1</v>
      </c>
      <c r="D61" t="s">
        <v>1</v>
      </c>
      <c r="E61" t="s">
        <v>1</v>
      </c>
      <c r="F61" t="s">
        <v>1</v>
      </c>
      <c r="G61">
        <v>15.59</v>
      </c>
      <c r="H61" t="s">
        <v>19</v>
      </c>
      <c r="I61" t="s">
        <v>1</v>
      </c>
      <c r="J61" s="1">
        <f t="shared" si="0"/>
        <v>15.083977000000001</v>
      </c>
    </row>
    <row r="62" spans="1:11" x14ac:dyDescent="0.75">
      <c r="A62" t="s">
        <v>49</v>
      </c>
      <c r="B62" t="s">
        <v>1</v>
      </c>
      <c r="C62" t="s">
        <v>1</v>
      </c>
      <c r="D62" t="s">
        <v>1</v>
      </c>
      <c r="E62" t="s">
        <v>1</v>
      </c>
      <c r="F62" t="s">
        <v>1</v>
      </c>
      <c r="G62">
        <v>15.88</v>
      </c>
      <c r="H62" t="s">
        <v>19</v>
      </c>
      <c r="I62" t="s">
        <v>1</v>
      </c>
      <c r="J62" s="1">
        <f t="shared" si="0"/>
        <v>15.362464000000001</v>
      </c>
    </row>
    <row r="63" spans="1:11" x14ac:dyDescent="0.75">
      <c r="A63" t="s">
        <v>49</v>
      </c>
      <c r="B63" t="s">
        <v>50</v>
      </c>
      <c r="C63" t="s">
        <v>51</v>
      </c>
      <c r="D63" t="s">
        <v>16</v>
      </c>
      <c r="E63" t="s">
        <v>23</v>
      </c>
      <c r="F63" t="s">
        <v>1</v>
      </c>
      <c r="G63">
        <v>1.96</v>
      </c>
      <c r="H63" t="s">
        <v>19</v>
      </c>
      <c r="I63" t="s">
        <v>1</v>
      </c>
      <c r="K63" s="1">
        <f t="shared" si="1"/>
        <v>1.8824959999999997</v>
      </c>
    </row>
    <row r="64" spans="1:11" x14ac:dyDescent="0.75">
      <c r="A64" t="s">
        <v>52</v>
      </c>
      <c r="B64" t="s">
        <v>1</v>
      </c>
      <c r="C64" t="s">
        <v>1</v>
      </c>
      <c r="D64" t="s">
        <v>1</v>
      </c>
      <c r="E64" t="s">
        <v>1</v>
      </c>
      <c r="F64" t="s">
        <v>1</v>
      </c>
      <c r="G64">
        <v>2.0499999999999998</v>
      </c>
      <c r="H64" t="s">
        <v>19</v>
      </c>
      <c r="I64" t="s">
        <v>1</v>
      </c>
      <c r="K64" s="1">
        <f t="shared" si="1"/>
        <v>1.9641799999999996</v>
      </c>
    </row>
    <row r="65" spans="1:11" x14ac:dyDescent="0.75">
      <c r="A65" t="s">
        <v>53</v>
      </c>
      <c r="B65" t="s">
        <v>1</v>
      </c>
      <c r="C65" t="s">
        <v>1</v>
      </c>
      <c r="D65" t="s">
        <v>1</v>
      </c>
      <c r="E65" t="s">
        <v>1</v>
      </c>
      <c r="F65" t="s">
        <v>1</v>
      </c>
      <c r="G65">
        <v>2</v>
      </c>
      <c r="H65" t="s">
        <v>19</v>
      </c>
      <c r="I65" t="s">
        <v>1</v>
      </c>
      <c r="K65" s="1">
        <f t="shared" si="1"/>
        <v>1.9187999999999998</v>
      </c>
    </row>
    <row r="66" spans="1:11" x14ac:dyDescent="0.75">
      <c r="A66" t="s">
        <v>49</v>
      </c>
      <c r="B66" t="s">
        <v>1</v>
      </c>
      <c r="C66" t="s">
        <v>1</v>
      </c>
      <c r="D66" t="s">
        <v>1</v>
      </c>
      <c r="E66" t="s">
        <v>1</v>
      </c>
      <c r="F66" t="s">
        <v>1</v>
      </c>
      <c r="G66">
        <v>1.83</v>
      </c>
      <c r="H66" t="s">
        <v>19</v>
      </c>
      <c r="I66" t="s">
        <v>1</v>
      </c>
      <c r="K66" s="1">
        <f t="shared" si="1"/>
        <v>1.764508</v>
      </c>
    </row>
    <row r="67" spans="1:11" x14ac:dyDescent="0.75">
      <c r="A67" t="s">
        <v>54</v>
      </c>
      <c r="B67" t="s">
        <v>55</v>
      </c>
      <c r="C67" t="s">
        <v>56</v>
      </c>
      <c r="D67" t="s">
        <v>16</v>
      </c>
      <c r="E67" t="s">
        <v>17</v>
      </c>
      <c r="F67" t="s">
        <v>1</v>
      </c>
      <c r="G67">
        <v>26.04</v>
      </c>
      <c r="H67" t="s">
        <v>19</v>
      </c>
      <c r="I67" t="s">
        <v>1</v>
      </c>
      <c r="J67" s="1">
        <f t="shared" si="0"/>
        <v>25.119112000000001</v>
      </c>
    </row>
    <row r="68" spans="1:11" x14ac:dyDescent="0.75">
      <c r="A68" t="s">
        <v>57</v>
      </c>
      <c r="B68" t="s">
        <v>1</v>
      </c>
      <c r="C68" t="s">
        <v>1</v>
      </c>
      <c r="D68" t="s">
        <v>1</v>
      </c>
      <c r="E68" t="s">
        <v>1</v>
      </c>
      <c r="F68" t="s">
        <v>1</v>
      </c>
      <c r="G68">
        <v>26.31</v>
      </c>
      <c r="H68" t="s">
        <v>19</v>
      </c>
      <c r="I68" t="s">
        <v>1</v>
      </c>
      <c r="J68" s="1">
        <f t="shared" si="0"/>
        <v>25.378392999999999</v>
      </c>
    </row>
    <row r="69" spans="1:11" x14ac:dyDescent="0.75">
      <c r="A69" t="s">
        <v>58</v>
      </c>
      <c r="B69" t="s">
        <v>1</v>
      </c>
      <c r="C69" t="s">
        <v>1</v>
      </c>
      <c r="D69" t="s">
        <v>1</v>
      </c>
      <c r="E69" t="s">
        <v>1</v>
      </c>
      <c r="F69" t="s">
        <v>1</v>
      </c>
      <c r="G69">
        <v>25.85</v>
      </c>
      <c r="H69" t="s">
        <v>19</v>
      </c>
      <c r="I69" t="s">
        <v>1</v>
      </c>
      <c r="J69" s="1">
        <f t="shared" si="0"/>
        <v>24.936655000000002</v>
      </c>
    </row>
    <row r="70" spans="1:11" x14ac:dyDescent="0.75">
      <c r="A70" t="s">
        <v>54</v>
      </c>
      <c r="B70" t="s">
        <v>1</v>
      </c>
      <c r="C70" t="s">
        <v>1</v>
      </c>
      <c r="D70" t="s">
        <v>1</v>
      </c>
      <c r="E70" t="s">
        <v>1</v>
      </c>
      <c r="F70" t="s">
        <v>1</v>
      </c>
      <c r="G70">
        <v>25.95</v>
      </c>
      <c r="H70" t="s">
        <v>19</v>
      </c>
      <c r="I70" t="s">
        <v>1</v>
      </c>
      <c r="J70" s="1">
        <f t="shared" si="0"/>
        <v>25.032685000000001</v>
      </c>
    </row>
    <row r="71" spans="1:11" x14ac:dyDescent="0.75">
      <c r="A71" t="s">
        <v>54</v>
      </c>
      <c r="B71" t="s">
        <v>55</v>
      </c>
      <c r="C71" t="s">
        <v>56</v>
      </c>
      <c r="D71" t="s">
        <v>16</v>
      </c>
      <c r="E71" t="s">
        <v>23</v>
      </c>
      <c r="F71" t="s">
        <v>1</v>
      </c>
      <c r="G71">
        <v>4.2699999999999996</v>
      </c>
      <c r="H71" t="s">
        <v>19</v>
      </c>
      <c r="I71" t="s">
        <v>1</v>
      </c>
      <c r="K71" s="1">
        <f t="shared" si="1"/>
        <v>3.9790519999999994</v>
      </c>
    </row>
    <row r="72" spans="1:11" x14ac:dyDescent="0.75">
      <c r="A72" t="s">
        <v>57</v>
      </c>
      <c r="B72" t="s">
        <v>1</v>
      </c>
      <c r="C72" t="s">
        <v>1</v>
      </c>
      <c r="D72" t="s">
        <v>1</v>
      </c>
      <c r="E72" t="s">
        <v>1</v>
      </c>
      <c r="F72" t="s">
        <v>1</v>
      </c>
      <c r="G72">
        <v>4.53</v>
      </c>
      <c r="H72" t="s">
        <v>19</v>
      </c>
      <c r="I72" t="s">
        <v>1</v>
      </c>
      <c r="K72" s="1">
        <f t="shared" si="1"/>
        <v>4.2150280000000002</v>
      </c>
    </row>
    <row r="73" spans="1:11" x14ac:dyDescent="0.75">
      <c r="A73" t="s">
        <v>58</v>
      </c>
      <c r="B73" t="s">
        <v>1</v>
      </c>
      <c r="C73" t="s">
        <v>1</v>
      </c>
      <c r="D73" t="s">
        <v>1</v>
      </c>
      <c r="E73" t="s">
        <v>1</v>
      </c>
      <c r="F73" t="s">
        <v>1</v>
      </c>
      <c r="G73">
        <v>4.33</v>
      </c>
      <c r="H73" t="s">
        <v>19</v>
      </c>
      <c r="I73" t="s">
        <v>1</v>
      </c>
      <c r="K73" s="1">
        <f t="shared" si="1"/>
        <v>4.0335079999999994</v>
      </c>
    </row>
    <row r="74" spans="1:11" x14ac:dyDescent="0.75">
      <c r="A74" t="s">
        <v>54</v>
      </c>
      <c r="B74" t="s">
        <v>1</v>
      </c>
      <c r="C74" t="s">
        <v>1</v>
      </c>
      <c r="D74" t="s">
        <v>1</v>
      </c>
      <c r="E74" t="s">
        <v>1</v>
      </c>
      <c r="F74" t="s">
        <v>1</v>
      </c>
      <c r="G74">
        <v>3.95</v>
      </c>
      <c r="H74" t="s">
        <v>19</v>
      </c>
      <c r="I74" t="s">
        <v>1</v>
      </c>
      <c r="K74" s="1">
        <f t="shared" si="1"/>
        <v>3.6886200000000002</v>
      </c>
    </row>
    <row r="75" spans="1:11" x14ac:dyDescent="0.75">
      <c r="A75" t="s">
        <v>59</v>
      </c>
      <c r="B75" t="s">
        <v>14</v>
      </c>
      <c r="C75" t="s">
        <v>15</v>
      </c>
      <c r="D75" t="s">
        <v>16</v>
      </c>
      <c r="E75" t="s">
        <v>17</v>
      </c>
      <c r="F75" t="s">
        <v>18</v>
      </c>
      <c r="G75">
        <v>0</v>
      </c>
      <c r="H75" t="s">
        <v>19</v>
      </c>
      <c r="I75" t="s">
        <v>21</v>
      </c>
      <c r="J75" s="1">
        <f t="shared" si="0"/>
        <v>0.1129</v>
      </c>
    </row>
    <row r="76" spans="1:11" x14ac:dyDescent="0.75">
      <c r="A76" t="s">
        <v>60</v>
      </c>
      <c r="B76" t="s">
        <v>1</v>
      </c>
      <c r="C76" t="s">
        <v>1</v>
      </c>
      <c r="D76" t="s">
        <v>1</v>
      </c>
      <c r="E76" t="s">
        <v>1</v>
      </c>
      <c r="F76" t="s">
        <v>1</v>
      </c>
      <c r="G76">
        <v>0</v>
      </c>
      <c r="H76" t="s">
        <v>19</v>
      </c>
      <c r="I76" t="s">
        <v>21</v>
      </c>
      <c r="J76" s="1">
        <f t="shared" si="0"/>
        <v>0.1129</v>
      </c>
    </row>
    <row r="77" spans="1:11" x14ac:dyDescent="0.75">
      <c r="A77" t="s">
        <v>59</v>
      </c>
      <c r="B77" t="s">
        <v>1</v>
      </c>
      <c r="C77" t="s">
        <v>1</v>
      </c>
      <c r="D77" t="s">
        <v>1</v>
      </c>
      <c r="E77" t="s">
        <v>1</v>
      </c>
      <c r="F77" t="s">
        <v>1</v>
      </c>
      <c r="G77">
        <v>0</v>
      </c>
      <c r="H77" t="s">
        <v>19</v>
      </c>
      <c r="I77" t="s">
        <v>21</v>
      </c>
      <c r="J77" s="1">
        <f t="shared" si="0"/>
        <v>0.1129</v>
      </c>
    </row>
    <row r="78" spans="1:11" x14ac:dyDescent="0.75">
      <c r="A78" t="s">
        <v>59</v>
      </c>
      <c r="B78" t="s">
        <v>14</v>
      </c>
      <c r="C78" t="s">
        <v>15</v>
      </c>
      <c r="D78" t="s">
        <v>16</v>
      </c>
      <c r="E78" t="s">
        <v>23</v>
      </c>
      <c r="F78" t="s">
        <v>18</v>
      </c>
      <c r="G78">
        <v>0.02</v>
      </c>
      <c r="H78" t="s">
        <v>19</v>
      </c>
      <c r="I78" t="s">
        <v>21</v>
      </c>
      <c r="K78" s="1">
        <f t="shared" si="1"/>
        <v>0.121752</v>
      </c>
    </row>
    <row r="79" spans="1:11" x14ac:dyDescent="0.75">
      <c r="A79" t="s">
        <v>60</v>
      </c>
      <c r="B79" t="s">
        <v>1</v>
      </c>
      <c r="C79" t="s">
        <v>1</v>
      </c>
      <c r="D79" t="s">
        <v>1</v>
      </c>
      <c r="E79" t="s">
        <v>1</v>
      </c>
      <c r="F79" t="s">
        <v>1</v>
      </c>
      <c r="G79">
        <v>0.04</v>
      </c>
      <c r="H79" t="s">
        <v>19</v>
      </c>
      <c r="I79" t="s">
        <v>24</v>
      </c>
      <c r="K79" s="1">
        <f t="shared" si="1"/>
        <v>0.139904</v>
      </c>
    </row>
    <row r="80" spans="1:11" x14ac:dyDescent="0.75">
      <c r="A80" t="s">
        <v>59</v>
      </c>
      <c r="B80" t="s">
        <v>1</v>
      </c>
      <c r="C80" t="s">
        <v>1</v>
      </c>
      <c r="D80" t="s">
        <v>1</v>
      </c>
      <c r="E80" t="s">
        <v>1</v>
      </c>
      <c r="F80" t="s">
        <v>1</v>
      </c>
      <c r="G80">
        <v>0</v>
      </c>
      <c r="H80" t="s">
        <v>19</v>
      </c>
      <c r="I80" t="s">
        <v>21</v>
      </c>
      <c r="K80" s="1">
        <f t="shared" si="1"/>
        <v>0.1036</v>
      </c>
    </row>
    <row r="81" spans="1:11" x14ac:dyDescent="0.75">
      <c r="A81" t="s">
        <v>61</v>
      </c>
      <c r="B81" t="s">
        <v>62</v>
      </c>
      <c r="C81" t="s">
        <v>63</v>
      </c>
      <c r="D81" t="s">
        <v>64</v>
      </c>
      <c r="E81" t="s">
        <v>36</v>
      </c>
      <c r="F81" t="s">
        <v>1</v>
      </c>
      <c r="G81" t="s">
        <v>1</v>
      </c>
      <c r="H81" t="s">
        <v>1</v>
      </c>
      <c r="I81" t="s">
        <v>1</v>
      </c>
    </row>
    <row r="82" spans="1:11" x14ac:dyDescent="0.75">
      <c r="A82" t="s">
        <v>65</v>
      </c>
      <c r="B82" t="s">
        <v>1</v>
      </c>
      <c r="C82" t="s">
        <v>1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</row>
    <row r="83" spans="1:11" x14ac:dyDescent="0.75">
      <c r="A83" t="s">
        <v>61</v>
      </c>
      <c r="B83" t="s">
        <v>1</v>
      </c>
      <c r="C83" t="s">
        <v>1</v>
      </c>
      <c r="D83" t="s">
        <v>1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</row>
    <row r="84" spans="1:11" x14ac:dyDescent="0.75">
      <c r="A84" t="s">
        <v>61</v>
      </c>
      <c r="B84" t="s">
        <v>62</v>
      </c>
      <c r="C84" t="s">
        <v>63</v>
      </c>
      <c r="D84" t="s">
        <v>64</v>
      </c>
      <c r="E84" t="s">
        <v>23</v>
      </c>
      <c r="F84" t="s">
        <v>1</v>
      </c>
      <c r="G84">
        <v>27.27</v>
      </c>
      <c r="H84" t="s">
        <v>19</v>
      </c>
      <c r="I84" t="s">
        <v>1</v>
      </c>
      <c r="K84" s="1">
        <f t="shared" si="1"/>
        <v>24.853852</v>
      </c>
    </row>
    <row r="85" spans="1:11" x14ac:dyDescent="0.75">
      <c r="A85" t="s">
        <v>65</v>
      </c>
      <c r="B85" t="s">
        <v>1</v>
      </c>
      <c r="C85" t="s">
        <v>1</v>
      </c>
      <c r="D85" t="s">
        <v>1</v>
      </c>
      <c r="E85" t="s">
        <v>1</v>
      </c>
      <c r="F85" t="s">
        <v>1</v>
      </c>
      <c r="G85">
        <v>26.61</v>
      </c>
      <c r="H85" t="s">
        <v>19</v>
      </c>
      <c r="I85" t="s">
        <v>1</v>
      </c>
      <c r="K85" s="1">
        <f t="shared" si="1"/>
        <v>24.254835999999997</v>
      </c>
    </row>
    <row r="86" spans="1:11" x14ac:dyDescent="0.75">
      <c r="A86" t="s">
        <v>61</v>
      </c>
      <c r="B86" t="s">
        <v>1</v>
      </c>
      <c r="C86" t="s">
        <v>1</v>
      </c>
      <c r="D86" t="s">
        <v>1</v>
      </c>
      <c r="E86" t="s">
        <v>1</v>
      </c>
      <c r="F86" t="s">
        <v>1</v>
      </c>
      <c r="G86">
        <v>27.94</v>
      </c>
      <c r="H86" t="s">
        <v>19</v>
      </c>
      <c r="I86" t="s">
        <v>1</v>
      </c>
      <c r="K86" s="1">
        <f t="shared" si="1"/>
        <v>25.461943999999999</v>
      </c>
    </row>
    <row r="87" spans="1:11" x14ac:dyDescent="0.75">
      <c r="A87" t="s">
        <v>66</v>
      </c>
      <c r="B87" t="s">
        <v>67</v>
      </c>
      <c r="C87" t="s">
        <v>68</v>
      </c>
      <c r="D87" t="s">
        <v>64</v>
      </c>
      <c r="E87" t="s">
        <v>36</v>
      </c>
      <c r="F87" t="s">
        <v>1</v>
      </c>
      <c r="G87">
        <v>0.95</v>
      </c>
      <c r="H87" t="s">
        <v>19</v>
      </c>
      <c r="I87" t="s">
        <v>24</v>
      </c>
      <c r="J87" s="1">
        <f t="shared" si="0"/>
        <v>1.025185</v>
      </c>
    </row>
    <row r="88" spans="1:11" x14ac:dyDescent="0.75">
      <c r="A88" t="s">
        <v>69</v>
      </c>
      <c r="B88" t="s">
        <v>1</v>
      </c>
      <c r="C88" t="s">
        <v>1</v>
      </c>
      <c r="D88" t="s">
        <v>1</v>
      </c>
      <c r="E88" t="s">
        <v>1</v>
      </c>
      <c r="F88" t="s">
        <v>1</v>
      </c>
      <c r="G88">
        <v>1.26</v>
      </c>
      <c r="H88" t="s">
        <v>19</v>
      </c>
      <c r="I88" t="s">
        <v>24</v>
      </c>
      <c r="J88" s="1">
        <f t="shared" si="0"/>
        <v>1.322878</v>
      </c>
    </row>
    <row r="89" spans="1:11" x14ac:dyDescent="0.75">
      <c r="A89" t="s">
        <v>66</v>
      </c>
      <c r="B89" t="s">
        <v>1</v>
      </c>
      <c r="C89" t="s">
        <v>1</v>
      </c>
      <c r="D89" t="s">
        <v>1</v>
      </c>
      <c r="E89" t="s">
        <v>1</v>
      </c>
      <c r="F89" t="s">
        <v>1</v>
      </c>
      <c r="G89">
        <v>0.65</v>
      </c>
      <c r="H89" t="s">
        <v>19</v>
      </c>
      <c r="I89" t="s">
        <v>21</v>
      </c>
      <c r="J89" s="1">
        <f t="shared" si="0"/>
        <v>0.73709500000000006</v>
      </c>
    </row>
    <row r="90" spans="1:11" x14ac:dyDescent="0.75">
      <c r="A90" t="s">
        <v>66</v>
      </c>
      <c r="B90" t="s">
        <v>67</v>
      </c>
      <c r="C90" t="s">
        <v>68</v>
      </c>
      <c r="D90" t="s">
        <v>64</v>
      </c>
      <c r="E90" t="s">
        <v>23</v>
      </c>
      <c r="F90" t="s">
        <v>1</v>
      </c>
      <c r="G90">
        <v>1.75</v>
      </c>
      <c r="H90" t="s">
        <v>19</v>
      </c>
      <c r="I90" t="s">
        <v>24</v>
      </c>
      <c r="K90" s="1">
        <f t="shared" si="1"/>
        <v>1.6918999999999997</v>
      </c>
    </row>
    <row r="91" spans="1:11" x14ac:dyDescent="0.75">
      <c r="A91" t="s">
        <v>69</v>
      </c>
      <c r="B91" t="s">
        <v>1</v>
      </c>
      <c r="C91" t="s">
        <v>1</v>
      </c>
      <c r="D91" t="s">
        <v>1</v>
      </c>
      <c r="E91" t="s">
        <v>1</v>
      </c>
      <c r="F91" t="s">
        <v>1</v>
      </c>
      <c r="G91">
        <v>1.54</v>
      </c>
      <c r="H91" t="s">
        <v>19</v>
      </c>
      <c r="I91" t="s">
        <v>24</v>
      </c>
      <c r="K91" s="1">
        <f t="shared" si="1"/>
        <v>1.501304</v>
      </c>
    </row>
    <row r="92" spans="1:11" x14ac:dyDescent="0.75">
      <c r="A92" t="s">
        <v>66</v>
      </c>
      <c r="B92" t="s">
        <v>1</v>
      </c>
      <c r="C92" t="s">
        <v>1</v>
      </c>
      <c r="D92" t="s">
        <v>1</v>
      </c>
      <c r="E92" t="s">
        <v>1</v>
      </c>
      <c r="F92" t="s">
        <v>1</v>
      </c>
      <c r="G92">
        <v>1.96</v>
      </c>
      <c r="H92" t="s">
        <v>19</v>
      </c>
      <c r="I92" t="s">
        <v>24</v>
      </c>
      <c r="K92" s="1">
        <f t="shared" si="1"/>
        <v>1.8824959999999997</v>
      </c>
    </row>
    <row r="93" spans="1:11" x14ac:dyDescent="0.75">
      <c r="A93" t="s">
        <v>70</v>
      </c>
      <c r="B93" t="s">
        <v>71</v>
      </c>
      <c r="C93" t="s">
        <v>72</v>
      </c>
      <c r="D93" t="s">
        <v>64</v>
      </c>
      <c r="E93" t="s">
        <v>36</v>
      </c>
      <c r="F93" t="s">
        <v>1</v>
      </c>
      <c r="G93">
        <v>156.66</v>
      </c>
      <c r="H93" t="s">
        <v>19</v>
      </c>
      <c r="I93" t="s">
        <v>1</v>
      </c>
      <c r="J93" s="1">
        <f t="shared" si="0"/>
        <v>150.55349799999999</v>
      </c>
    </row>
    <row r="94" spans="1:11" x14ac:dyDescent="0.75">
      <c r="A94" t="s">
        <v>73</v>
      </c>
      <c r="B94" t="s">
        <v>1</v>
      </c>
      <c r="C94" t="s">
        <v>1</v>
      </c>
      <c r="D94" t="s">
        <v>1</v>
      </c>
      <c r="E94" t="s">
        <v>1</v>
      </c>
      <c r="F94" t="s">
        <v>1</v>
      </c>
      <c r="G94">
        <v>157.30000000000001</v>
      </c>
      <c r="H94" t="s">
        <v>19</v>
      </c>
      <c r="I94" t="s">
        <v>1</v>
      </c>
      <c r="J94" s="1">
        <f t="shared" si="0"/>
        <v>151.16809000000001</v>
      </c>
    </row>
    <row r="95" spans="1:11" x14ac:dyDescent="0.75">
      <c r="A95" t="s">
        <v>70</v>
      </c>
      <c r="B95" t="s">
        <v>1</v>
      </c>
      <c r="C95" t="s">
        <v>1</v>
      </c>
      <c r="D95" t="s">
        <v>1</v>
      </c>
      <c r="E95" t="s">
        <v>1</v>
      </c>
      <c r="F95" t="s">
        <v>1</v>
      </c>
      <c r="G95">
        <v>156.01</v>
      </c>
      <c r="H95" t="s">
        <v>19</v>
      </c>
      <c r="I95" t="s">
        <v>1</v>
      </c>
      <c r="J95" s="1">
        <f t="shared" si="0"/>
        <v>149.929303</v>
      </c>
    </row>
    <row r="96" spans="1:11" x14ac:dyDescent="0.75">
      <c r="A96" t="s">
        <v>70</v>
      </c>
      <c r="B96" t="s">
        <v>71</v>
      </c>
      <c r="C96" t="s">
        <v>72</v>
      </c>
      <c r="D96" t="s">
        <v>64</v>
      </c>
      <c r="E96" t="s">
        <v>23</v>
      </c>
      <c r="F96" t="s">
        <v>1</v>
      </c>
      <c r="G96">
        <v>38.630000000000003</v>
      </c>
      <c r="H96" t="s">
        <v>19</v>
      </c>
      <c r="I96" t="s">
        <v>1</v>
      </c>
      <c r="K96" s="1">
        <f t="shared" si="1"/>
        <v>35.164188000000003</v>
      </c>
    </row>
    <row r="97" spans="1:11" x14ac:dyDescent="0.75">
      <c r="A97" t="s">
        <v>73</v>
      </c>
      <c r="B97" t="s">
        <v>1</v>
      </c>
      <c r="C97" t="s">
        <v>1</v>
      </c>
      <c r="D97" t="s">
        <v>1</v>
      </c>
      <c r="E97" t="s">
        <v>1</v>
      </c>
      <c r="F97" t="s">
        <v>1</v>
      </c>
      <c r="G97">
        <v>38.79</v>
      </c>
      <c r="H97" t="s">
        <v>19</v>
      </c>
      <c r="I97" t="s">
        <v>1</v>
      </c>
      <c r="K97" s="1">
        <f>0.9076*G97 + 0.1036</f>
        <v>35.309404000000001</v>
      </c>
    </row>
    <row r="98" spans="1:11" x14ac:dyDescent="0.75">
      <c r="A98" t="s">
        <v>70</v>
      </c>
      <c r="B98" t="s">
        <v>1</v>
      </c>
      <c r="C98" t="s">
        <v>1</v>
      </c>
      <c r="D98" t="s">
        <v>1</v>
      </c>
      <c r="E98" t="s">
        <v>1</v>
      </c>
      <c r="F98" t="s">
        <v>1</v>
      </c>
      <c r="G98">
        <v>38.46</v>
      </c>
      <c r="H98" t="s">
        <v>19</v>
      </c>
      <c r="I98" t="s">
        <v>1</v>
      </c>
      <c r="K98" s="1">
        <f t="shared" si="1"/>
        <v>35.009895999999998</v>
      </c>
    </row>
    <row r="99" spans="1:11" x14ac:dyDescent="0.75">
      <c r="A99" t="s">
        <v>74</v>
      </c>
      <c r="B99" t="s">
        <v>75</v>
      </c>
      <c r="C99" t="s">
        <v>76</v>
      </c>
      <c r="D99" t="s">
        <v>64</v>
      </c>
      <c r="E99" t="s">
        <v>36</v>
      </c>
      <c r="F99" t="s">
        <v>1</v>
      </c>
      <c r="G99">
        <v>105.91</v>
      </c>
      <c r="H99" t="s">
        <v>19</v>
      </c>
      <c r="I99" t="s">
        <v>1</v>
      </c>
      <c r="J99" s="1">
        <f t="shared" si="0"/>
        <v>101.81827299999999</v>
      </c>
    </row>
    <row r="100" spans="1:11" x14ac:dyDescent="0.75">
      <c r="A100" t="s">
        <v>77</v>
      </c>
      <c r="B100" t="s">
        <v>1</v>
      </c>
      <c r="C100" t="s">
        <v>1</v>
      </c>
      <c r="D100" t="s">
        <v>1</v>
      </c>
      <c r="E100" t="s">
        <v>1</v>
      </c>
      <c r="F100" t="s">
        <v>1</v>
      </c>
      <c r="G100">
        <v>118.78</v>
      </c>
      <c r="H100" t="s">
        <v>19</v>
      </c>
      <c r="I100" t="s">
        <v>1</v>
      </c>
      <c r="J100" s="1">
        <f t="shared" si="0"/>
        <v>114.177334</v>
      </c>
    </row>
    <row r="101" spans="1:11" x14ac:dyDescent="0.75">
      <c r="A101" t="s">
        <v>74</v>
      </c>
      <c r="B101" t="s">
        <v>1</v>
      </c>
      <c r="C101" t="s">
        <v>1</v>
      </c>
      <c r="D101" t="s">
        <v>1</v>
      </c>
      <c r="E101" t="s">
        <v>1</v>
      </c>
      <c r="F101" t="s">
        <v>1</v>
      </c>
      <c r="G101">
        <v>93.03</v>
      </c>
      <c r="H101" t="s">
        <v>19</v>
      </c>
      <c r="I101" t="s">
        <v>1</v>
      </c>
      <c r="J101" s="1">
        <f t="shared" si="0"/>
        <v>89.449608999999995</v>
      </c>
    </row>
    <row r="102" spans="1:11" x14ac:dyDescent="0.75">
      <c r="A102" t="s">
        <v>74</v>
      </c>
      <c r="B102" t="s">
        <v>75</v>
      </c>
      <c r="C102" t="s">
        <v>76</v>
      </c>
      <c r="D102" t="s">
        <v>64</v>
      </c>
      <c r="E102" t="s">
        <v>23</v>
      </c>
      <c r="F102" t="s">
        <v>1</v>
      </c>
      <c r="G102">
        <v>27.54</v>
      </c>
      <c r="H102" t="s">
        <v>19</v>
      </c>
      <c r="I102" t="s">
        <v>1</v>
      </c>
      <c r="K102" s="1">
        <f t="shared" si="1"/>
        <v>25.098903999999997</v>
      </c>
    </row>
    <row r="103" spans="1:11" x14ac:dyDescent="0.75">
      <c r="A103" t="s">
        <v>77</v>
      </c>
      <c r="B103" t="s">
        <v>1</v>
      </c>
      <c r="C103" t="s">
        <v>1</v>
      </c>
      <c r="D103" t="s">
        <v>1</v>
      </c>
      <c r="E103" t="s">
        <v>1</v>
      </c>
      <c r="F103" t="s">
        <v>1</v>
      </c>
      <c r="G103">
        <v>26.97</v>
      </c>
      <c r="H103" t="s">
        <v>19</v>
      </c>
      <c r="I103" t="s">
        <v>1</v>
      </c>
      <c r="K103" s="1">
        <f t="shared" si="1"/>
        <v>24.581571999999998</v>
      </c>
    </row>
    <row r="104" spans="1:11" x14ac:dyDescent="0.75">
      <c r="A104" t="s">
        <v>74</v>
      </c>
      <c r="B104" t="s">
        <v>1</v>
      </c>
      <c r="C104" t="s">
        <v>1</v>
      </c>
      <c r="D104" t="s">
        <v>1</v>
      </c>
      <c r="E104" t="s">
        <v>1</v>
      </c>
      <c r="F104" t="s">
        <v>1</v>
      </c>
      <c r="G104">
        <v>28.12</v>
      </c>
      <c r="H104" t="s">
        <v>19</v>
      </c>
      <c r="I104" t="s">
        <v>1</v>
      </c>
      <c r="K104" s="1">
        <f t="shared" si="1"/>
        <v>25.625312000000001</v>
      </c>
    </row>
    <row r="105" spans="1:11" x14ac:dyDescent="0.75">
      <c r="A105" t="s">
        <v>78</v>
      </c>
      <c r="B105" t="s">
        <v>79</v>
      </c>
      <c r="C105" t="s">
        <v>80</v>
      </c>
      <c r="D105" t="s">
        <v>64</v>
      </c>
      <c r="E105" t="s">
        <v>36</v>
      </c>
      <c r="F105" t="s">
        <v>1</v>
      </c>
      <c r="G105">
        <v>97.27</v>
      </c>
      <c r="H105" t="s">
        <v>19</v>
      </c>
      <c r="I105" t="s">
        <v>1</v>
      </c>
      <c r="J105" s="1">
        <f t="shared" si="0"/>
        <v>93.521281000000002</v>
      </c>
    </row>
    <row r="106" spans="1:11" x14ac:dyDescent="0.75">
      <c r="A106" t="s">
        <v>81</v>
      </c>
      <c r="B106" t="s">
        <v>1</v>
      </c>
      <c r="C106" t="s">
        <v>1</v>
      </c>
      <c r="D106" t="s">
        <v>1</v>
      </c>
      <c r="E106" t="s">
        <v>1</v>
      </c>
      <c r="F106" t="s">
        <v>1</v>
      </c>
      <c r="G106">
        <v>98.41</v>
      </c>
      <c r="H106" t="s">
        <v>19</v>
      </c>
      <c r="I106" t="s">
        <v>1</v>
      </c>
      <c r="J106" s="1">
        <f t="shared" si="0"/>
        <v>94.616022999999998</v>
      </c>
    </row>
    <row r="107" spans="1:11" x14ac:dyDescent="0.75">
      <c r="A107" t="s">
        <v>78</v>
      </c>
      <c r="B107" t="s">
        <v>1</v>
      </c>
      <c r="C107" t="s">
        <v>1</v>
      </c>
      <c r="D107" t="s">
        <v>1</v>
      </c>
      <c r="E107" t="s">
        <v>1</v>
      </c>
      <c r="F107" t="s">
        <v>1</v>
      </c>
      <c r="G107">
        <v>96.12</v>
      </c>
      <c r="H107" t="s">
        <v>19</v>
      </c>
      <c r="I107" t="s">
        <v>1</v>
      </c>
      <c r="J107" s="1">
        <f t="shared" si="0"/>
        <v>92.416936000000007</v>
      </c>
    </row>
    <row r="108" spans="1:11" x14ac:dyDescent="0.75">
      <c r="A108" t="s">
        <v>78</v>
      </c>
      <c r="B108" t="s">
        <v>79</v>
      </c>
      <c r="C108" t="s">
        <v>80</v>
      </c>
      <c r="D108" t="s">
        <v>64</v>
      </c>
      <c r="E108" t="s">
        <v>23</v>
      </c>
      <c r="F108" t="s">
        <v>1</v>
      </c>
      <c r="G108">
        <v>27.28</v>
      </c>
      <c r="H108" t="s">
        <v>19</v>
      </c>
      <c r="I108" t="s">
        <v>1</v>
      </c>
      <c r="K108" s="1">
        <f t="shared" si="1"/>
        <v>24.862928</v>
      </c>
    </row>
    <row r="109" spans="1:11" x14ac:dyDescent="0.75">
      <c r="A109" t="s">
        <v>81</v>
      </c>
      <c r="B109" t="s">
        <v>1</v>
      </c>
      <c r="C109" t="s">
        <v>1</v>
      </c>
      <c r="D109" t="s">
        <v>1</v>
      </c>
      <c r="E109" t="s">
        <v>1</v>
      </c>
      <c r="F109" t="s">
        <v>1</v>
      </c>
      <c r="G109">
        <v>26.66</v>
      </c>
      <c r="H109" t="s">
        <v>19</v>
      </c>
      <c r="I109" t="s">
        <v>1</v>
      </c>
      <c r="K109" s="1">
        <f t="shared" si="1"/>
        <v>24.300215999999999</v>
      </c>
    </row>
    <row r="110" spans="1:11" x14ac:dyDescent="0.75">
      <c r="A110" t="s">
        <v>78</v>
      </c>
      <c r="B110" t="s">
        <v>1</v>
      </c>
      <c r="C110" t="s">
        <v>1</v>
      </c>
      <c r="D110" t="s">
        <v>1</v>
      </c>
      <c r="E110" t="s">
        <v>1</v>
      </c>
      <c r="F110" t="s">
        <v>1</v>
      </c>
      <c r="G110">
        <v>27.9</v>
      </c>
      <c r="H110" t="s">
        <v>19</v>
      </c>
      <c r="I110" t="s">
        <v>1</v>
      </c>
      <c r="K110" s="1">
        <f t="shared" si="1"/>
        <v>25.425639999999998</v>
      </c>
    </row>
    <row r="111" spans="1:11" x14ac:dyDescent="0.75">
      <c r="A111" t="s">
        <v>82</v>
      </c>
      <c r="B111" t="s">
        <v>83</v>
      </c>
      <c r="C111" t="s">
        <v>84</v>
      </c>
      <c r="D111" t="s">
        <v>64</v>
      </c>
      <c r="E111" t="s">
        <v>36</v>
      </c>
      <c r="F111" t="s">
        <v>1</v>
      </c>
      <c r="G111">
        <v>154.82</v>
      </c>
      <c r="H111" t="s">
        <v>19</v>
      </c>
      <c r="I111" t="s">
        <v>1</v>
      </c>
      <c r="J111" s="1">
        <f t="shared" si="0"/>
        <v>148.78654599999999</v>
      </c>
    </row>
    <row r="112" spans="1:11" x14ac:dyDescent="0.75">
      <c r="A112" t="s">
        <v>85</v>
      </c>
      <c r="B112" t="s">
        <v>1</v>
      </c>
      <c r="C112" t="s">
        <v>1</v>
      </c>
      <c r="D112" t="s">
        <v>1</v>
      </c>
      <c r="E112" t="s">
        <v>1</v>
      </c>
      <c r="F112" t="s">
        <v>1</v>
      </c>
      <c r="G112">
        <v>155.65</v>
      </c>
      <c r="H112" t="s">
        <v>19</v>
      </c>
      <c r="I112" t="s">
        <v>1</v>
      </c>
      <c r="J112" s="1">
        <f t="shared" ref="J112:J113" si="2">0.9603*G112 + 0.1129</f>
        <v>149.583595</v>
      </c>
    </row>
    <row r="113" spans="1:11" x14ac:dyDescent="0.75">
      <c r="A113" t="s">
        <v>82</v>
      </c>
      <c r="B113" t="s">
        <v>1</v>
      </c>
      <c r="C113" t="s">
        <v>1</v>
      </c>
      <c r="D113" t="s">
        <v>1</v>
      </c>
      <c r="E113" t="s">
        <v>1</v>
      </c>
      <c r="F113" t="s">
        <v>1</v>
      </c>
      <c r="G113">
        <v>153.97999999999999</v>
      </c>
      <c r="H113" t="s">
        <v>19</v>
      </c>
      <c r="I113" t="s">
        <v>1</v>
      </c>
      <c r="J113" s="1">
        <f t="shared" si="2"/>
        <v>147.979894</v>
      </c>
    </row>
    <row r="114" spans="1:11" x14ac:dyDescent="0.75">
      <c r="A114" t="s">
        <v>82</v>
      </c>
      <c r="B114" t="s">
        <v>83</v>
      </c>
      <c r="C114" t="s">
        <v>84</v>
      </c>
      <c r="D114" t="s">
        <v>64</v>
      </c>
      <c r="E114" t="s">
        <v>23</v>
      </c>
      <c r="F114" t="s">
        <v>1</v>
      </c>
      <c r="G114">
        <v>35.97</v>
      </c>
      <c r="H114" t="s">
        <v>19</v>
      </c>
      <c r="I114" t="s">
        <v>1</v>
      </c>
      <c r="K114" s="1">
        <f t="shared" ref="K114:K116" si="3">0.9076*G114 + 0.1036</f>
        <v>32.749972</v>
      </c>
    </row>
    <row r="115" spans="1:11" x14ac:dyDescent="0.75">
      <c r="A115" t="s">
        <v>85</v>
      </c>
      <c r="B115" t="s">
        <v>1</v>
      </c>
      <c r="C115" t="s">
        <v>1</v>
      </c>
      <c r="D115" t="s">
        <v>1</v>
      </c>
      <c r="E115" t="s">
        <v>1</v>
      </c>
      <c r="F115" t="s">
        <v>1</v>
      </c>
      <c r="G115">
        <v>34.82</v>
      </c>
      <c r="H115" t="s">
        <v>19</v>
      </c>
      <c r="I115" t="s">
        <v>1</v>
      </c>
      <c r="K115" s="1">
        <f t="shared" si="3"/>
        <v>31.706232</v>
      </c>
    </row>
    <row r="116" spans="1:11" x14ac:dyDescent="0.75">
      <c r="A116" t="s">
        <v>82</v>
      </c>
      <c r="B116" t="s">
        <v>1</v>
      </c>
      <c r="C116" t="s">
        <v>1</v>
      </c>
      <c r="D116" t="s">
        <v>1</v>
      </c>
      <c r="E116" t="s">
        <v>1</v>
      </c>
      <c r="F116" t="s">
        <v>1</v>
      </c>
      <c r="G116">
        <v>37.119999999999997</v>
      </c>
      <c r="H116" t="s">
        <v>19</v>
      </c>
      <c r="I116" t="s">
        <v>1</v>
      </c>
      <c r="K116" s="1">
        <f t="shared" si="3"/>
        <v>33.793711999999999</v>
      </c>
    </row>
    <row r="117" spans="1:11" x14ac:dyDescent="0.75">
      <c r="A117" t="s">
        <v>86</v>
      </c>
      <c r="B117" t="s">
        <v>87</v>
      </c>
      <c r="C117" t="s">
        <v>68</v>
      </c>
      <c r="D117" t="s">
        <v>64</v>
      </c>
      <c r="E117" t="s">
        <v>36</v>
      </c>
      <c r="F117" t="s">
        <v>1</v>
      </c>
      <c r="G117">
        <v>5.75</v>
      </c>
      <c r="H117" t="s">
        <v>19</v>
      </c>
      <c r="I117" t="s">
        <v>1</v>
      </c>
      <c r="J117" s="1">
        <f>0.9603*G117 + 0.1129</f>
        <v>5.6346249999999998</v>
      </c>
    </row>
    <row r="118" spans="1:11" x14ac:dyDescent="0.75">
      <c r="A118" t="s">
        <v>88</v>
      </c>
      <c r="B118" t="s">
        <v>1</v>
      </c>
      <c r="C118" t="s">
        <v>1</v>
      </c>
      <c r="D118" t="s">
        <v>1</v>
      </c>
      <c r="E118" t="s">
        <v>1</v>
      </c>
      <c r="F118" t="s">
        <v>1</v>
      </c>
      <c r="G118">
        <v>10.9</v>
      </c>
      <c r="H118" t="s">
        <v>19</v>
      </c>
      <c r="I118" t="s">
        <v>1</v>
      </c>
      <c r="J118" s="1">
        <f t="shared" ref="J118:J137" si="4">0.9603*G118 + 0.1129</f>
        <v>10.580170000000001</v>
      </c>
    </row>
    <row r="119" spans="1:11" x14ac:dyDescent="0.75">
      <c r="A119" t="s">
        <v>86</v>
      </c>
      <c r="B119" t="s">
        <v>1</v>
      </c>
      <c r="C119" t="s">
        <v>1</v>
      </c>
      <c r="D119" t="s">
        <v>1</v>
      </c>
      <c r="E119" t="s">
        <v>1</v>
      </c>
      <c r="F119" t="s">
        <v>1</v>
      </c>
      <c r="G119">
        <v>0.59</v>
      </c>
      <c r="H119" t="s">
        <v>19</v>
      </c>
      <c r="I119" t="s">
        <v>21</v>
      </c>
      <c r="J119" s="1">
        <f t="shared" si="4"/>
        <v>0.679477</v>
      </c>
    </row>
    <row r="120" spans="1:11" x14ac:dyDescent="0.75">
      <c r="A120" t="s">
        <v>86</v>
      </c>
      <c r="B120" t="s">
        <v>87</v>
      </c>
      <c r="C120" t="s">
        <v>68</v>
      </c>
      <c r="D120" t="s">
        <v>64</v>
      </c>
      <c r="E120" t="s">
        <v>23</v>
      </c>
      <c r="F120" t="s">
        <v>1</v>
      </c>
      <c r="G120">
        <v>1.87</v>
      </c>
      <c r="H120" t="s">
        <v>19</v>
      </c>
      <c r="I120" t="s">
        <v>24</v>
      </c>
      <c r="K120" s="1">
        <f t="shared" ref="K120:K146" si="5">0.9076*G120 + 0.1036</f>
        <v>1.8008119999999999</v>
      </c>
    </row>
    <row r="121" spans="1:11" x14ac:dyDescent="0.75">
      <c r="A121" t="s">
        <v>88</v>
      </c>
      <c r="B121" t="s">
        <v>1</v>
      </c>
      <c r="C121" t="s">
        <v>1</v>
      </c>
      <c r="D121" t="s">
        <v>1</v>
      </c>
      <c r="E121" t="s">
        <v>1</v>
      </c>
      <c r="F121" t="s">
        <v>1</v>
      </c>
      <c r="G121">
        <v>2.54</v>
      </c>
      <c r="H121" t="s">
        <v>19</v>
      </c>
      <c r="I121" t="s">
        <v>24</v>
      </c>
      <c r="K121" s="1">
        <f t="shared" si="5"/>
        <v>2.4089040000000002</v>
      </c>
    </row>
    <row r="122" spans="1:11" x14ac:dyDescent="0.75">
      <c r="A122" t="s">
        <v>86</v>
      </c>
      <c r="B122" t="s">
        <v>1</v>
      </c>
      <c r="C122" t="s">
        <v>1</v>
      </c>
      <c r="D122" t="s">
        <v>1</v>
      </c>
      <c r="E122" t="s">
        <v>1</v>
      </c>
      <c r="F122" t="s">
        <v>1</v>
      </c>
      <c r="G122">
        <v>1.21</v>
      </c>
      <c r="H122" t="s">
        <v>19</v>
      </c>
      <c r="I122" t="s">
        <v>24</v>
      </c>
      <c r="K122" s="1">
        <f t="shared" si="5"/>
        <v>1.2017959999999999</v>
      </c>
    </row>
    <row r="123" spans="1:11" x14ac:dyDescent="0.75">
      <c r="A123" t="s">
        <v>89</v>
      </c>
      <c r="B123" t="s">
        <v>90</v>
      </c>
      <c r="C123" t="s">
        <v>91</v>
      </c>
      <c r="D123" t="s">
        <v>64</v>
      </c>
      <c r="E123" t="s">
        <v>36</v>
      </c>
      <c r="F123" t="s">
        <v>1</v>
      </c>
      <c r="G123">
        <v>94.5</v>
      </c>
      <c r="H123" t="s">
        <v>19</v>
      </c>
      <c r="I123" t="s">
        <v>1</v>
      </c>
      <c r="J123" s="1">
        <f t="shared" si="4"/>
        <v>90.861249999999998</v>
      </c>
    </row>
    <row r="124" spans="1:11" x14ac:dyDescent="0.75">
      <c r="A124" t="s">
        <v>92</v>
      </c>
      <c r="B124" t="s">
        <v>1</v>
      </c>
      <c r="C124" t="s">
        <v>1</v>
      </c>
      <c r="D124" t="s">
        <v>1</v>
      </c>
      <c r="E124" t="s">
        <v>1</v>
      </c>
      <c r="F124" t="s">
        <v>1</v>
      </c>
      <c r="G124">
        <v>95.87</v>
      </c>
      <c r="H124" t="s">
        <v>19</v>
      </c>
      <c r="I124" t="s">
        <v>1</v>
      </c>
      <c r="J124" s="1">
        <f t="shared" si="4"/>
        <v>92.176861000000002</v>
      </c>
    </row>
    <row r="125" spans="1:11" x14ac:dyDescent="0.75">
      <c r="A125" t="s">
        <v>89</v>
      </c>
      <c r="B125" t="s">
        <v>1</v>
      </c>
      <c r="C125" t="s">
        <v>1</v>
      </c>
      <c r="D125" t="s">
        <v>1</v>
      </c>
      <c r="E125" t="s">
        <v>1</v>
      </c>
      <c r="F125" t="s">
        <v>1</v>
      </c>
      <c r="G125">
        <v>93.13</v>
      </c>
      <c r="H125" t="s">
        <v>19</v>
      </c>
      <c r="I125" t="s">
        <v>1</v>
      </c>
      <c r="J125" s="1">
        <f t="shared" si="4"/>
        <v>89.545638999999994</v>
      </c>
    </row>
    <row r="126" spans="1:11" x14ac:dyDescent="0.75">
      <c r="A126" t="s">
        <v>89</v>
      </c>
      <c r="B126" t="s">
        <v>90</v>
      </c>
      <c r="C126" t="s">
        <v>91</v>
      </c>
      <c r="D126" t="s">
        <v>64</v>
      </c>
      <c r="E126" t="s">
        <v>23</v>
      </c>
      <c r="F126" t="s">
        <v>1</v>
      </c>
      <c r="G126">
        <v>27.73</v>
      </c>
      <c r="H126" t="s">
        <v>19</v>
      </c>
      <c r="I126" t="s">
        <v>1</v>
      </c>
      <c r="K126" s="1">
        <f t="shared" si="5"/>
        <v>25.271348</v>
      </c>
    </row>
    <row r="127" spans="1:11" x14ac:dyDescent="0.75">
      <c r="A127" t="s">
        <v>92</v>
      </c>
      <c r="B127" t="s">
        <v>1</v>
      </c>
      <c r="C127" t="s">
        <v>1</v>
      </c>
      <c r="D127" t="s">
        <v>1</v>
      </c>
      <c r="E127" t="s">
        <v>1</v>
      </c>
      <c r="F127" t="s">
        <v>1</v>
      </c>
      <c r="G127">
        <v>27.78</v>
      </c>
      <c r="H127" t="s">
        <v>19</v>
      </c>
      <c r="I127" t="s">
        <v>1</v>
      </c>
      <c r="K127" s="1">
        <f t="shared" si="5"/>
        <v>25.316728000000001</v>
      </c>
    </row>
    <row r="128" spans="1:11" x14ac:dyDescent="0.75">
      <c r="A128" t="s">
        <v>89</v>
      </c>
      <c r="B128" t="s">
        <v>1</v>
      </c>
      <c r="C128" t="s">
        <v>1</v>
      </c>
      <c r="D128" t="s">
        <v>1</v>
      </c>
      <c r="E128" t="s">
        <v>1</v>
      </c>
      <c r="F128" t="s">
        <v>1</v>
      </c>
      <c r="G128">
        <v>27.69</v>
      </c>
      <c r="H128" t="s">
        <v>19</v>
      </c>
      <c r="I128" t="s">
        <v>1</v>
      </c>
      <c r="K128" s="1">
        <f t="shared" si="5"/>
        <v>25.235044000000002</v>
      </c>
    </row>
    <row r="129" spans="1:11" x14ac:dyDescent="0.75">
      <c r="A129" t="s">
        <v>93</v>
      </c>
      <c r="B129" t="s">
        <v>94</v>
      </c>
      <c r="C129" t="s">
        <v>95</v>
      </c>
      <c r="D129" t="s">
        <v>64</v>
      </c>
      <c r="E129" t="s">
        <v>36</v>
      </c>
      <c r="F129" t="s">
        <v>1</v>
      </c>
      <c r="G129">
        <v>109.28</v>
      </c>
      <c r="H129" t="s">
        <v>19</v>
      </c>
      <c r="I129" t="s">
        <v>1</v>
      </c>
      <c r="J129" s="1">
        <f t="shared" si="4"/>
        <v>105.054484</v>
      </c>
    </row>
    <row r="130" spans="1:11" x14ac:dyDescent="0.75">
      <c r="A130" t="s">
        <v>96</v>
      </c>
      <c r="B130" t="s">
        <v>1</v>
      </c>
      <c r="C130" t="s">
        <v>1</v>
      </c>
      <c r="D130" t="s">
        <v>1</v>
      </c>
      <c r="E130" t="s">
        <v>1</v>
      </c>
      <c r="F130" t="s">
        <v>1</v>
      </c>
      <c r="G130">
        <v>110.59</v>
      </c>
      <c r="H130" t="s">
        <v>19</v>
      </c>
      <c r="I130" t="s">
        <v>1</v>
      </c>
      <c r="J130" s="1">
        <f t="shared" si="4"/>
        <v>106.312477</v>
      </c>
    </row>
    <row r="131" spans="1:11" x14ac:dyDescent="0.75">
      <c r="A131" t="s">
        <v>93</v>
      </c>
      <c r="B131" t="s">
        <v>1</v>
      </c>
      <c r="C131" t="s">
        <v>1</v>
      </c>
      <c r="D131" t="s">
        <v>1</v>
      </c>
      <c r="E131" t="s">
        <v>1</v>
      </c>
      <c r="F131" t="s">
        <v>1</v>
      </c>
      <c r="G131">
        <v>107.98</v>
      </c>
      <c r="H131" t="s">
        <v>19</v>
      </c>
      <c r="I131" t="s">
        <v>1</v>
      </c>
      <c r="J131" s="1">
        <f t="shared" si="4"/>
        <v>103.806094</v>
      </c>
    </row>
    <row r="132" spans="1:11" x14ac:dyDescent="0.75">
      <c r="A132" t="s">
        <v>93</v>
      </c>
      <c r="B132" t="s">
        <v>94</v>
      </c>
      <c r="C132" t="s">
        <v>95</v>
      </c>
      <c r="D132" t="s">
        <v>64</v>
      </c>
      <c r="E132" t="s">
        <v>23</v>
      </c>
      <c r="F132" t="s">
        <v>1</v>
      </c>
      <c r="G132">
        <v>27.07</v>
      </c>
      <c r="H132" t="s">
        <v>19</v>
      </c>
      <c r="I132" t="s">
        <v>1</v>
      </c>
      <c r="K132" s="1">
        <f t="shared" si="5"/>
        <v>24.672332000000001</v>
      </c>
    </row>
    <row r="133" spans="1:11" x14ac:dyDescent="0.75">
      <c r="A133" t="s">
        <v>96</v>
      </c>
      <c r="B133" t="s">
        <v>1</v>
      </c>
      <c r="C133" t="s">
        <v>1</v>
      </c>
      <c r="D133" t="s">
        <v>1</v>
      </c>
      <c r="E133" t="s">
        <v>1</v>
      </c>
      <c r="F133" t="s">
        <v>1</v>
      </c>
      <c r="G133">
        <v>27.22</v>
      </c>
      <c r="H133" t="s">
        <v>19</v>
      </c>
      <c r="I133" t="s">
        <v>1</v>
      </c>
      <c r="K133" s="1">
        <f t="shared" si="5"/>
        <v>24.808471999999998</v>
      </c>
    </row>
    <row r="134" spans="1:11" x14ac:dyDescent="0.75">
      <c r="A134" t="s">
        <v>93</v>
      </c>
      <c r="B134" t="s">
        <v>1</v>
      </c>
      <c r="C134" t="s">
        <v>1</v>
      </c>
      <c r="D134" t="s">
        <v>1</v>
      </c>
      <c r="E134" t="s">
        <v>1</v>
      </c>
      <c r="F134" t="s">
        <v>1</v>
      </c>
      <c r="G134">
        <v>26.92</v>
      </c>
      <c r="H134" t="s">
        <v>19</v>
      </c>
      <c r="I134" t="s">
        <v>1</v>
      </c>
      <c r="K134" s="1">
        <f t="shared" si="5"/>
        <v>24.536192</v>
      </c>
    </row>
    <row r="135" spans="1:11" x14ac:dyDescent="0.75">
      <c r="A135" t="s">
        <v>97</v>
      </c>
      <c r="B135" t="s">
        <v>98</v>
      </c>
      <c r="C135" t="s">
        <v>99</v>
      </c>
      <c r="D135" t="s">
        <v>64</v>
      </c>
      <c r="E135" t="s">
        <v>36</v>
      </c>
      <c r="F135" t="s">
        <v>1</v>
      </c>
      <c r="G135">
        <v>158.57</v>
      </c>
      <c r="H135" t="s">
        <v>19</v>
      </c>
      <c r="I135" t="s">
        <v>1</v>
      </c>
      <c r="J135" s="1">
        <f t="shared" si="4"/>
        <v>152.38767099999998</v>
      </c>
    </row>
    <row r="136" spans="1:11" x14ac:dyDescent="0.75">
      <c r="A136" t="s">
        <v>100</v>
      </c>
      <c r="B136" t="s">
        <v>1</v>
      </c>
      <c r="C136" t="s">
        <v>1</v>
      </c>
      <c r="D136" t="s">
        <v>1</v>
      </c>
      <c r="E136" t="s">
        <v>1</v>
      </c>
      <c r="F136" t="s">
        <v>1</v>
      </c>
      <c r="G136">
        <v>160.69</v>
      </c>
      <c r="H136" t="s">
        <v>19</v>
      </c>
      <c r="I136" t="s">
        <v>1</v>
      </c>
      <c r="J136" s="1">
        <f t="shared" si="4"/>
        <v>154.423507</v>
      </c>
    </row>
    <row r="137" spans="1:11" x14ac:dyDescent="0.75">
      <c r="A137" t="s">
        <v>97</v>
      </c>
      <c r="B137" t="s">
        <v>1</v>
      </c>
      <c r="C137" t="s">
        <v>1</v>
      </c>
      <c r="D137" t="s">
        <v>1</v>
      </c>
      <c r="E137" t="s">
        <v>1</v>
      </c>
      <c r="F137" t="s">
        <v>1</v>
      </c>
      <c r="G137">
        <v>156.46</v>
      </c>
      <c r="H137" t="s">
        <v>19</v>
      </c>
      <c r="I137" t="s">
        <v>1</v>
      </c>
      <c r="J137" s="1">
        <f t="shared" si="4"/>
        <v>150.36143800000002</v>
      </c>
    </row>
    <row r="138" spans="1:11" x14ac:dyDescent="0.75">
      <c r="A138" t="s">
        <v>97</v>
      </c>
      <c r="B138" t="s">
        <v>98</v>
      </c>
      <c r="C138" t="s">
        <v>99</v>
      </c>
      <c r="D138" t="s">
        <v>64</v>
      </c>
      <c r="E138" t="s">
        <v>23</v>
      </c>
      <c r="F138" t="s">
        <v>1</v>
      </c>
      <c r="G138">
        <v>35.270000000000003</v>
      </c>
      <c r="H138" t="s">
        <v>19</v>
      </c>
      <c r="I138" t="s">
        <v>1</v>
      </c>
      <c r="K138" s="1">
        <f t="shared" si="5"/>
        <v>32.114652</v>
      </c>
    </row>
    <row r="139" spans="1:11" x14ac:dyDescent="0.75">
      <c r="A139" t="s">
        <v>100</v>
      </c>
      <c r="B139" t="s">
        <v>1</v>
      </c>
      <c r="C139" t="s">
        <v>1</v>
      </c>
      <c r="D139" t="s">
        <v>1</v>
      </c>
      <c r="E139" t="s">
        <v>1</v>
      </c>
      <c r="F139" t="s">
        <v>1</v>
      </c>
      <c r="G139">
        <v>34.99</v>
      </c>
      <c r="H139" t="s">
        <v>19</v>
      </c>
      <c r="I139" t="s">
        <v>1</v>
      </c>
      <c r="K139" s="1">
        <f t="shared" si="5"/>
        <v>31.860524000000002</v>
      </c>
    </row>
    <row r="140" spans="1:11" x14ac:dyDescent="0.75">
      <c r="A140" t="s">
        <v>97</v>
      </c>
      <c r="B140" t="s">
        <v>1</v>
      </c>
      <c r="C140" t="s">
        <v>1</v>
      </c>
      <c r="D140" t="s">
        <v>1</v>
      </c>
      <c r="E140" t="s">
        <v>1</v>
      </c>
      <c r="F140" t="s">
        <v>1</v>
      </c>
      <c r="G140">
        <v>35.549999999999997</v>
      </c>
      <c r="H140" t="s">
        <v>19</v>
      </c>
      <c r="I140" t="s">
        <v>1</v>
      </c>
      <c r="K140" s="1">
        <f t="shared" si="5"/>
        <v>32.368779999999994</v>
      </c>
    </row>
    <row r="141" spans="1:11" x14ac:dyDescent="0.75">
      <c r="A141" t="s">
        <v>101</v>
      </c>
      <c r="B141" t="s">
        <v>102</v>
      </c>
      <c r="C141" t="s">
        <v>103</v>
      </c>
      <c r="D141" t="s">
        <v>64</v>
      </c>
      <c r="E141" t="s">
        <v>36</v>
      </c>
      <c r="F141" t="s">
        <v>1</v>
      </c>
      <c r="G141">
        <v>128.80000000000001</v>
      </c>
      <c r="H141" t="s">
        <v>19</v>
      </c>
      <c r="I141" t="s">
        <v>1</v>
      </c>
      <c r="J141" s="1">
        <f t="shared" ref="J141:J163" si="6">0.9603*G141 + 0.1129</f>
        <v>123.79954000000001</v>
      </c>
    </row>
    <row r="142" spans="1:11" x14ac:dyDescent="0.75">
      <c r="A142" t="s">
        <v>104</v>
      </c>
      <c r="B142" t="s">
        <v>1</v>
      </c>
      <c r="C142" t="s">
        <v>1</v>
      </c>
      <c r="D142" t="s">
        <v>1</v>
      </c>
      <c r="E142" t="s">
        <v>1</v>
      </c>
      <c r="F142" t="s">
        <v>1</v>
      </c>
      <c r="G142">
        <v>130.69999999999999</v>
      </c>
      <c r="H142" t="s">
        <v>19</v>
      </c>
      <c r="I142" t="s">
        <v>1</v>
      </c>
      <c r="J142" s="1">
        <f t="shared" si="6"/>
        <v>125.62410999999999</v>
      </c>
    </row>
    <row r="143" spans="1:11" x14ac:dyDescent="0.75">
      <c r="A143" t="s">
        <v>101</v>
      </c>
      <c r="B143" t="s">
        <v>1</v>
      </c>
      <c r="C143" t="s">
        <v>1</v>
      </c>
      <c r="D143" t="s">
        <v>1</v>
      </c>
      <c r="E143" t="s">
        <v>1</v>
      </c>
      <c r="F143" t="s">
        <v>1</v>
      </c>
      <c r="G143">
        <v>126.89</v>
      </c>
      <c r="H143" t="s">
        <v>19</v>
      </c>
      <c r="I143" t="s">
        <v>1</v>
      </c>
      <c r="J143" s="1">
        <f t="shared" si="6"/>
        <v>121.965367</v>
      </c>
    </row>
    <row r="144" spans="1:11" x14ac:dyDescent="0.75">
      <c r="A144" t="s">
        <v>101</v>
      </c>
      <c r="B144" t="s">
        <v>102</v>
      </c>
      <c r="C144" t="s">
        <v>103</v>
      </c>
      <c r="D144" t="s">
        <v>64</v>
      </c>
      <c r="E144" t="s">
        <v>23</v>
      </c>
      <c r="F144" t="s">
        <v>1</v>
      </c>
      <c r="G144">
        <v>30.47</v>
      </c>
      <c r="H144" t="s">
        <v>19</v>
      </c>
      <c r="I144" t="s">
        <v>1</v>
      </c>
      <c r="K144" s="1">
        <f t="shared" si="5"/>
        <v>27.758171999999998</v>
      </c>
    </row>
    <row r="145" spans="1:11" x14ac:dyDescent="0.75">
      <c r="A145" t="s">
        <v>104</v>
      </c>
      <c r="B145" t="s">
        <v>1</v>
      </c>
      <c r="C145" t="s">
        <v>1</v>
      </c>
      <c r="D145" t="s">
        <v>1</v>
      </c>
      <c r="E145" t="s">
        <v>1</v>
      </c>
      <c r="F145" t="s">
        <v>1</v>
      </c>
      <c r="G145">
        <v>30.73</v>
      </c>
      <c r="H145" t="s">
        <v>19</v>
      </c>
      <c r="I145" t="s">
        <v>1</v>
      </c>
      <c r="K145" s="1">
        <f t="shared" si="5"/>
        <v>27.994147999999999</v>
      </c>
    </row>
    <row r="146" spans="1:11" x14ac:dyDescent="0.75">
      <c r="A146" t="s">
        <v>101</v>
      </c>
      <c r="B146" t="s">
        <v>1</v>
      </c>
      <c r="C146" t="s">
        <v>1</v>
      </c>
      <c r="D146" t="s">
        <v>1</v>
      </c>
      <c r="E146" t="s">
        <v>1</v>
      </c>
      <c r="F146" t="s">
        <v>1</v>
      </c>
      <c r="G146">
        <v>30.21</v>
      </c>
      <c r="H146" t="s">
        <v>19</v>
      </c>
      <c r="I146" t="s">
        <v>1</v>
      </c>
      <c r="K146" s="1">
        <f t="shared" si="5"/>
        <v>27.522196000000001</v>
      </c>
    </row>
    <row r="147" spans="1:11" x14ac:dyDescent="0.75">
      <c r="A147" t="s">
        <v>105</v>
      </c>
      <c r="B147" t="s">
        <v>106</v>
      </c>
      <c r="C147" t="s">
        <v>107</v>
      </c>
      <c r="D147" t="s">
        <v>64</v>
      </c>
      <c r="E147" t="s">
        <v>17</v>
      </c>
      <c r="F147" t="s">
        <v>1</v>
      </c>
      <c r="G147">
        <v>93.56</v>
      </c>
      <c r="H147" t="s">
        <v>19</v>
      </c>
      <c r="I147" t="s">
        <v>1</v>
      </c>
      <c r="J147" s="1">
        <f t="shared" si="6"/>
        <v>89.958568</v>
      </c>
    </row>
    <row r="148" spans="1:11" x14ac:dyDescent="0.75">
      <c r="A148" t="s">
        <v>108</v>
      </c>
      <c r="B148" t="s">
        <v>1</v>
      </c>
      <c r="C148" t="s">
        <v>1</v>
      </c>
      <c r="D148" t="s">
        <v>1</v>
      </c>
      <c r="E148" t="s">
        <v>1</v>
      </c>
      <c r="F148" t="s">
        <v>1</v>
      </c>
      <c r="G148">
        <v>94.23</v>
      </c>
      <c r="H148" t="s">
        <v>19</v>
      </c>
      <c r="I148" t="s">
        <v>1</v>
      </c>
      <c r="J148" s="1">
        <f t="shared" si="6"/>
        <v>90.601969000000011</v>
      </c>
    </row>
    <row r="149" spans="1:11" x14ac:dyDescent="0.75">
      <c r="A149" t="s">
        <v>105</v>
      </c>
      <c r="B149" t="s">
        <v>1</v>
      </c>
      <c r="C149" t="s">
        <v>1</v>
      </c>
      <c r="D149" t="s">
        <v>1</v>
      </c>
      <c r="E149" t="s">
        <v>1</v>
      </c>
      <c r="F149" t="s">
        <v>1</v>
      </c>
      <c r="G149">
        <v>92.9</v>
      </c>
      <c r="H149" t="s">
        <v>19</v>
      </c>
      <c r="I149" t="s">
        <v>1</v>
      </c>
      <c r="J149" s="1">
        <f t="shared" si="6"/>
        <v>89.324770000000001</v>
      </c>
    </row>
    <row r="150" spans="1:11" x14ac:dyDescent="0.75">
      <c r="A150" t="s">
        <v>109</v>
      </c>
      <c r="B150" t="s">
        <v>110</v>
      </c>
      <c r="C150" t="s">
        <v>111</v>
      </c>
      <c r="D150" t="s">
        <v>64</v>
      </c>
      <c r="E150" t="s">
        <v>36</v>
      </c>
      <c r="F150" t="s">
        <v>1</v>
      </c>
      <c r="G150">
        <v>56.1</v>
      </c>
      <c r="H150" t="s">
        <v>19</v>
      </c>
      <c r="I150" t="s">
        <v>1</v>
      </c>
      <c r="J150" s="1">
        <f t="shared" si="6"/>
        <v>53.985730000000004</v>
      </c>
    </row>
    <row r="151" spans="1:11" x14ac:dyDescent="0.75">
      <c r="A151" t="s">
        <v>112</v>
      </c>
      <c r="B151" t="s">
        <v>1</v>
      </c>
      <c r="C151" t="s">
        <v>1</v>
      </c>
      <c r="D151" t="s">
        <v>1</v>
      </c>
      <c r="E151" t="s">
        <v>1</v>
      </c>
      <c r="F151" t="s">
        <v>1</v>
      </c>
      <c r="G151">
        <v>57.31</v>
      </c>
      <c r="H151" t="s">
        <v>19</v>
      </c>
      <c r="I151" t="s">
        <v>1</v>
      </c>
      <c r="J151" s="1">
        <f t="shared" si="6"/>
        <v>55.147693000000011</v>
      </c>
    </row>
    <row r="152" spans="1:11" x14ac:dyDescent="0.75">
      <c r="A152" t="s">
        <v>109</v>
      </c>
      <c r="B152" t="s">
        <v>1</v>
      </c>
      <c r="C152" t="s">
        <v>1</v>
      </c>
      <c r="D152" t="s">
        <v>1</v>
      </c>
      <c r="E152" t="s">
        <v>1</v>
      </c>
      <c r="F152" t="s">
        <v>1</v>
      </c>
      <c r="G152">
        <v>54.88</v>
      </c>
      <c r="H152" t="s">
        <v>19</v>
      </c>
      <c r="I152" t="s">
        <v>1</v>
      </c>
      <c r="J152" s="1">
        <f t="shared" si="6"/>
        <v>52.814164000000005</v>
      </c>
    </row>
    <row r="153" spans="1:11" x14ac:dyDescent="0.75">
      <c r="A153" t="s">
        <v>109</v>
      </c>
      <c r="B153" t="s">
        <v>110</v>
      </c>
      <c r="C153" t="s">
        <v>111</v>
      </c>
      <c r="D153" t="s">
        <v>64</v>
      </c>
      <c r="E153" t="s">
        <v>23</v>
      </c>
      <c r="F153" t="s">
        <v>1</v>
      </c>
      <c r="G153">
        <v>17.100000000000001</v>
      </c>
      <c r="H153" t="s">
        <v>19</v>
      </c>
      <c r="I153" t="s">
        <v>1</v>
      </c>
      <c r="K153" s="1">
        <f t="shared" ref="K153:K179" si="7">0.9076*G153 + 0.1036</f>
        <v>15.623560000000001</v>
      </c>
    </row>
    <row r="154" spans="1:11" x14ac:dyDescent="0.75">
      <c r="A154" t="s">
        <v>112</v>
      </c>
      <c r="B154" t="s">
        <v>1</v>
      </c>
      <c r="C154" t="s">
        <v>1</v>
      </c>
      <c r="D154" t="s">
        <v>1</v>
      </c>
      <c r="E154" t="s">
        <v>1</v>
      </c>
      <c r="F154" t="s">
        <v>1</v>
      </c>
      <c r="G154">
        <v>16.739999999999998</v>
      </c>
      <c r="H154" t="s">
        <v>19</v>
      </c>
      <c r="I154" t="s">
        <v>1</v>
      </c>
      <c r="K154" s="1">
        <f t="shared" si="7"/>
        <v>15.296823999999997</v>
      </c>
    </row>
    <row r="155" spans="1:11" x14ac:dyDescent="0.75">
      <c r="A155" t="s">
        <v>109</v>
      </c>
      <c r="B155" t="s">
        <v>1</v>
      </c>
      <c r="C155" t="s">
        <v>1</v>
      </c>
      <c r="D155" t="s">
        <v>1</v>
      </c>
      <c r="E155" t="s">
        <v>1</v>
      </c>
      <c r="F155" t="s">
        <v>1</v>
      </c>
      <c r="G155">
        <v>17.45</v>
      </c>
      <c r="H155" t="s">
        <v>19</v>
      </c>
      <c r="I155" t="s">
        <v>1</v>
      </c>
      <c r="K155" s="1">
        <f t="shared" si="7"/>
        <v>15.94122</v>
      </c>
    </row>
    <row r="156" spans="1:11" x14ac:dyDescent="0.75">
      <c r="A156" t="s">
        <v>113</v>
      </c>
      <c r="B156" t="s">
        <v>114</v>
      </c>
      <c r="C156" t="s">
        <v>115</v>
      </c>
      <c r="D156" t="s">
        <v>64</v>
      </c>
      <c r="E156" t="s">
        <v>36</v>
      </c>
      <c r="F156" t="s">
        <v>1</v>
      </c>
      <c r="G156">
        <v>99.27</v>
      </c>
      <c r="H156" t="s">
        <v>19</v>
      </c>
      <c r="I156" t="s">
        <v>1</v>
      </c>
      <c r="J156" s="1">
        <f t="shared" si="6"/>
        <v>95.441880999999995</v>
      </c>
    </row>
    <row r="157" spans="1:11" x14ac:dyDescent="0.75">
      <c r="A157" t="s">
        <v>116</v>
      </c>
      <c r="B157" t="s">
        <v>1</v>
      </c>
      <c r="C157" t="s">
        <v>1</v>
      </c>
      <c r="D157" t="s">
        <v>1</v>
      </c>
      <c r="E157" t="s">
        <v>1</v>
      </c>
      <c r="F157" t="s">
        <v>1</v>
      </c>
      <c r="G157">
        <v>98.61</v>
      </c>
      <c r="H157" t="s">
        <v>19</v>
      </c>
      <c r="I157" t="s">
        <v>1</v>
      </c>
      <c r="J157" s="1">
        <f t="shared" si="6"/>
        <v>94.808082999999996</v>
      </c>
    </row>
    <row r="158" spans="1:11" x14ac:dyDescent="0.75">
      <c r="A158" t="s">
        <v>113</v>
      </c>
      <c r="B158" t="s">
        <v>1</v>
      </c>
      <c r="C158" t="s">
        <v>1</v>
      </c>
      <c r="D158" t="s">
        <v>1</v>
      </c>
      <c r="E158" t="s">
        <v>1</v>
      </c>
      <c r="F158" t="s">
        <v>1</v>
      </c>
      <c r="G158">
        <v>99.94</v>
      </c>
      <c r="H158" t="s">
        <v>19</v>
      </c>
      <c r="I158" t="s">
        <v>1</v>
      </c>
      <c r="J158" s="1">
        <f t="shared" si="6"/>
        <v>96.085281999999992</v>
      </c>
    </row>
    <row r="159" spans="1:11" x14ac:dyDescent="0.75">
      <c r="A159" t="s">
        <v>113</v>
      </c>
      <c r="B159" t="s">
        <v>114</v>
      </c>
      <c r="C159" t="s">
        <v>115</v>
      </c>
      <c r="D159" t="s">
        <v>64</v>
      </c>
      <c r="E159" t="s">
        <v>23</v>
      </c>
      <c r="F159" t="s">
        <v>1</v>
      </c>
      <c r="G159">
        <v>31.74</v>
      </c>
      <c r="H159" t="s">
        <v>19</v>
      </c>
      <c r="I159" t="s">
        <v>1</v>
      </c>
      <c r="K159" s="1">
        <f t="shared" si="7"/>
        <v>28.910823999999998</v>
      </c>
    </row>
    <row r="160" spans="1:11" x14ac:dyDescent="0.75">
      <c r="A160" t="s">
        <v>116</v>
      </c>
      <c r="B160" t="s">
        <v>1</v>
      </c>
      <c r="C160" t="s">
        <v>1</v>
      </c>
      <c r="D160" t="s">
        <v>1</v>
      </c>
      <c r="E160" t="s">
        <v>1</v>
      </c>
      <c r="F160" t="s">
        <v>1</v>
      </c>
      <c r="G160">
        <v>31.7</v>
      </c>
      <c r="H160" t="s">
        <v>19</v>
      </c>
      <c r="I160" t="s">
        <v>1</v>
      </c>
      <c r="K160" s="1">
        <f t="shared" si="7"/>
        <v>28.874519999999997</v>
      </c>
    </row>
    <row r="161" spans="1:11" x14ac:dyDescent="0.75">
      <c r="A161" t="s">
        <v>113</v>
      </c>
      <c r="B161" t="s">
        <v>1</v>
      </c>
      <c r="C161" t="s">
        <v>1</v>
      </c>
      <c r="D161" t="s">
        <v>1</v>
      </c>
      <c r="E161" t="s">
        <v>1</v>
      </c>
      <c r="F161" t="s">
        <v>1</v>
      </c>
      <c r="G161">
        <v>31.78</v>
      </c>
      <c r="H161" t="s">
        <v>19</v>
      </c>
      <c r="I161" t="s">
        <v>1</v>
      </c>
      <c r="K161" s="1">
        <f t="shared" si="7"/>
        <v>28.947127999999999</v>
      </c>
    </row>
    <row r="162" spans="1:11" x14ac:dyDescent="0.75">
      <c r="A162" t="s">
        <v>117</v>
      </c>
      <c r="B162" t="s">
        <v>118</v>
      </c>
      <c r="C162" t="s">
        <v>119</v>
      </c>
      <c r="D162" t="s">
        <v>64</v>
      </c>
      <c r="E162" t="s">
        <v>36</v>
      </c>
      <c r="F162" t="s">
        <v>1</v>
      </c>
      <c r="G162">
        <v>87.56</v>
      </c>
      <c r="H162" t="s">
        <v>19</v>
      </c>
      <c r="I162" t="s">
        <v>1</v>
      </c>
      <c r="J162" s="1">
        <f t="shared" si="6"/>
        <v>84.196768000000006</v>
      </c>
    </row>
    <row r="163" spans="1:11" x14ac:dyDescent="0.75">
      <c r="A163" t="s">
        <v>120</v>
      </c>
      <c r="B163" t="s">
        <v>1</v>
      </c>
      <c r="C163" t="s">
        <v>1</v>
      </c>
      <c r="D163" t="s">
        <v>1</v>
      </c>
      <c r="E163" t="s">
        <v>1</v>
      </c>
      <c r="F163" t="s">
        <v>1</v>
      </c>
      <c r="G163">
        <v>88.84</v>
      </c>
      <c r="H163" t="s">
        <v>19</v>
      </c>
      <c r="I163" t="s">
        <v>1</v>
      </c>
      <c r="J163" s="1">
        <f t="shared" si="6"/>
        <v>85.425952000000009</v>
      </c>
    </row>
    <row r="164" spans="1:11" x14ac:dyDescent="0.75">
      <c r="A164" t="s">
        <v>117</v>
      </c>
      <c r="B164" t="s">
        <v>1</v>
      </c>
      <c r="C164" t="s">
        <v>1</v>
      </c>
      <c r="D164" t="s">
        <v>1</v>
      </c>
      <c r="E164" t="s">
        <v>1</v>
      </c>
      <c r="F164" t="s">
        <v>1</v>
      </c>
      <c r="G164">
        <v>86.28</v>
      </c>
      <c r="H164" t="s">
        <v>19</v>
      </c>
      <c r="I164" t="s">
        <v>1</v>
      </c>
      <c r="J164" s="1">
        <f>0.9603*G164 + 0.1129</f>
        <v>82.967584000000002</v>
      </c>
    </row>
    <row r="165" spans="1:11" x14ac:dyDescent="0.75">
      <c r="A165" t="s">
        <v>117</v>
      </c>
      <c r="B165" t="s">
        <v>118</v>
      </c>
      <c r="C165" t="s">
        <v>119</v>
      </c>
      <c r="D165" t="s">
        <v>64</v>
      </c>
      <c r="E165" t="s">
        <v>23</v>
      </c>
      <c r="F165" t="s">
        <v>1</v>
      </c>
      <c r="G165">
        <v>24.65</v>
      </c>
      <c r="H165" t="s">
        <v>19</v>
      </c>
      <c r="I165" t="s">
        <v>1</v>
      </c>
      <c r="K165" s="1">
        <f t="shared" si="7"/>
        <v>22.475939999999998</v>
      </c>
    </row>
    <row r="166" spans="1:11" x14ac:dyDescent="0.75">
      <c r="A166" t="s">
        <v>120</v>
      </c>
      <c r="B166" t="s">
        <v>1</v>
      </c>
      <c r="C166" t="s">
        <v>1</v>
      </c>
      <c r="D166" t="s">
        <v>1</v>
      </c>
      <c r="E166" t="s">
        <v>1</v>
      </c>
      <c r="F166" t="s">
        <v>1</v>
      </c>
      <c r="G166">
        <v>25.13</v>
      </c>
      <c r="H166" t="s">
        <v>19</v>
      </c>
      <c r="I166" t="s">
        <v>1</v>
      </c>
      <c r="K166" s="1">
        <f t="shared" si="7"/>
        <v>22.911587999999998</v>
      </c>
    </row>
    <row r="167" spans="1:11" x14ac:dyDescent="0.75">
      <c r="A167" t="s">
        <v>117</v>
      </c>
      <c r="B167" t="s">
        <v>1</v>
      </c>
      <c r="C167" t="s">
        <v>1</v>
      </c>
      <c r="D167" t="s">
        <v>1</v>
      </c>
      <c r="E167" t="s">
        <v>1</v>
      </c>
      <c r="F167" t="s">
        <v>1</v>
      </c>
      <c r="G167">
        <v>24.18</v>
      </c>
      <c r="H167" t="s">
        <v>19</v>
      </c>
      <c r="I167" t="s">
        <v>1</v>
      </c>
      <c r="K167" s="1">
        <f t="shared" si="7"/>
        <v>22.049367999999998</v>
      </c>
    </row>
    <row r="168" spans="1:11" x14ac:dyDescent="0.75">
      <c r="A168" t="s">
        <v>121</v>
      </c>
      <c r="B168" t="s">
        <v>122</v>
      </c>
      <c r="C168" t="s">
        <v>123</v>
      </c>
      <c r="D168" t="s">
        <v>64</v>
      </c>
      <c r="E168" t="s">
        <v>36</v>
      </c>
      <c r="F168" t="s">
        <v>1</v>
      </c>
      <c r="G168">
        <v>84.37</v>
      </c>
      <c r="H168" t="s">
        <v>19</v>
      </c>
      <c r="I168" t="s">
        <v>1</v>
      </c>
      <c r="J168" s="1">
        <f t="shared" ref="J168:J176" si="8">0.9603*G168 + 0.1129</f>
        <v>81.133411000000009</v>
      </c>
    </row>
    <row r="169" spans="1:11" x14ac:dyDescent="0.75">
      <c r="A169" t="s">
        <v>124</v>
      </c>
      <c r="B169" t="s">
        <v>1</v>
      </c>
      <c r="C169" t="s">
        <v>1</v>
      </c>
      <c r="D169" t="s">
        <v>1</v>
      </c>
      <c r="E169" t="s">
        <v>1</v>
      </c>
      <c r="F169" t="s">
        <v>1</v>
      </c>
      <c r="G169">
        <v>84.69</v>
      </c>
      <c r="H169" t="s">
        <v>19</v>
      </c>
      <c r="I169" t="s">
        <v>1</v>
      </c>
      <c r="J169" s="1">
        <f t="shared" si="8"/>
        <v>81.440707000000003</v>
      </c>
    </row>
    <row r="170" spans="1:11" x14ac:dyDescent="0.75">
      <c r="A170" t="s">
        <v>121</v>
      </c>
      <c r="B170" t="s">
        <v>1</v>
      </c>
      <c r="C170" t="s">
        <v>1</v>
      </c>
      <c r="D170" t="s">
        <v>1</v>
      </c>
      <c r="E170" t="s">
        <v>1</v>
      </c>
      <c r="F170" t="s">
        <v>1</v>
      </c>
      <c r="G170">
        <v>84.06</v>
      </c>
      <c r="H170" t="s">
        <v>19</v>
      </c>
      <c r="I170" t="s">
        <v>1</v>
      </c>
      <c r="J170" s="1">
        <f t="shared" si="8"/>
        <v>80.835718</v>
      </c>
    </row>
    <row r="171" spans="1:11" x14ac:dyDescent="0.75">
      <c r="A171" t="s">
        <v>121</v>
      </c>
      <c r="B171" t="s">
        <v>122</v>
      </c>
      <c r="C171" t="s">
        <v>123</v>
      </c>
      <c r="D171" t="s">
        <v>64</v>
      </c>
      <c r="E171" t="s">
        <v>23</v>
      </c>
      <c r="F171" t="s">
        <v>1</v>
      </c>
      <c r="G171">
        <v>28.98</v>
      </c>
      <c r="H171" t="s">
        <v>19</v>
      </c>
      <c r="I171" t="s">
        <v>1</v>
      </c>
      <c r="K171" s="1">
        <f t="shared" si="7"/>
        <v>26.405847999999999</v>
      </c>
    </row>
    <row r="172" spans="1:11" x14ac:dyDescent="0.75">
      <c r="A172" t="s">
        <v>124</v>
      </c>
      <c r="B172" t="s">
        <v>1</v>
      </c>
      <c r="C172" t="s">
        <v>1</v>
      </c>
      <c r="D172" t="s">
        <v>1</v>
      </c>
      <c r="E172" t="s">
        <v>1</v>
      </c>
      <c r="F172" t="s">
        <v>1</v>
      </c>
      <c r="G172">
        <v>28.3</v>
      </c>
      <c r="H172" t="s">
        <v>19</v>
      </c>
      <c r="I172" t="s">
        <v>1</v>
      </c>
      <c r="K172" s="1">
        <f t="shared" si="7"/>
        <v>25.788679999999999</v>
      </c>
    </row>
    <row r="173" spans="1:11" x14ac:dyDescent="0.75">
      <c r="A173" t="s">
        <v>121</v>
      </c>
      <c r="B173" t="s">
        <v>1</v>
      </c>
      <c r="C173" t="s">
        <v>1</v>
      </c>
      <c r="D173" t="s">
        <v>1</v>
      </c>
      <c r="E173" t="s">
        <v>1</v>
      </c>
      <c r="F173" t="s">
        <v>1</v>
      </c>
      <c r="G173">
        <v>29.67</v>
      </c>
      <c r="H173" t="s">
        <v>19</v>
      </c>
      <c r="I173" t="s">
        <v>1</v>
      </c>
      <c r="K173" s="1">
        <f t="shared" si="7"/>
        <v>27.032092000000002</v>
      </c>
    </row>
    <row r="174" spans="1:11" x14ac:dyDescent="0.75">
      <c r="A174" t="s">
        <v>125</v>
      </c>
      <c r="B174" t="s">
        <v>126</v>
      </c>
      <c r="C174" t="s">
        <v>127</v>
      </c>
      <c r="D174" t="s">
        <v>64</v>
      </c>
      <c r="E174" t="s">
        <v>36</v>
      </c>
      <c r="F174" t="s">
        <v>1</v>
      </c>
      <c r="G174">
        <v>109.97</v>
      </c>
      <c r="H174" t="s">
        <v>19</v>
      </c>
      <c r="I174" t="s">
        <v>1</v>
      </c>
      <c r="J174" s="1">
        <f t="shared" si="8"/>
        <v>105.717091</v>
      </c>
    </row>
    <row r="175" spans="1:11" x14ac:dyDescent="0.75">
      <c r="A175" t="s">
        <v>128</v>
      </c>
      <c r="B175" t="s">
        <v>1</v>
      </c>
      <c r="C175" t="s">
        <v>1</v>
      </c>
      <c r="D175" t="s">
        <v>1</v>
      </c>
      <c r="E175" t="s">
        <v>1</v>
      </c>
      <c r="F175" t="s">
        <v>1</v>
      </c>
      <c r="G175">
        <v>110.47</v>
      </c>
      <c r="H175" t="s">
        <v>19</v>
      </c>
      <c r="I175" t="s">
        <v>1</v>
      </c>
      <c r="J175" s="1">
        <f t="shared" si="8"/>
        <v>106.19724100000001</v>
      </c>
    </row>
    <row r="176" spans="1:11" x14ac:dyDescent="0.75">
      <c r="A176" t="s">
        <v>125</v>
      </c>
      <c r="B176" t="s">
        <v>1</v>
      </c>
      <c r="C176" t="s">
        <v>1</v>
      </c>
      <c r="D176" t="s">
        <v>1</v>
      </c>
      <c r="E176" t="s">
        <v>1</v>
      </c>
      <c r="F176" t="s">
        <v>1</v>
      </c>
      <c r="G176">
        <v>109.47</v>
      </c>
      <c r="H176" t="s">
        <v>19</v>
      </c>
      <c r="I176" t="s">
        <v>1</v>
      </c>
      <c r="J176" s="1">
        <f t="shared" si="8"/>
        <v>105.236941</v>
      </c>
    </row>
    <row r="177" spans="1:19" x14ac:dyDescent="0.75">
      <c r="A177" t="s">
        <v>125</v>
      </c>
      <c r="B177" t="s">
        <v>126</v>
      </c>
      <c r="C177" t="s">
        <v>127</v>
      </c>
      <c r="D177" t="s">
        <v>64</v>
      </c>
      <c r="E177" t="s">
        <v>23</v>
      </c>
      <c r="F177" t="s">
        <v>1</v>
      </c>
      <c r="G177">
        <v>29.97</v>
      </c>
      <c r="H177" t="s">
        <v>19</v>
      </c>
      <c r="I177" t="s">
        <v>1</v>
      </c>
      <c r="K177" s="1">
        <f t="shared" si="7"/>
        <v>27.304371999999997</v>
      </c>
    </row>
    <row r="178" spans="1:19" x14ac:dyDescent="0.75">
      <c r="A178" t="s">
        <v>128</v>
      </c>
      <c r="B178" t="s">
        <v>1</v>
      </c>
      <c r="C178" t="s">
        <v>1</v>
      </c>
      <c r="D178" t="s">
        <v>1</v>
      </c>
      <c r="E178" t="s">
        <v>1</v>
      </c>
      <c r="F178" t="s">
        <v>1</v>
      </c>
      <c r="G178">
        <v>30.46</v>
      </c>
      <c r="H178" t="s">
        <v>19</v>
      </c>
      <c r="I178" t="s">
        <v>1</v>
      </c>
      <c r="K178" s="1">
        <f t="shared" si="7"/>
        <v>27.749096000000002</v>
      </c>
    </row>
    <row r="179" spans="1:19" x14ac:dyDescent="0.75">
      <c r="A179" t="s">
        <v>125</v>
      </c>
      <c r="B179" t="s">
        <v>1</v>
      </c>
      <c r="C179" t="s">
        <v>1</v>
      </c>
      <c r="D179" t="s">
        <v>1</v>
      </c>
      <c r="E179" t="s">
        <v>1</v>
      </c>
      <c r="F179" t="s">
        <v>1</v>
      </c>
      <c r="G179">
        <v>29.48</v>
      </c>
      <c r="H179" t="s">
        <v>19</v>
      </c>
      <c r="I179" t="s">
        <v>1</v>
      </c>
      <c r="K179" s="1">
        <f t="shared" si="7"/>
        <v>26.859648</v>
      </c>
      <c r="P179" t="s">
        <v>511</v>
      </c>
      <c r="Q179" t="s">
        <v>512</v>
      </c>
      <c r="S179" t="s">
        <v>517</v>
      </c>
    </row>
    <row r="180" spans="1:19" x14ac:dyDescent="0.75">
      <c r="A180" t="s">
        <v>129</v>
      </c>
      <c r="B180" t="s">
        <v>14</v>
      </c>
      <c r="C180" t="s">
        <v>15</v>
      </c>
      <c r="D180" t="s">
        <v>16</v>
      </c>
      <c r="E180" t="s">
        <v>17</v>
      </c>
      <c r="F180" t="s">
        <v>18</v>
      </c>
      <c r="G180">
        <v>0</v>
      </c>
      <c r="H180" t="s">
        <v>19</v>
      </c>
      <c r="I180" t="s">
        <v>21</v>
      </c>
      <c r="P180">
        <v>5.05</v>
      </c>
      <c r="Q180">
        <v>5</v>
      </c>
    </row>
    <row r="181" spans="1:19" x14ac:dyDescent="0.75">
      <c r="A181" t="s">
        <v>130</v>
      </c>
      <c r="B181" t="s">
        <v>1</v>
      </c>
      <c r="C181" t="s">
        <v>1</v>
      </c>
      <c r="D181" t="s">
        <v>1</v>
      </c>
      <c r="E181" t="s">
        <v>1</v>
      </c>
      <c r="F181" t="s">
        <v>1</v>
      </c>
      <c r="G181">
        <v>0</v>
      </c>
      <c r="H181" t="s">
        <v>19</v>
      </c>
      <c r="I181" t="s">
        <v>21</v>
      </c>
      <c r="P181">
        <v>5.22</v>
      </c>
      <c r="Q181">
        <v>5</v>
      </c>
    </row>
    <row r="182" spans="1:19" x14ac:dyDescent="0.75">
      <c r="A182" t="s">
        <v>129</v>
      </c>
      <c r="B182" t="s">
        <v>1</v>
      </c>
      <c r="C182" t="s">
        <v>1</v>
      </c>
      <c r="D182" t="s">
        <v>1</v>
      </c>
      <c r="E182" t="s">
        <v>1</v>
      </c>
      <c r="F182" t="s">
        <v>1</v>
      </c>
      <c r="G182">
        <v>0</v>
      </c>
      <c r="H182" t="s">
        <v>19</v>
      </c>
      <c r="I182" t="s">
        <v>21</v>
      </c>
      <c r="P182">
        <v>5.18</v>
      </c>
      <c r="Q182">
        <v>5</v>
      </c>
    </row>
    <row r="183" spans="1:19" x14ac:dyDescent="0.75">
      <c r="A183" t="s">
        <v>129</v>
      </c>
      <c r="B183" t="s">
        <v>14</v>
      </c>
      <c r="C183" t="s">
        <v>15</v>
      </c>
      <c r="D183" t="s">
        <v>16</v>
      </c>
      <c r="E183" t="s">
        <v>23</v>
      </c>
      <c r="F183" t="s">
        <v>18</v>
      </c>
      <c r="G183">
        <v>0</v>
      </c>
      <c r="H183" t="s">
        <v>19</v>
      </c>
      <c r="I183" t="s">
        <v>21</v>
      </c>
      <c r="P183">
        <v>15.18</v>
      </c>
      <c r="Q183">
        <v>15</v>
      </c>
    </row>
    <row r="184" spans="1:19" x14ac:dyDescent="0.75">
      <c r="A184" t="s">
        <v>130</v>
      </c>
      <c r="B184" t="s">
        <v>1</v>
      </c>
      <c r="C184" t="s">
        <v>1</v>
      </c>
      <c r="D184" t="s">
        <v>1</v>
      </c>
      <c r="E184" t="s">
        <v>1</v>
      </c>
      <c r="F184" t="s">
        <v>1</v>
      </c>
      <c r="G184">
        <v>0</v>
      </c>
      <c r="H184" t="s">
        <v>19</v>
      </c>
      <c r="I184" t="s">
        <v>21</v>
      </c>
      <c r="P184">
        <v>15.15</v>
      </c>
      <c r="Q184">
        <v>15</v>
      </c>
    </row>
    <row r="185" spans="1:19" x14ac:dyDescent="0.75">
      <c r="A185" t="s">
        <v>129</v>
      </c>
      <c r="B185" t="s">
        <v>1</v>
      </c>
      <c r="C185" t="s">
        <v>1</v>
      </c>
      <c r="D185" t="s">
        <v>1</v>
      </c>
      <c r="E185" t="s">
        <v>1</v>
      </c>
      <c r="F185" t="s">
        <v>1</v>
      </c>
      <c r="G185">
        <v>0.03</v>
      </c>
      <c r="H185" t="s">
        <v>19</v>
      </c>
      <c r="I185" t="s">
        <v>21</v>
      </c>
      <c r="P185">
        <v>15.17</v>
      </c>
      <c r="Q185">
        <v>15</v>
      </c>
    </row>
    <row r="186" spans="1:19" x14ac:dyDescent="0.75">
      <c r="A186" t="s">
        <v>131</v>
      </c>
      <c r="B186" t="s">
        <v>132</v>
      </c>
      <c r="C186" t="s">
        <v>133</v>
      </c>
      <c r="D186" t="s">
        <v>16</v>
      </c>
      <c r="E186" t="s">
        <v>36</v>
      </c>
      <c r="F186" t="s">
        <v>1</v>
      </c>
      <c r="G186">
        <v>5.15</v>
      </c>
      <c r="H186" t="s">
        <v>19</v>
      </c>
      <c r="I186" t="s">
        <v>1</v>
      </c>
      <c r="P186">
        <v>26.15</v>
      </c>
      <c r="Q186">
        <v>25</v>
      </c>
    </row>
    <row r="187" spans="1:19" x14ac:dyDescent="0.75">
      <c r="A187" t="s">
        <v>134</v>
      </c>
      <c r="B187" t="s">
        <v>1</v>
      </c>
      <c r="C187" t="s">
        <v>1</v>
      </c>
      <c r="D187" t="s">
        <v>1</v>
      </c>
      <c r="E187" t="s">
        <v>1</v>
      </c>
      <c r="F187" t="s">
        <v>1</v>
      </c>
      <c r="G187">
        <v>5.05</v>
      </c>
      <c r="H187" t="s">
        <v>19</v>
      </c>
      <c r="I187" t="s">
        <v>1</v>
      </c>
      <c r="P187">
        <v>25.63</v>
      </c>
      <c r="Q187">
        <v>25</v>
      </c>
    </row>
    <row r="188" spans="1:19" x14ac:dyDescent="0.75">
      <c r="A188" t="s">
        <v>135</v>
      </c>
      <c r="B188" t="s">
        <v>1</v>
      </c>
      <c r="C188" t="s">
        <v>1</v>
      </c>
      <c r="D188" t="s">
        <v>1</v>
      </c>
      <c r="E188" t="s">
        <v>1</v>
      </c>
      <c r="F188" t="s">
        <v>1</v>
      </c>
      <c r="G188">
        <v>5.22</v>
      </c>
      <c r="H188" t="s">
        <v>19</v>
      </c>
      <c r="I188" t="s">
        <v>1</v>
      </c>
      <c r="P188">
        <v>25.71</v>
      </c>
      <c r="Q188">
        <v>25</v>
      </c>
    </row>
    <row r="189" spans="1:19" x14ac:dyDescent="0.75">
      <c r="A189" t="s">
        <v>131</v>
      </c>
      <c r="B189" t="s">
        <v>1</v>
      </c>
      <c r="C189" t="s">
        <v>1</v>
      </c>
      <c r="D189" t="s">
        <v>1</v>
      </c>
      <c r="E189" t="s">
        <v>1</v>
      </c>
      <c r="F189" t="s">
        <v>1</v>
      </c>
      <c r="G189">
        <v>5.18</v>
      </c>
      <c r="H189" t="s">
        <v>19</v>
      </c>
      <c r="I189" t="s">
        <v>1</v>
      </c>
      <c r="P189">
        <v>5.12</v>
      </c>
      <c r="Q189">
        <v>5</v>
      </c>
    </row>
    <row r="190" spans="1:19" x14ac:dyDescent="0.75">
      <c r="A190" t="s">
        <v>131</v>
      </c>
      <c r="B190" t="s">
        <v>132</v>
      </c>
      <c r="C190" t="s">
        <v>133</v>
      </c>
      <c r="D190" t="s">
        <v>16</v>
      </c>
      <c r="E190" t="s">
        <v>23</v>
      </c>
      <c r="F190" t="s">
        <v>1</v>
      </c>
      <c r="G190">
        <v>1.1000000000000001</v>
      </c>
      <c r="H190" t="s">
        <v>19</v>
      </c>
      <c r="I190" t="s">
        <v>1</v>
      </c>
      <c r="P190">
        <v>5.0599999999999996</v>
      </c>
      <c r="Q190">
        <v>5</v>
      </c>
    </row>
    <row r="191" spans="1:19" x14ac:dyDescent="0.75">
      <c r="A191" t="s">
        <v>134</v>
      </c>
      <c r="B191" t="s">
        <v>1</v>
      </c>
      <c r="C191" t="s">
        <v>1</v>
      </c>
      <c r="D191" t="s">
        <v>1</v>
      </c>
      <c r="E191" t="s">
        <v>1</v>
      </c>
      <c r="F191" t="s">
        <v>1</v>
      </c>
      <c r="G191">
        <v>1.05</v>
      </c>
      <c r="H191" t="s">
        <v>19</v>
      </c>
      <c r="I191" t="s">
        <v>1</v>
      </c>
      <c r="P191">
        <v>5.08</v>
      </c>
      <c r="Q191">
        <v>5</v>
      </c>
    </row>
    <row r="192" spans="1:19" x14ac:dyDescent="0.75">
      <c r="A192" t="s">
        <v>135</v>
      </c>
      <c r="B192" t="s">
        <v>1</v>
      </c>
      <c r="C192" t="s">
        <v>1</v>
      </c>
      <c r="D192" t="s">
        <v>1</v>
      </c>
      <c r="E192" t="s">
        <v>1</v>
      </c>
      <c r="F192" t="s">
        <v>1</v>
      </c>
      <c r="G192">
        <v>1.1399999999999999</v>
      </c>
      <c r="H192" t="s">
        <v>19</v>
      </c>
      <c r="I192" t="s">
        <v>1</v>
      </c>
      <c r="P192">
        <v>15.35</v>
      </c>
      <c r="Q192">
        <v>15</v>
      </c>
    </row>
    <row r="193" spans="1:19" x14ac:dyDescent="0.75">
      <c r="A193" t="s">
        <v>131</v>
      </c>
      <c r="B193" t="s">
        <v>1</v>
      </c>
      <c r="C193" t="s">
        <v>1</v>
      </c>
      <c r="D193" t="s">
        <v>1</v>
      </c>
      <c r="E193" t="s">
        <v>1</v>
      </c>
      <c r="F193" t="s">
        <v>1</v>
      </c>
      <c r="G193">
        <v>1.1100000000000001</v>
      </c>
      <c r="H193" t="s">
        <v>19</v>
      </c>
      <c r="I193" t="s">
        <v>1</v>
      </c>
      <c r="P193">
        <v>15.13</v>
      </c>
      <c r="Q193">
        <v>15</v>
      </c>
    </row>
    <row r="194" spans="1:19" x14ac:dyDescent="0.75">
      <c r="A194" t="s">
        <v>136</v>
      </c>
      <c r="B194" t="s">
        <v>137</v>
      </c>
      <c r="C194" t="s">
        <v>51</v>
      </c>
      <c r="D194" t="s">
        <v>16</v>
      </c>
      <c r="E194" t="s">
        <v>36</v>
      </c>
      <c r="F194" t="s">
        <v>1</v>
      </c>
      <c r="G194">
        <v>15.17</v>
      </c>
      <c r="H194" t="s">
        <v>19</v>
      </c>
      <c r="I194" t="s">
        <v>1</v>
      </c>
      <c r="P194">
        <v>15.19</v>
      </c>
      <c r="Q194">
        <v>15</v>
      </c>
    </row>
    <row r="195" spans="1:19" x14ac:dyDescent="0.75">
      <c r="A195" t="s">
        <v>138</v>
      </c>
      <c r="B195" t="s">
        <v>1</v>
      </c>
      <c r="C195" t="s">
        <v>1</v>
      </c>
      <c r="D195" t="s">
        <v>1</v>
      </c>
      <c r="E195" t="s">
        <v>1</v>
      </c>
      <c r="F195" t="s">
        <v>1</v>
      </c>
      <c r="G195">
        <v>15.18</v>
      </c>
      <c r="H195" t="s">
        <v>19</v>
      </c>
      <c r="I195" t="s">
        <v>1</v>
      </c>
      <c r="P195">
        <v>25.82</v>
      </c>
      <c r="Q195">
        <v>25</v>
      </c>
    </row>
    <row r="196" spans="1:19" x14ac:dyDescent="0.75">
      <c r="A196" t="s">
        <v>139</v>
      </c>
      <c r="B196" t="s">
        <v>1</v>
      </c>
      <c r="C196" t="s">
        <v>1</v>
      </c>
      <c r="D196" t="s">
        <v>1</v>
      </c>
      <c r="E196" t="s">
        <v>1</v>
      </c>
      <c r="F196" t="s">
        <v>1</v>
      </c>
      <c r="G196">
        <v>15.15</v>
      </c>
      <c r="H196" t="s">
        <v>19</v>
      </c>
      <c r="I196" t="s">
        <v>1</v>
      </c>
      <c r="P196">
        <v>25.66</v>
      </c>
      <c r="Q196">
        <v>25</v>
      </c>
    </row>
    <row r="197" spans="1:19" x14ac:dyDescent="0.75">
      <c r="A197" t="s">
        <v>136</v>
      </c>
      <c r="B197" t="s">
        <v>1</v>
      </c>
      <c r="C197" t="s">
        <v>1</v>
      </c>
      <c r="D197" t="s">
        <v>1</v>
      </c>
      <c r="E197" t="s">
        <v>1</v>
      </c>
      <c r="F197" t="s">
        <v>1</v>
      </c>
      <c r="G197">
        <v>15.17</v>
      </c>
      <c r="H197" t="s">
        <v>19</v>
      </c>
      <c r="I197" t="s">
        <v>1</v>
      </c>
      <c r="P197">
        <v>25.56</v>
      </c>
      <c r="Q197">
        <v>25</v>
      </c>
    </row>
    <row r="198" spans="1:19" x14ac:dyDescent="0.75">
      <c r="A198" t="s">
        <v>136</v>
      </c>
      <c r="B198" t="s">
        <v>137</v>
      </c>
      <c r="C198" t="s">
        <v>51</v>
      </c>
      <c r="D198" t="s">
        <v>16</v>
      </c>
      <c r="E198" t="s">
        <v>23</v>
      </c>
      <c r="F198" t="s">
        <v>1</v>
      </c>
      <c r="G198">
        <v>2.44</v>
      </c>
      <c r="H198" t="s">
        <v>19</v>
      </c>
      <c r="I198" t="s">
        <v>1</v>
      </c>
    </row>
    <row r="199" spans="1:19" x14ac:dyDescent="0.75">
      <c r="A199" t="s">
        <v>138</v>
      </c>
      <c r="B199" t="s">
        <v>1</v>
      </c>
      <c r="C199" t="s">
        <v>1</v>
      </c>
      <c r="D199" t="s">
        <v>1</v>
      </c>
      <c r="E199" t="s">
        <v>1</v>
      </c>
      <c r="F199" t="s">
        <v>1</v>
      </c>
      <c r="G199">
        <v>2.35</v>
      </c>
      <c r="H199" t="s">
        <v>19</v>
      </c>
      <c r="I199" t="s">
        <v>1</v>
      </c>
    </row>
    <row r="200" spans="1:19" x14ac:dyDescent="0.75">
      <c r="A200" t="s">
        <v>139</v>
      </c>
      <c r="B200" t="s">
        <v>1</v>
      </c>
      <c r="C200" t="s">
        <v>1</v>
      </c>
      <c r="D200" t="s">
        <v>1</v>
      </c>
      <c r="E200" t="s">
        <v>1</v>
      </c>
      <c r="F200" t="s">
        <v>1</v>
      </c>
      <c r="G200">
        <v>2.42</v>
      </c>
      <c r="H200" t="s">
        <v>19</v>
      </c>
      <c r="I200" t="s">
        <v>1</v>
      </c>
    </row>
    <row r="201" spans="1:19" x14ac:dyDescent="0.75">
      <c r="A201" t="s">
        <v>136</v>
      </c>
      <c r="B201" t="s">
        <v>1</v>
      </c>
      <c r="C201" t="s">
        <v>1</v>
      </c>
      <c r="D201" t="s">
        <v>1</v>
      </c>
      <c r="E201" t="s">
        <v>1</v>
      </c>
      <c r="F201" t="s">
        <v>1</v>
      </c>
      <c r="G201">
        <v>2.54</v>
      </c>
      <c r="H201" t="s">
        <v>19</v>
      </c>
      <c r="I201" t="s">
        <v>1</v>
      </c>
      <c r="P201" t="s">
        <v>514</v>
      </c>
      <c r="Q201" t="s">
        <v>515</v>
      </c>
      <c r="S201" t="s">
        <v>518</v>
      </c>
    </row>
    <row r="202" spans="1:19" x14ac:dyDescent="0.75">
      <c r="A202" t="s">
        <v>140</v>
      </c>
      <c r="B202" t="s">
        <v>141</v>
      </c>
      <c r="C202" t="s">
        <v>56</v>
      </c>
      <c r="D202" t="s">
        <v>16</v>
      </c>
      <c r="E202" t="s">
        <v>36</v>
      </c>
      <c r="F202" t="s">
        <v>1</v>
      </c>
      <c r="G202">
        <v>25.83</v>
      </c>
      <c r="H202" t="s">
        <v>19</v>
      </c>
      <c r="I202" t="s">
        <v>1</v>
      </c>
      <c r="P202">
        <v>1.05</v>
      </c>
      <c r="Q202">
        <v>0.8</v>
      </c>
    </row>
    <row r="203" spans="1:19" x14ac:dyDescent="0.75">
      <c r="A203" t="s">
        <v>142</v>
      </c>
      <c r="B203" t="s">
        <v>1</v>
      </c>
      <c r="C203" t="s">
        <v>1</v>
      </c>
      <c r="D203" t="s">
        <v>1</v>
      </c>
      <c r="E203" t="s">
        <v>1</v>
      </c>
      <c r="F203" t="s">
        <v>1</v>
      </c>
      <c r="G203">
        <v>26.15</v>
      </c>
      <c r="H203" t="s">
        <v>19</v>
      </c>
      <c r="I203" t="s">
        <v>1</v>
      </c>
      <c r="P203">
        <v>1.1399999999999999</v>
      </c>
      <c r="Q203">
        <v>0.8</v>
      </c>
    </row>
    <row r="204" spans="1:19" x14ac:dyDescent="0.75">
      <c r="A204" t="s">
        <v>143</v>
      </c>
      <c r="B204" t="s">
        <v>1</v>
      </c>
      <c r="C204" t="s">
        <v>1</v>
      </c>
      <c r="D204" t="s">
        <v>1</v>
      </c>
      <c r="E204" t="s">
        <v>1</v>
      </c>
      <c r="F204" t="s">
        <v>1</v>
      </c>
      <c r="G204">
        <v>25.63</v>
      </c>
      <c r="H204" t="s">
        <v>19</v>
      </c>
      <c r="I204" t="s">
        <v>1</v>
      </c>
      <c r="P204">
        <v>1.1100000000000001</v>
      </c>
      <c r="Q204">
        <v>0.8</v>
      </c>
    </row>
    <row r="205" spans="1:19" x14ac:dyDescent="0.75">
      <c r="A205" t="s">
        <v>140</v>
      </c>
      <c r="B205" t="s">
        <v>1</v>
      </c>
      <c r="C205" t="s">
        <v>1</v>
      </c>
      <c r="D205" t="s">
        <v>1</v>
      </c>
      <c r="E205" t="s">
        <v>1</v>
      </c>
      <c r="F205" t="s">
        <v>1</v>
      </c>
      <c r="G205">
        <v>25.71</v>
      </c>
      <c r="H205" t="s">
        <v>19</v>
      </c>
      <c r="I205" t="s">
        <v>1</v>
      </c>
      <c r="P205">
        <v>2.35</v>
      </c>
      <c r="Q205">
        <v>2</v>
      </c>
    </row>
    <row r="206" spans="1:19" x14ac:dyDescent="0.75">
      <c r="A206" t="s">
        <v>140</v>
      </c>
      <c r="B206" t="s">
        <v>141</v>
      </c>
      <c r="C206" t="s">
        <v>56</v>
      </c>
      <c r="D206" t="s">
        <v>16</v>
      </c>
      <c r="E206" t="s">
        <v>23</v>
      </c>
      <c r="F206" t="s">
        <v>1</v>
      </c>
      <c r="G206">
        <v>6.03</v>
      </c>
      <c r="H206" t="s">
        <v>19</v>
      </c>
      <c r="I206" t="s">
        <v>1</v>
      </c>
      <c r="P206">
        <v>2.42</v>
      </c>
      <c r="Q206">
        <v>2</v>
      </c>
    </row>
    <row r="207" spans="1:19" x14ac:dyDescent="0.75">
      <c r="A207" t="s">
        <v>142</v>
      </c>
      <c r="B207" t="s">
        <v>1</v>
      </c>
      <c r="C207" t="s">
        <v>1</v>
      </c>
      <c r="D207" t="s">
        <v>1</v>
      </c>
      <c r="E207" t="s">
        <v>1</v>
      </c>
      <c r="F207" t="s">
        <v>1</v>
      </c>
      <c r="G207">
        <v>6.1</v>
      </c>
      <c r="H207" t="s">
        <v>19</v>
      </c>
      <c r="I207" t="s">
        <v>1</v>
      </c>
      <c r="P207">
        <v>2.54</v>
      </c>
      <c r="Q207">
        <v>2</v>
      </c>
    </row>
    <row r="208" spans="1:19" x14ac:dyDescent="0.75">
      <c r="A208" t="s">
        <v>143</v>
      </c>
      <c r="B208" t="s">
        <v>1</v>
      </c>
      <c r="C208" t="s">
        <v>1</v>
      </c>
      <c r="D208" t="s">
        <v>1</v>
      </c>
      <c r="E208" t="s">
        <v>1</v>
      </c>
      <c r="F208" t="s">
        <v>1</v>
      </c>
      <c r="G208">
        <v>6.03</v>
      </c>
      <c r="H208" t="s">
        <v>19</v>
      </c>
      <c r="I208" t="s">
        <v>1</v>
      </c>
      <c r="P208">
        <v>6.1</v>
      </c>
      <c r="Q208">
        <v>5</v>
      </c>
    </row>
    <row r="209" spans="1:17" x14ac:dyDescent="0.75">
      <c r="A209" t="s">
        <v>140</v>
      </c>
      <c r="B209" t="s">
        <v>1</v>
      </c>
      <c r="C209" t="s">
        <v>1</v>
      </c>
      <c r="D209" t="s">
        <v>1</v>
      </c>
      <c r="E209" t="s">
        <v>1</v>
      </c>
      <c r="F209" t="s">
        <v>1</v>
      </c>
      <c r="G209">
        <v>5.95</v>
      </c>
      <c r="H209" t="s">
        <v>19</v>
      </c>
      <c r="I209" t="s">
        <v>1</v>
      </c>
      <c r="P209">
        <v>6.03</v>
      </c>
      <c r="Q209">
        <v>5</v>
      </c>
    </row>
    <row r="210" spans="1:17" x14ac:dyDescent="0.75">
      <c r="A210" t="s">
        <v>144</v>
      </c>
      <c r="B210" t="s">
        <v>14</v>
      </c>
      <c r="C210" t="s">
        <v>15</v>
      </c>
      <c r="D210" t="s">
        <v>16</v>
      </c>
      <c r="E210" t="s">
        <v>17</v>
      </c>
      <c r="F210" t="s">
        <v>18</v>
      </c>
      <c r="G210">
        <v>0</v>
      </c>
      <c r="H210" t="s">
        <v>19</v>
      </c>
      <c r="I210" t="s">
        <v>21</v>
      </c>
      <c r="P210">
        <v>5.95</v>
      </c>
      <c r="Q210">
        <v>5</v>
      </c>
    </row>
    <row r="211" spans="1:17" x14ac:dyDescent="0.75">
      <c r="A211" t="s">
        <v>145</v>
      </c>
      <c r="B211" t="s">
        <v>1</v>
      </c>
      <c r="C211" t="s">
        <v>1</v>
      </c>
      <c r="D211" t="s">
        <v>1</v>
      </c>
      <c r="E211" t="s">
        <v>1</v>
      </c>
      <c r="F211" t="s">
        <v>1</v>
      </c>
      <c r="G211">
        <v>0</v>
      </c>
      <c r="H211" t="s">
        <v>19</v>
      </c>
      <c r="I211" t="s">
        <v>21</v>
      </c>
      <c r="P211">
        <v>0.91</v>
      </c>
      <c r="Q211">
        <v>0.8</v>
      </c>
    </row>
    <row r="212" spans="1:17" x14ac:dyDescent="0.75">
      <c r="A212" t="s">
        <v>144</v>
      </c>
      <c r="B212" t="s">
        <v>1</v>
      </c>
      <c r="C212" t="s">
        <v>1</v>
      </c>
      <c r="D212" t="s">
        <v>1</v>
      </c>
      <c r="E212" t="s">
        <v>1</v>
      </c>
      <c r="F212" t="s">
        <v>1</v>
      </c>
      <c r="G212">
        <v>0</v>
      </c>
      <c r="H212" t="s">
        <v>19</v>
      </c>
      <c r="I212" t="s">
        <v>21</v>
      </c>
      <c r="P212">
        <v>0.91</v>
      </c>
      <c r="Q212">
        <v>0.8</v>
      </c>
    </row>
    <row r="213" spans="1:17" x14ac:dyDescent="0.75">
      <c r="A213" t="s">
        <v>144</v>
      </c>
      <c r="B213" t="s">
        <v>14</v>
      </c>
      <c r="C213" t="s">
        <v>15</v>
      </c>
      <c r="D213" t="s">
        <v>16</v>
      </c>
      <c r="E213" t="s">
        <v>23</v>
      </c>
      <c r="F213" t="s">
        <v>18</v>
      </c>
      <c r="G213">
        <v>0</v>
      </c>
      <c r="H213" t="s">
        <v>19</v>
      </c>
      <c r="I213" t="s">
        <v>21</v>
      </c>
      <c r="P213">
        <v>0.89</v>
      </c>
      <c r="Q213">
        <v>0.8</v>
      </c>
    </row>
    <row r="214" spans="1:17" x14ac:dyDescent="0.75">
      <c r="A214" t="s">
        <v>145</v>
      </c>
      <c r="B214" t="s">
        <v>1</v>
      </c>
      <c r="C214" t="s">
        <v>1</v>
      </c>
      <c r="D214" t="s">
        <v>1</v>
      </c>
      <c r="E214" t="s">
        <v>1</v>
      </c>
      <c r="F214" t="s">
        <v>1</v>
      </c>
      <c r="G214">
        <v>0</v>
      </c>
      <c r="H214" t="s">
        <v>19</v>
      </c>
      <c r="I214" t="s">
        <v>21</v>
      </c>
      <c r="P214">
        <v>2.42</v>
      </c>
      <c r="Q214">
        <v>2</v>
      </c>
    </row>
    <row r="215" spans="1:17" x14ac:dyDescent="0.75">
      <c r="A215" t="s">
        <v>144</v>
      </c>
      <c r="B215" t="s">
        <v>1</v>
      </c>
      <c r="C215" t="s">
        <v>1</v>
      </c>
      <c r="D215" t="s">
        <v>1</v>
      </c>
      <c r="E215" t="s">
        <v>1</v>
      </c>
      <c r="F215" t="s">
        <v>1</v>
      </c>
      <c r="G215">
        <v>0</v>
      </c>
      <c r="H215" t="s">
        <v>19</v>
      </c>
      <c r="I215" t="s">
        <v>21</v>
      </c>
      <c r="P215">
        <v>2.4500000000000002</v>
      </c>
      <c r="Q215">
        <v>2</v>
      </c>
    </row>
    <row r="216" spans="1:17" x14ac:dyDescent="0.75">
      <c r="A216" t="s">
        <v>146</v>
      </c>
      <c r="B216" t="s">
        <v>147</v>
      </c>
      <c r="C216" t="s">
        <v>148</v>
      </c>
      <c r="D216" t="s">
        <v>64</v>
      </c>
      <c r="E216" t="s">
        <v>36</v>
      </c>
      <c r="F216" t="s">
        <v>1</v>
      </c>
      <c r="G216">
        <v>99.25</v>
      </c>
      <c r="H216" t="s">
        <v>19</v>
      </c>
      <c r="I216" t="s">
        <v>1</v>
      </c>
      <c r="J216" s="1">
        <f t="shared" ref="J216:J248" si="9">0.9688*G216 + 0.1236</f>
        <v>96.277000000000001</v>
      </c>
      <c r="P216">
        <v>2.48</v>
      </c>
      <c r="Q216">
        <v>2</v>
      </c>
    </row>
    <row r="217" spans="1:17" x14ac:dyDescent="0.75">
      <c r="A217" t="s">
        <v>149</v>
      </c>
      <c r="B217" t="s">
        <v>1</v>
      </c>
      <c r="C217" t="s">
        <v>1</v>
      </c>
      <c r="D217" t="s">
        <v>1</v>
      </c>
      <c r="E217" t="s">
        <v>1</v>
      </c>
      <c r="F217" t="s">
        <v>1</v>
      </c>
      <c r="G217">
        <v>99.78</v>
      </c>
      <c r="H217" t="s">
        <v>19</v>
      </c>
      <c r="I217" t="s">
        <v>1</v>
      </c>
      <c r="J217" s="1">
        <f t="shared" si="9"/>
        <v>96.790464</v>
      </c>
      <c r="P217">
        <v>6.03</v>
      </c>
      <c r="Q217">
        <v>5</v>
      </c>
    </row>
    <row r="218" spans="1:17" x14ac:dyDescent="0.75">
      <c r="A218" t="s">
        <v>146</v>
      </c>
      <c r="B218" t="s">
        <v>1</v>
      </c>
      <c r="C218" t="s">
        <v>1</v>
      </c>
      <c r="D218" t="s">
        <v>1</v>
      </c>
      <c r="E218" t="s">
        <v>1</v>
      </c>
      <c r="F218" t="s">
        <v>1</v>
      </c>
      <c r="G218">
        <v>98.73</v>
      </c>
      <c r="H218" t="s">
        <v>19</v>
      </c>
      <c r="I218" t="s">
        <v>1</v>
      </c>
      <c r="J218" s="1">
        <f t="shared" si="9"/>
        <v>95.773223999999999</v>
      </c>
      <c r="P218">
        <v>6.15</v>
      </c>
      <c r="Q218">
        <v>5</v>
      </c>
    </row>
    <row r="219" spans="1:17" x14ac:dyDescent="0.75">
      <c r="A219" t="s">
        <v>146</v>
      </c>
      <c r="B219" t="s">
        <v>147</v>
      </c>
      <c r="C219" t="s">
        <v>148</v>
      </c>
      <c r="D219" t="s">
        <v>64</v>
      </c>
      <c r="E219" t="s">
        <v>23</v>
      </c>
      <c r="F219" t="s">
        <v>1</v>
      </c>
      <c r="G219">
        <v>33.71</v>
      </c>
      <c r="H219" t="s">
        <v>19</v>
      </c>
      <c r="I219" t="s">
        <v>1</v>
      </c>
      <c r="K219" s="1">
        <f>0.8317*G219 - 0.031</f>
        <v>28.005607000000001</v>
      </c>
      <c r="P219">
        <v>6.01</v>
      </c>
      <c r="Q219">
        <v>5</v>
      </c>
    </row>
    <row r="220" spans="1:17" x14ac:dyDescent="0.75">
      <c r="A220" t="s">
        <v>149</v>
      </c>
      <c r="B220" t="s">
        <v>1</v>
      </c>
      <c r="C220" t="s">
        <v>1</v>
      </c>
      <c r="D220" t="s">
        <v>1</v>
      </c>
      <c r="E220" t="s">
        <v>1</v>
      </c>
      <c r="F220" t="s">
        <v>1</v>
      </c>
      <c r="G220">
        <v>34.24</v>
      </c>
      <c r="H220" t="s">
        <v>19</v>
      </c>
      <c r="I220" t="s">
        <v>1</v>
      </c>
      <c r="K220" s="1">
        <f t="shared" ref="K220:K281" si="10">0.8317*G220 - 0.031</f>
        <v>28.446408000000002</v>
      </c>
    </row>
    <row r="221" spans="1:17" x14ac:dyDescent="0.75">
      <c r="A221" t="s">
        <v>146</v>
      </c>
      <c r="B221" t="s">
        <v>1</v>
      </c>
      <c r="C221" t="s">
        <v>1</v>
      </c>
      <c r="D221" t="s">
        <v>1</v>
      </c>
      <c r="E221" t="s">
        <v>1</v>
      </c>
      <c r="F221" t="s">
        <v>1</v>
      </c>
      <c r="G221">
        <v>33.17</v>
      </c>
      <c r="H221" t="s">
        <v>19</v>
      </c>
      <c r="I221" t="s">
        <v>1</v>
      </c>
      <c r="K221" s="1">
        <f t="shared" si="10"/>
        <v>27.556489000000003</v>
      </c>
    </row>
    <row r="222" spans="1:17" x14ac:dyDescent="0.75">
      <c r="A222" t="s">
        <v>150</v>
      </c>
      <c r="B222" t="s">
        <v>151</v>
      </c>
      <c r="C222" t="s">
        <v>152</v>
      </c>
      <c r="D222" t="s">
        <v>64</v>
      </c>
      <c r="E222" t="s">
        <v>36</v>
      </c>
      <c r="F222" t="s">
        <v>1</v>
      </c>
      <c r="G222">
        <v>81.53</v>
      </c>
      <c r="H222" t="s">
        <v>19</v>
      </c>
      <c r="I222" t="s">
        <v>1</v>
      </c>
      <c r="J222" s="1">
        <f t="shared" si="9"/>
        <v>79.109864000000002</v>
      </c>
    </row>
    <row r="223" spans="1:17" x14ac:dyDescent="0.75">
      <c r="A223" t="s">
        <v>153</v>
      </c>
      <c r="B223" t="s">
        <v>1</v>
      </c>
      <c r="C223" t="s">
        <v>1</v>
      </c>
      <c r="D223" t="s">
        <v>1</v>
      </c>
      <c r="E223" t="s">
        <v>1</v>
      </c>
      <c r="F223" t="s">
        <v>1</v>
      </c>
      <c r="G223">
        <v>82.82</v>
      </c>
      <c r="H223" t="s">
        <v>19</v>
      </c>
      <c r="I223" t="s">
        <v>1</v>
      </c>
      <c r="J223" s="1">
        <f t="shared" si="9"/>
        <v>80.359615999999988</v>
      </c>
    </row>
    <row r="224" spans="1:17" x14ac:dyDescent="0.75">
      <c r="A224" t="s">
        <v>150</v>
      </c>
      <c r="B224" t="s">
        <v>1</v>
      </c>
      <c r="C224" t="s">
        <v>1</v>
      </c>
      <c r="D224" t="s">
        <v>1</v>
      </c>
      <c r="E224" t="s">
        <v>1</v>
      </c>
      <c r="F224" t="s">
        <v>1</v>
      </c>
      <c r="G224">
        <v>80.25</v>
      </c>
      <c r="H224" t="s">
        <v>19</v>
      </c>
      <c r="I224" t="s">
        <v>1</v>
      </c>
      <c r="J224" s="1">
        <f t="shared" si="9"/>
        <v>77.869799999999998</v>
      </c>
    </row>
    <row r="225" spans="1:11" x14ac:dyDescent="0.75">
      <c r="A225" t="s">
        <v>150</v>
      </c>
      <c r="B225" t="s">
        <v>151</v>
      </c>
      <c r="C225" t="s">
        <v>152</v>
      </c>
      <c r="D225" t="s">
        <v>64</v>
      </c>
      <c r="E225" t="s">
        <v>23</v>
      </c>
      <c r="F225" t="s">
        <v>1</v>
      </c>
      <c r="G225">
        <v>22.95</v>
      </c>
      <c r="H225" t="s">
        <v>19</v>
      </c>
      <c r="I225" t="s">
        <v>1</v>
      </c>
      <c r="K225" s="1">
        <f t="shared" si="10"/>
        <v>19.056515000000001</v>
      </c>
    </row>
    <row r="226" spans="1:11" x14ac:dyDescent="0.75">
      <c r="A226" t="s">
        <v>153</v>
      </c>
      <c r="B226" t="s">
        <v>1</v>
      </c>
      <c r="C226" t="s">
        <v>1</v>
      </c>
      <c r="D226" t="s">
        <v>1</v>
      </c>
      <c r="E226" t="s">
        <v>1</v>
      </c>
      <c r="F226" t="s">
        <v>1</v>
      </c>
      <c r="G226">
        <v>23.43</v>
      </c>
      <c r="H226" t="s">
        <v>19</v>
      </c>
      <c r="I226" t="s">
        <v>1</v>
      </c>
      <c r="K226" s="1">
        <f t="shared" si="10"/>
        <v>19.455731</v>
      </c>
    </row>
    <row r="227" spans="1:11" x14ac:dyDescent="0.75">
      <c r="A227" t="s">
        <v>150</v>
      </c>
      <c r="B227" t="s">
        <v>1</v>
      </c>
      <c r="C227" t="s">
        <v>1</v>
      </c>
      <c r="D227" t="s">
        <v>1</v>
      </c>
      <c r="E227" t="s">
        <v>1</v>
      </c>
      <c r="F227" t="s">
        <v>1</v>
      </c>
      <c r="G227">
        <v>22.48</v>
      </c>
      <c r="H227" t="s">
        <v>19</v>
      </c>
      <c r="I227" t="s">
        <v>1</v>
      </c>
      <c r="K227" s="1">
        <f t="shared" si="10"/>
        <v>18.665616</v>
      </c>
    </row>
    <row r="228" spans="1:11" x14ac:dyDescent="0.75">
      <c r="A228" t="s">
        <v>154</v>
      </c>
      <c r="B228" t="s">
        <v>155</v>
      </c>
      <c r="C228" t="s">
        <v>156</v>
      </c>
      <c r="D228" t="s">
        <v>64</v>
      </c>
      <c r="E228" t="s">
        <v>36</v>
      </c>
      <c r="F228" t="s">
        <v>1</v>
      </c>
      <c r="G228">
        <v>108.91</v>
      </c>
      <c r="H228" t="s">
        <v>19</v>
      </c>
      <c r="I228" t="s">
        <v>1</v>
      </c>
      <c r="J228" s="1">
        <f t="shared" si="9"/>
        <v>105.63560799999999</v>
      </c>
    </row>
    <row r="229" spans="1:11" x14ac:dyDescent="0.75">
      <c r="A229" t="s">
        <v>157</v>
      </c>
      <c r="B229" t="s">
        <v>1</v>
      </c>
      <c r="C229" t="s">
        <v>1</v>
      </c>
      <c r="D229" t="s">
        <v>1</v>
      </c>
      <c r="E229" t="s">
        <v>1</v>
      </c>
      <c r="F229" t="s">
        <v>1</v>
      </c>
      <c r="G229">
        <v>111.53</v>
      </c>
      <c r="H229" t="s">
        <v>19</v>
      </c>
      <c r="I229" t="s">
        <v>1</v>
      </c>
      <c r="J229" s="1">
        <f t="shared" si="9"/>
        <v>108.17386399999999</v>
      </c>
    </row>
    <row r="230" spans="1:11" x14ac:dyDescent="0.75">
      <c r="A230" t="s">
        <v>154</v>
      </c>
      <c r="B230" t="s">
        <v>1</v>
      </c>
      <c r="C230" t="s">
        <v>1</v>
      </c>
      <c r="D230" t="s">
        <v>1</v>
      </c>
      <c r="E230" t="s">
        <v>1</v>
      </c>
      <c r="F230" t="s">
        <v>1</v>
      </c>
      <c r="G230">
        <v>106.3</v>
      </c>
      <c r="H230" t="s">
        <v>19</v>
      </c>
      <c r="I230" t="s">
        <v>1</v>
      </c>
      <c r="J230" s="1">
        <f t="shared" si="9"/>
        <v>103.10704</v>
      </c>
    </row>
    <row r="231" spans="1:11" x14ac:dyDescent="0.75">
      <c r="A231" t="s">
        <v>154</v>
      </c>
      <c r="B231" t="s">
        <v>155</v>
      </c>
      <c r="C231" t="s">
        <v>156</v>
      </c>
      <c r="D231" t="s">
        <v>64</v>
      </c>
      <c r="E231" t="s">
        <v>23</v>
      </c>
      <c r="F231" t="s">
        <v>1</v>
      </c>
      <c r="G231">
        <v>31.92</v>
      </c>
      <c r="H231" t="s">
        <v>19</v>
      </c>
      <c r="I231" t="s">
        <v>1</v>
      </c>
      <c r="K231" s="1">
        <f t="shared" si="10"/>
        <v>26.516864000000002</v>
      </c>
    </row>
    <row r="232" spans="1:11" x14ac:dyDescent="0.75">
      <c r="A232" t="s">
        <v>157</v>
      </c>
      <c r="B232" t="s">
        <v>1</v>
      </c>
      <c r="C232" t="s">
        <v>1</v>
      </c>
      <c r="D232" t="s">
        <v>1</v>
      </c>
      <c r="E232" t="s">
        <v>1</v>
      </c>
      <c r="F232" t="s">
        <v>1</v>
      </c>
      <c r="G232">
        <v>32.479999999999997</v>
      </c>
      <c r="H232" t="s">
        <v>19</v>
      </c>
      <c r="I232" t="s">
        <v>1</v>
      </c>
      <c r="K232" s="1">
        <f t="shared" si="10"/>
        <v>26.982616</v>
      </c>
    </row>
    <row r="233" spans="1:11" x14ac:dyDescent="0.75">
      <c r="A233" t="s">
        <v>154</v>
      </c>
      <c r="B233" t="s">
        <v>1</v>
      </c>
      <c r="C233" t="s">
        <v>1</v>
      </c>
      <c r="D233" t="s">
        <v>1</v>
      </c>
      <c r="E233" t="s">
        <v>1</v>
      </c>
      <c r="F233" t="s">
        <v>1</v>
      </c>
      <c r="G233">
        <v>31.36</v>
      </c>
      <c r="H233" t="s">
        <v>19</v>
      </c>
      <c r="I233" t="s">
        <v>1</v>
      </c>
      <c r="K233" s="1">
        <f t="shared" si="10"/>
        <v>26.051112</v>
      </c>
    </row>
    <row r="234" spans="1:11" x14ac:dyDescent="0.75">
      <c r="A234" t="s">
        <v>158</v>
      </c>
      <c r="B234" t="s">
        <v>159</v>
      </c>
      <c r="C234" t="s">
        <v>160</v>
      </c>
      <c r="D234" t="s">
        <v>64</v>
      </c>
      <c r="E234" t="s">
        <v>36</v>
      </c>
      <c r="F234" t="s">
        <v>1</v>
      </c>
      <c r="G234">
        <v>91.43</v>
      </c>
      <c r="H234" t="s">
        <v>19</v>
      </c>
      <c r="I234" t="s">
        <v>1</v>
      </c>
      <c r="J234" s="1">
        <f t="shared" si="9"/>
        <v>88.700984000000005</v>
      </c>
    </row>
    <row r="235" spans="1:11" x14ac:dyDescent="0.75">
      <c r="A235" t="s">
        <v>161</v>
      </c>
      <c r="B235" t="s">
        <v>1</v>
      </c>
      <c r="C235" t="s">
        <v>1</v>
      </c>
      <c r="D235" t="s">
        <v>1</v>
      </c>
      <c r="E235" t="s">
        <v>1</v>
      </c>
      <c r="F235" t="s">
        <v>1</v>
      </c>
      <c r="G235">
        <v>93.03</v>
      </c>
      <c r="H235" t="s">
        <v>19</v>
      </c>
      <c r="I235" t="s">
        <v>1</v>
      </c>
      <c r="J235" s="1">
        <f t="shared" si="9"/>
        <v>90.251064</v>
      </c>
    </row>
    <row r="236" spans="1:11" x14ac:dyDescent="0.75">
      <c r="A236" t="s">
        <v>158</v>
      </c>
      <c r="B236" t="s">
        <v>1</v>
      </c>
      <c r="C236" t="s">
        <v>1</v>
      </c>
      <c r="D236" t="s">
        <v>1</v>
      </c>
      <c r="E236" t="s">
        <v>1</v>
      </c>
      <c r="F236" t="s">
        <v>1</v>
      </c>
      <c r="G236">
        <v>89.82</v>
      </c>
      <c r="H236" t="s">
        <v>19</v>
      </c>
      <c r="I236" t="s">
        <v>1</v>
      </c>
      <c r="J236" s="1">
        <f t="shared" si="9"/>
        <v>87.141215999999986</v>
      </c>
    </row>
    <row r="237" spans="1:11" x14ac:dyDescent="0.75">
      <c r="A237" t="s">
        <v>158</v>
      </c>
      <c r="B237" t="s">
        <v>159</v>
      </c>
      <c r="C237" t="s">
        <v>160</v>
      </c>
      <c r="D237" t="s">
        <v>64</v>
      </c>
      <c r="E237" t="s">
        <v>23</v>
      </c>
      <c r="F237" t="s">
        <v>1</v>
      </c>
      <c r="G237">
        <v>28.06</v>
      </c>
      <c r="H237" t="s">
        <v>19</v>
      </c>
      <c r="I237" t="s">
        <v>1</v>
      </c>
      <c r="K237" s="1">
        <f t="shared" si="10"/>
        <v>23.306501999999998</v>
      </c>
    </row>
    <row r="238" spans="1:11" x14ac:dyDescent="0.75">
      <c r="A238" t="s">
        <v>161</v>
      </c>
      <c r="B238" t="s">
        <v>1</v>
      </c>
      <c r="C238" t="s">
        <v>1</v>
      </c>
      <c r="D238" t="s">
        <v>1</v>
      </c>
      <c r="E238" t="s">
        <v>1</v>
      </c>
      <c r="F238" t="s">
        <v>1</v>
      </c>
      <c r="G238">
        <v>28.59</v>
      </c>
      <c r="H238" t="s">
        <v>19</v>
      </c>
      <c r="I238" t="s">
        <v>1</v>
      </c>
      <c r="K238" s="1">
        <f t="shared" si="10"/>
        <v>23.747303000000002</v>
      </c>
    </row>
    <row r="239" spans="1:11" x14ac:dyDescent="0.75">
      <c r="A239" t="s">
        <v>158</v>
      </c>
      <c r="B239" t="s">
        <v>1</v>
      </c>
      <c r="C239" t="s">
        <v>1</v>
      </c>
      <c r="D239" t="s">
        <v>1</v>
      </c>
      <c r="E239" t="s">
        <v>1</v>
      </c>
      <c r="F239" t="s">
        <v>1</v>
      </c>
      <c r="G239">
        <v>27.53</v>
      </c>
      <c r="H239" t="s">
        <v>19</v>
      </c>
      <c r="I239" t="s">
        <v>1</v>
      </c>
      <c r="K239" s="1">
        <f t="shared" si="10"/>
        <v>22.865701000000001</v>
      </c>
    </row>
    <row r="240" spans="1:11" x14ac:dyDescent="0.75">
      <c r="A240" t="s">
        <v>162</v>
      </c>
      <c r="B240" t="s">
        <v>163</v>
      </c>
      <c r="C240" t="s">
        <v>164</v>
      </c>
      <c r="D240" t="s">
        <v>64</v>
      </c>
      <c r="E240" t="s">
        <v>36</v>
      </c>
      <c r="F240" t="s">
        <v>1</v>
      </c>
      <c r="G240">
        <v>90.89</v>
      </c>
      <c r="H240" t="s">
        <v>19</v>
      </c>
      <c r="I240" t="s">
        <v>1</v>
      </c>
      <c r="J240" s="1">
        <f t="shared" si="9"/>
        <v>88.177831999999995</v>
      </c>
    </row>
    <row r="241" spans="1:11" x14ac:dyDescent="0.75">
      <c r="A241" t="s">
        <v>165</v>
      </c>
      <c r="B241" t="s">
        <v>1</v>
      </c>
      <c r="C241" t="s">
        <v>1</v>
      </c>
      <c r="D241" t="s">
        <v>1</v>
      </c>
      <c r="E241" t="s">
        <v>1</v>
      </c>
      <c r="F241" t="s">
        <v>1</v>
      </c>
      <c r="G241">
        <v>91.28</v>
      </c>
      <c r="H241" t="s">
        <v>19</v>
      </c>
      <c r="I241" t="s">
        <v>1</v>
      </c>
      <c r="J241" s="1">
        <f t="shared" si="9"/>
        <v>88.555663999999993</v>
      </c>
    </row>
    <row r="242" spans="1:11" x14ac:dyDescent="0.75">
      <c r="A242" t="s">
        <v>162</v>
      </c>
      <c r="B242" t="s">
        <v>1</v>
      </c>
      <c r="C242" t="s">
        <v>1</v>
      </c>
      <c r="D242" t="s">
        <v>1</v>
      </c>
      <c r="E242" t="s">
        <v>1</v>
      </c>
      <c r="F242" t="s">
        <v>1</v>
      </c>
      <c r="G242">
        <v>90.49</v>
      </c>
      <c r="H242" t="s">
        <v>19</v>
      </c>
      <c r="I242" t="s">
        <v>1</v>
      </c>
      <c r="J242" s="1">
        <f t="shared" si="9"/>
        <v>87.790311999999986</v>
      </c>
    </row>
    <row r="243" spans="1:11" x14ac:dyDescent="0.75">
      <c r="A243" t="s">
        <v>162</v>
      </c>
      <c r="B243" t="s">
        <v>163</v>
      </c>
      <c r="C243" t="s">
        <v>164</v>
      </c>
      <c r="D243" t="s">
        <v>64</v>
      </c>
      <c r="E243" t="s">
        <v>23</v>
      </c>
      <c r="F243" t="s">
        <v>1</v>
      </c>
      <c r="G243">
        <v>25.51</v>
      </c>
      <c r="H243" t="s">
        <v>19</v>
      </c>
      <c r="I243" t="s">
        <v>1</v>
      </c>
      <c r="K243" s="1">
        <f t="shared" si="10"/>
        <v>21.185667000000002</v>
      </c>
    </row>
    <row r="244" spans="1:11" x14ac:dyDescent="0.75">
      <c r="A244" t="s">
        <v>165</v>
      </c>
      <c r="B244" t="s">
        <v>1</v>
      </c>
      <c r="C244" t="s">
        <v>1</v>
      </c>
      <c r="D244" t="s">
        <v>1</v>
      </c>
      <c r="E244" t="s">
        <v>1</v>
      </c>
      <c r="F244" t="s">
        <v>1</v>
      </c>
      <c r="G244">
        <v>25.94</v>
      </c>
      <c r="H244" t="s">
        <v>19</v>
      </c>
      <c r="I244" t="s">
        <v>1</v>
      </c>
      <c r="K244" s="1">
        <f t="shared" si="10"/>
        <v>21.543298000000004</v>
      </c>
    </row>
    <row r="245" spans="1:11" x14ac:dyDescent="0.75">
      <c r="A245" t="s">
        <v>162</v>
      </c>
      <c r="B245" t="s">
        <v>1</v>
      </c>
      <c r="C245" t="s">
        <v>1</v>
      </c>
      <c r="D245" t="s">
        <v>1</v>
      </c>
      <c r="E245" t="s">
        <v>1</v>
      </c>
      <c r="F245" t="s">
        <v>1</v>
      </c>
      <c r="G245">
        <v>25.09</v>
      </c>
      <c r="H245" t="s">
        <v>19</v>
      </c>
      <c r="I245" t="s">
        <v>1</v>
      </c>
      <c r="K245" s="1">
        <f>0.8317*G245 - 0.031</f>
        <v>20.836353000000003</v>
      </c>
    </row>
    <row r="246" spans="1:11" x14ac:dyDescent="0.75">
      <c r="A246" t="s">
        <v>166</v>
      </c>
      <c r="B246" t="s">
        <v>167</v>
      </c>
      <c r="C246" t="s">
        <v>168</v>
      </c>
      <c r="D246" t="s">
        <v>64</v>
      </c>
      <c r="E246" t="s">
        <v>36</v>
      </c>
      <c r="F246" t="s">
        <v>1</v>
      </c>
      <c r="G246">
        <v>87.33</v>
      </c>
      <c r="H246" t="s">
        <v>19</v>
      </c>
      <c r="I246" t="s">
        <v>1</v>
      </c>
      <c r="J246" s="1">
        <f t="shared" si="9"/>
        <v>84.728904</v>
      </c>
    </row>
    <row r="247" spans="1:11" x14ac:dyDescent="0.75">
      <c r="A247" t="s">
        <v>169</v>
      </c>
      <c r="B247" t="s">
        <v>1</v>
      </c>
      <c r="C247" t="s">
        <v>1</v>
      </c>
      <c r="D247" t="s">
        <v>1</v>
      </c>
      <c r="E247" t="s">
        <v>1</v>
      </c>
      <c r="F247" t="s">
        <v>1</v>
      </c>
      <c r="G247">
        <v>88.67</v>
      </c>
      <c r="H247" t="s">
        <v>19</v>
      </c>
      <c r="I247" t="s">
        <v>1</v>
      </c>
      <c r="J247" s="1">
        <f t="shared" si="9"/>
        <v>86.027096</v>
      </c>
    </row>
    <row r="248" spans="1:11" x14ac:dyDescent="0.75">
      <c r="A248" t="s">
        <v>166</v>
      </c>
      <c r="B248" t="s">
        <v>1</v>
      </c>
      <c r="C248" t="s">
        <v>1</v>
      </c>
      <c r="D248" t="s">
        <v>1</v>
      </c>
      <c r="E248" t="s">
        <v>1</v>
      </c>
      <c r="F248" t="s">
        <v>1</v>
      </c>
      <c r="G248">
        <v>85.99</v>
      </c>
      <c r="H248" t="s">
        <v>19</v>
      </c>
      <c r="I248" t="s">
        <v>1</v>
      </c>
      <c r="J248" s="1">
        <f t="shared" si="9"/>
        <v>83.430711999999986</v>
      </c>
    </row>
    <row r="249" spans="1:11" x14ac:dyDescent="0.75">
      <c r="A249" t="s">
        <v>166</v>
      </c>
      <c r="B249" t="s">
        <v>167</v>
      </c>
      <c r="C249" t="s">
        <v>168</v>
      </c>
      <c r="D249" t="s">
        <v>64</v>
      </c>
      <c r="E249" t="s">
        <v>23</v>
      </c>
      <c r="F249" t="s">
        <v>1</v>
      </c>
      <c r="G249">
        <v>30.24</v>
      </c>
      <c r="H249" t="s">
        <v>19</v>
      </c>
      <c r="I249" t="s">
        <v>1</v>
      </c>
      <c r="K249" s="1">
        <f t="shared" si="10"/>
        <v>25.119607999999999</v>
      </c>
    </row>
    <row r="250" spans="1:11" x14ac:dyDescent="0.75">
      <c r="A250" t="s">
        <v>169</v>
      </c>
      <c r="B250" t="s">
        <v>1</v>
      </c>
      <c r="C250" t="s">
        <v>1</v>
      </c>
      <c r="D250" t="s">
        <v>1</v>
      </c>
      <c r="E250" t="s">
        <v>1</v>
      </c>
      <c r="F250" t="s">
        <v>1</v>
      </c>
      <c r="G250">
        <v>30.19</v>
      </c>
      <c r="H250" t="s">
        <v>19</v>
      </c>
      <c r="I250" t="s">
        <v>1</v>
      </c>
      <c r="K250" s="1">
        <f t="shared" si="10"/>
        <v>25.078023000000002</v>
      </c>
    </row>
    <row r="251" spans="1:11" x14ac:dyDescent="0.75">
      <c r="A251" t="s">
        <v>166</v>
      </c>
      <c r="B251" t="s">
        <v>1</v>
      </c>
      <c r="C251" t="s">
        <v>1</v>
      </c>
      <c r="D251" t="s">
        <v>1</v>
      </c>
      <c r="E251" t="s">
        <v>1</v>
      </c>
      <c r="F251" t="s">
        <v>1</v>
      </c>
      <c r="G251">
        <v>30.29</v>
      </c>
      <c r="H251" t="s">
        <v>19</v>
      </c>
      <c r="I251" t="s">
        <v>1</v>
      </c>
      <c r="K251" s="1">
        <f t="shared" si="10"/>
        <v>25.161193000000001</v>
      </c>
    </row>
    <row r="252" spans="1:11" x14ac:dyDescent="0.75">
      <c r="A252" t="s">
        <v>170</v>
      </c>
      <c r="B252" t="s">
        <v>171</v>
      </c>
      <c r="C252" t="s">
        <v>172</v>
      </c>
      <c r="D252" t="s">
        <v>64</v>
      </c>
      <c r="E252" t="s">
        <v>36</v>
      </c>
      <c r="F252" t="s">
        <v>1</v>
      </c>
      <c r="G252">
        <v>65.2</v>
      </c>
      <c r="H252" t="s">
        <v>19</v>
      </c>
      <c r="I252" t="s">
        <v>1</v>
      </c>
      <c r="J252" s="1">
        <f t="shared" ref="J252:J260" si="11">0.9688*G252 + 0.1236</f>
        <v>63.289360000000009</v>
      </c>
    </row>
    <row r="253" spans="1:11" x14ac:dyDescent="0.75">
      <c r="A253" t="s">
        <v>173</v>
      </c>
      <c r="B253" t="s">
        <v>1</v>
      </c>
      <c r="C253" t="s">
        <v>1</v>
      </c>
      <c r="D253" t="s">
        <v>1</v>
      </c>
      <c r="E253" t="s">
        <v>1</v>
      </c>
      <c r="F253" t="s">
        <v>1</v>
      </c>
      <c r="G253">
        <v>66.53</v>
      </c>
      <c r="H253" t="s">
        <v>19</v>
      </c>
      <c r="I253" t="s">
        <v>1</v>
      </c>
      <c r="J253" s="1">
        <f t="shared" si="11"/>
        <v>64.577863999999991</v>
      </c>
    </row>
    <row r="254" spans="1:11" x14ac:dyDescent="0.75">
      <c r="A254" t="s">
        <v>170</v>
      </c>
      <c r="B254" t="s">
        <v>1</v>
      </c>
      <c r="C254" t="s">
        <v>1</v>
      </c>
      <c r="D254" t="s">
        <v>1</v>
      </c>
      <c r="E254" t="s">
        <v>1</v>
      </c>
      <c r="F254" t="s">
        <v>1</v>
      </c>
      <c r="G254">
        <v>63.87</v>
      </c>
      <c r="H254" t="s">
        <v>19</v>
      </c>
      <c r="I254" t="s">
        <v>1</v>
      </c>
      <c r="J254" s="1">
        <f t="shared" si="11"/>
        <v>62.000855999999999</v>
      </c>
    </row>
    <row r="255" spans="1:11" x14ac:dyDescent="0.75">
      <c r="A255" t="s">
        <v>170</v>
      </c>
      <c r="B255" t="s">
        <v>171</v>
      </c>
      <c r="C255" t="s">
        <v>172</v>
      </c>
      <c r="D255" t="s">
        <v>64</v>
      </c>
      <c r="E255" t="s">
        <v>23</v>
      </c>
      <c r="F255" t="s">
        <v>1</v>
      </c>
      <c r="G255">
        <v>19.23</v>
      </c>
      <c r="H255" t="s">
        <v>19</v>
      </c>
      <c r="I255" t="s">
        <v>1</v>
      </c>
      <c r="K255" s="1">
        <f t="shared" si="10"/>
        <v>15.962591</v>
      </c>
    </row>
    <row r="256" spans="1:11" x14ac:dyDescent="0.75">
      <c r="A256" t="s">
        <v>173</v>
      </c>
      <c r="B256" t="s">
        <v>1</v>
      </c>
      <c r="C256" t="s">
        <v>1</v>
      </c>
      <c r="D256" t="s">
        <v>1</v>
      </c>
      <c r="E256" t="s">
        <v>1</v>
      </c>
      <c r="F256" t="s">
        <v>1</v>
      </c>
      <c r="G256">
        <v>19.399999999999999</v>
      </c>
      <c r="H256" t="s">
        <v>19</v>
      </c>
      <c r="I256" t="s">
        <v>1</v>
      </c>
      <c r="K256" s="1">
        <f t="shared" si="10"/>
        <v>16.10398</v>
      </c>
    </row>
    <row r="257" spans="1:11" x14ac:dyDescent="0.75">
      <c r="A257" t="s">
        <v>170</v>
      </c>
      <c r="B257" t="s">
        <v>1</v>
      </c>
      <c r="C257" t="s">
        <v>1</v>
      </c>
      <c r="D257" t="s">
        <v>1</v>
      </c>
      <c r="E257" t="s">
        <v>1</v>
      </c>
      <c r="F257" t="s">
        <v>1</v>
      </c>
      <c r="G257">
        <v>19.059999999999999</v>
      </c>
      <c r="H257" t="s">
        <v>19</v>
      </c>
      <c r="I257" t="s">
        <v>1</v>
      </c>
      <c r="K257" s="1">
        <f t="shared" si="10"/>
        <v>15.821201999999998</v>
      </c>
    </row>
    <row r="258" spans="1:11" x14ac:dyDescent="0.75">
      <c r="A258" t="s">
        <v>174</v>
      </c>
      <c r="B258" t="s">
        <v>175</v>
      </c>
      <c r="C258" t="s">
        <v>176</v>
      </c>
      <c r="D258" t="s">
        <v>64</v>
      </c>
      <c r="E258" t="s">
        <v>36</v>
      </c>
      <c r="F258" t="s">
        <v>1</v>
      </c>
      <c r="G258">
        <v>80.81</v>
      </c>
      <c r="H258" t="s">
        <v>19</v>
      </c>
      <c r="I258" t="s">
        <v>1</v>
      </c>
      <c r="J258" s="1">
        <f t="shared" si="11"/>
        <v>78.412328000000002</v>
      </c>
    </row>
    <row r="259" spans="1:11" x14ac:dyDescent="0.75">
      <c r="A259" t="s">
        <v>177</v>
      </c>
      <c r="B259" t="s">
        <v>1</v>
      </c>
      <c r="C259" t="s">
        <v>1</v>
      </c>
      <c r="D259" t="s">
        <v>1</v>
      </c>
      <c r="E259" t="s">
        <v>1</v>
      </c>
      <c r="F259" t="s">
        <v>1</v>
      </c>
      <c r="G259">
        <v>81.33</v>
      </c>
      <c r="H259" t="s">
        <v>19</v>
      </c>
      <c r="I259" t="s">
        <v>1</v>
      </c>
      <c r="J259" s="1">
        <f t="shared" si="11"/>
        <v>78.91610399999999</v>
      </c>
    </row>
    <row r="260" spans="1:11" x14ac:dyDescent="0.75">
      <c r="A260" t="s">
        <v>174</v>
      </c>
      <c r="B260" t="s">
        <v>1</v>
      </c>
      <c r="C260" t="s">
        <v>1</v>
      </c>
      <c r="D260" t="s">
        <v>1</v>
      </c>
      <c r="E260" t="s">
        <v>1</v>
      </c>
      <c r="F260" t="s">
        <v>1</v>
      </c>
      <c r="G260">
        <v>80.3</v>
      </c>
      <c r="H260" t="s">
        <v>19</v>
      </c>
      <c r="I260" t="s">
        <v>1</v>
      </c>
      <c r="J260" s="1">
        <f t="shared" si="11"/>
        <v>77.918239999999997</v>
      </c>
    </row>
    <row r="261" spans="1:11" x14ac:dyDescent="0.75">
      <c r="A261" t="s">
        <v>174</v>
      </c>
      <c r="B261" t="s">
        <v>175</v>
      </c>
      <c r="C261" t="s">
        <v>176</v>
      </c>
      <c r="D261" t="s">
        <v>64</v>
      </c>
      <c r="E261" t="s">
        <v>23</v>
      </c>
      <c r="F261" t="s">
        <v>1</v>
      </c>
      <c r="G261">
        <v>24.62</v>
      </c>
      <c r="H261" t="s">
        <v>19</v>
      </c>
      <c r="I261" t="s">
        <v>1</v>
      </c>
      <c r="K261" s="1">
        <f t="shared" si="10"/>
        <v>20.445454000000002</v>
      </c>
    </row>
    <row r="262" spans="1:11" x14ac:dyDescent="0.75">
      <c r="A262" t="s">
        <v>177</v>
      </c>
      <c r="B262" t="s">
        <v>1</v>
      </c>
      <c r="C262" t="s">
        <v>1</v>
      </c>
      <c r="D262" t="s">
        <v>1</v>
      </c>
      <c r="E262" t="s">
        <v>1</v>
      </c>
      <c r="F262" t="s">
        <v>1</v>
      </c>
      <c r="G262">
        <v>24.58</v>
      </c>
      <c r="H262" t="s">
        <v>19</v>
      </c>
      <c r="I262" t="s">
        <v>1</v>
      </c>
      <c r="K262" s="1">
        <f t="shared" si="10"/>
        <v>20.412185999999998</v>
      </c>
    </row>
    <row r="263" spans="1:11" x14ac:dyDescent="0.75">
      <c r="A263" t="s">
        <v>174</v>
      </c>
      <c r="B263" t="s">
        <v>1</v>
      </c>
      <c r="C263" t="s">
        <v>1</v>
      </c>
      <c r="D263" t="s">
        <v>1</v>
      </c>
      <c r="E263" t="s">
        <v>1</v>
      </c>
      <c r="F263" t="s">
        <v>1</v>
      </c>
      <c r="G263">
        <v>24.65</v>
      </c>
      <c r="H263" t="s">
        <v>19</v>
      </c>
      <c r="I263" t="s">
        <v>1</v>
      </c>
      <c r="K263" s="1">
        <f t="shared" si="10"/>
        <v>20.470405</v>
      </c>
    </row>
    <row r="264" spans="1:11" x14ac:dyDescent="0.75">
      <c r="A264" t="s">
        <v>178</v>
      </c>
      <c r="B264" t="s">
        <v>179</v>
      </c>
      <c r="C264" t="s">
        <v>180</v>
      </c>
      <c r="D264" t="s">
        <v>64</v>
      </c>
      <c r="E264" t="s">
        <v>36</v>
      </c>
      <c r="F264" t="s">
        <v>1</v>
      </c>
      <c r="G264">
        <v>95.59</v>
      </c>
      <c r="H264" t="s">
        <v>19</v>
      </c>
      <c r="I264" t="s">
        <v>1</v>
      </c>
      <c r="J264" s="1">
        <f t="shared" ref="J264:J284" si="12">0.9688*G264 + 0.1236</f>
        <v>92.731191999999993</v>
      </c>
    </row>
    <row r="265" spans="1:11" x14ac:dyDescent="0.75">
      <c r="A265" t="s">
        <v>181</v>
      </c>
      <c r="B265" t="s">
        <v>1</v>
      </c>
      <c r="C265" t="s">
        <v>1</v>
      </c>
      <c r="D265" t="s">
        <v>1</v>
      </c>
      <c r="E265" t="s">
        <v>1</v>
      </c>
      <c r="F265" t="s">
        <v>1</v>
      </c>
      <c r="G265">
        <v>97.32</v>
      </c>
      <c r="H265" t="s">
        <v>19</v>
      </c>
      <c r="I265" t="s">
        <v>1</v>
      </c>
      <c r="J265" s="1">
        <f t="shared" si="12"/>
        <v>94.407215999999991</v>
      </c>
    </row>
    <row r="266" spans="1:11" x14ac:dyDescent="0.75">
      <c r="A266" t="s">
        <v>178</v>
      </c>
      <c r="B266" t="s">
        <v>1</v>
      </c>
      <c r="C266" t="s">
        <v>1</v>
      </c>
      <c r="D266" t="s">
        <v>1</v>
      </c>
      <c r="E266" t="s">
        <v>1</v>
      </c>
      <c r="F266" t="s">
        <v>1</v>
      </c>
      <c r="G266">
        <v>93.85</v>
      </c>
      <c r="H266" t="s">
        <v>19</v>
      </c>
      <c r="I266" t="s">
        <v>1</v>
      </c>
      <c r="J266" s="1">
        <f t="shared" si="12"/>
        <v>91.045479999999984</v>
      </c>
    </row>
    <row r="267" spans="1:11" x14ac:dyDescent="0.75">
      <c r="A267" t="s">
        <v>178</v>
      </c>
      <c r="B267" t="s">
        <v>179</v>
      </c>
      <c r="C267" t="s">
        <v>180</v>
      </c>
      <c r="D267" t="s">
        <v>64</v>
      </c>
      <c r="E267" t="s">
        <v>23</v>
      </c>
      <c r="F267" t="s">
        <v>1</v>
      </c>
      <c r="G267">
        <v>34.229999999999997</v>
      </c>
      <c r="H267" t="s">
        <v>19</v>
      </c>
      <c r="I267" t="s">
        <v>1</v>
      </c>
      <c r="K267" s="1">
        <f t="shared" si="10"/>
        <v>28.438091</v>
      </c>
    </row>
    <row r="268" spans="1:11" x14ac:dyDescent="0.75">
      <c r="A268" t="s">
        <v>181</v>
      </c>
      <c r="B268" t="s">
        <v>1</v>
      </c>
      <c r="C268" t="s">
        <v>1</v>
      </c>
      <c r="D268" t="s">
        <v>1</v>
      </c>
      <c r="E268" t="s">
        <v>1</v>
      </c>
      <c r="F268" t="s">
        <v>1</v>
      </c>
      <c r="G268">
        <v>33.630000000000003</v>
      </c>
      <c r="H268" t="s">
        <v>19</v>
      </c>
      <c r="I268" t="s">
        <v>1</v>
      </c>
      <c r="K268" s="1">
        <f t="shared" si="10"/>
        <v>27.939071000000002</v>
      </c>
    </row>
    <row r="269" spans="1:11" x14ac:dyDescent="0.75">
      <c r="A269" t="s">
        <v>178</v>
      </c>
      <c r="B269" t="s">
        <v>1</v>
      </c>
      <c r="C269" t="s">
        <v>1</v>
      </c>
      <c r="D269" t="s">
        <v>1</v>
      </c>
      <c r="E269" t="s">
        <v>1</v>
      </c>
      <c r="F269" t="s">
        <v>1</v>
      </c>
      <c r="G269">
        <v>34.840000000000003</v>
      </c>
      <c r="H269" t="s">
        <v>19</v>
      </c>
      <c r="I269" t="s">
        <v>1</v>
      </c>
      <c r="K269" s="1">
        <f t="shared" si="10"/>
        <v>28.945428000000003</v>
      </c>
    </row>
    <row r="270" spans="1:11" x14ac:dyDescent="0.75">
      <c r="A270" t="s">
        <v>182</v>
      </c>
      <c r="B270" t="s">
        <v>183</v>
      </c>
      <c r="C270" t="s">
        <v>184</v>
      </c>
      <c r="D270" t="s">
        <v>64</v>
      </c>
      <c r="E270" t="s">
        <v>36</v>
      </c>
      <c r="F270" t="s">
        <v>1</v>
      </c>
      <c r="G270">
        <v>82.52</v>
      </c>
      <c r="H270" t="s">
        <v>19</v>
      </c>
      <c r="I270" t="s">
        <v>1</v>
      </c>
      <c r="J270" s="1">
        <f t="shared" si="12"/>
        <v>80.068975999999992</v>
      </c>
    </row>
    <row r="271" spans="1:11" x14ac:dyDescent="0.75">
      <c r="A271" t="s">
        <v>185</v>
      </c>
      <c r="B271" t="s">
        <v>1</v>
      </c>
      <c r="C271" t="s">
        <v>1</v>
      </c>
      <c r="D271" t="s">
        <v>1</v>
      </c>
      <c r="E271" t="s">
        <v>1</v>
      </c>
      <c r="F271" t="s">
        <v>1</v>
      </c>
      <c r="G271">
        <v>81.72</v>
      </c>
      <c r="H271" t="s">
        <v>19</v>
      </c>
      <c r="I271" t="s">
        <v>1</v>
      </c>
      <c r="J271" s="1">
        <f t="shared" si="12"/>
        <v>79.293935999999988</v>
      </c>
    </row>
    <row r="272" spans="1:11" x14ac:dyDescent="0.75">
      <c r="A272" t="s">
        <v>182</v>
      </c>
      <c r="B272" t="s">
        <v>1</v>
      </c>
      <c r="C272" t="s">
        <v>1</v>
      </c>
      <c r="D272" t="s">
        <v>1</v>
      </c>
      <c r="E272" t="s">
        <v>1</v>
      </c>
      <c r="F272" t="s">
        <v>1</v>
      </c>
      <c r="G272">
        <v>83.32</v>
      </c>
      <c r="H272" t="s">
        <v>19</v>
      </c>
      <c r="I272" t="s">
        <v>1</v>
      </c>
      <c r="J272" s="1">
        <f t="shared" si="12"/>
        <v>80.844015999999982</v>
      </c>
    </row>
    <row r="273" spans="1:11" x14ac:dyDescent="0.75">
      <c r="A273" t="s">
        <v>182</v>
      </c>
      <c r="B273" t="s">
        <v>183</v>
      </c>
      <c r="C273" t="s">
        <v>184</v>
      </c>
      <c r="D273" t="s">
        <v>64</v>
      </c>
      <c r="E273" t="s">
        <v>23</v>
      </c>
      <c r="F273" t="s">
        <v>1</v>
      </c>
      <c r="G273">
        <v>24.65</v>
      </c>
      <c r="H273" t="s">
        <v>19</v>
      </c>
      <c r="I273" t="s">
        <v>1</v>
      </c>
      <c r="K273" s="1">
        <f t="shared" si="10"/>
        <v>20.470405</v>
      </c>
    </row>
    <row r="274" spans="1:11" x14ac:dyDescent="0.75">
      <c r="A274" t="s">
        <v>185</v>
      </c>
      <c r="B274" t="s">
        <v>1</v>
      </c>
      <c r="C274" t="s">
        <v>1</v>
      </c>
      <c r="D274" t="s">
        <v>1</v>
      </c>
      <c r="E274" t="s">
        <v>1</v>
      </c>
      <c r="F274" t="s">
        <v>1</v>
      </c>
      <c r="G274">
        <v>23.34</v>
      </c>
      <c r="H274" t="s">
        <v>19</v>
      </c>
      <c r="I274" t="s">
        <v>1</v>
      </c>
      <c r="K274" s="1">
        <f t="shared" si="10"/>
        <v>19.380878000000003</v>
      </c>
    </row>
    <row r="275" spans="1:11" x14ac:dyDescent="0.75">
      <c r="A275" t="s">
        <v>182</v>
      </c>
      <c r="B275" t="s">
        <v>1</v>
      </c>
      <c r="C275" t="s">
        <v>1</v>
      </c>
      <c r="D275" t="s">
        <v>1</v>
      </c>
      <c r="E275" t="s">
        <v>1</v>
      </c>
      <c r="F275" t="s">
        <v>1</v>
      </c>
      <c r="G275">
        <v>25.96</v>
      </c>
      <c r="H275" t="s">
        <v>19</v>
      </c>
      <c r="I275" t="s">
        <v>1</v>
      </c>
      <c r="K275" s="1">
        <f t="shared" si="10"/>
        <v>21.559932000000003</v>
      </c>
    </row>
    <row r="276" spans="1:11" x14ac:dyDescent="0.75">
      <c r="A276" t="s">
        <v>186</v>
      </c>
      <c r="B276" t="s">
        <v>187</v>
      </c>
      <c r="C276" t="s">
        <v>188</v>
      </c>
      <c r="D276" t="s">
        <v>64</v>
      </c>
      <c r="E276" t="s">
        <v>36</v>
      </c>
      <c r="F276" t="s">
        <v>1</v>
      </c>
      <c r="G276">
        <v>88.89</v>
      </c>
      <c r="H276" t="s">
        <v>19</v>
      </c>
      <c r="I276" t="s">
        <v>1</v>
      </c>
      <c r="J276" s="1">
        <f t="shared" si="12"/>
        <v>86.240231999999992</v>
      </c>
    </row>
    <row r="277" spans="1:11" x14ac:dyDescent="0.75">
      <c r="A277" t="s">
        <v>189</v>
      </c>
      <c r="B277" t="s">
        <v>1</v>
      </c>
      <c r="C277" t="s">
        <v>1</v>
      </c>
      <c r="D277" t="s">
        <v>1</v>
      </c>
      <c r="E277" t="s">
        <v>1</v>
      </c>
      <c r="F277" t="s">
        <v>1</v>
      </c>
      <c r="G277">
        <v>89.66</v>
      </c>
      <c r="H277" t="s">
        <v>19</v>
      </c>
      <c r="I277" t="s">
        <v>1</v>
      </c>
      <c r="J277" s="1">
        <f t="shared" si="12"/>
        <v>86.986207999999991</v>
      </c>
    </row>
    <row r="278" spans="1:11" x14ac:dyDescent="0.75">
      <c r="A278" t="s">
        <v>186</v>
      </c>
      <c r="B278" t="s">
        <v>1</v>
      </c>
      <c r="C278" t="s">
        <v>1</v>
      </c>
      <c r="D278" t="s">
        <v>1</v>
      </c>
      <c r="E278" t="s">
        <v>1</v>
      </c>
      <c r="F278" t="s">
        <v>1</v>
      </c>
      <c r="G278">
        <v>88.12</v>
      </c>
      <c r="H278" t="s">
        <v>19</v>
      </c>
      <c r="I278" t="s">
        <v>1</v>
      </c>
      <c r="J278" s="1">
        <f t="shared" si="12"/>
        <v>85.494256000000007</v>
      </c>
    </row>
    <row r="279" spans="1:11" x14ac:dyDescent="0.75">
      <c r="A279" t="s">
        <v>186</v>
      </c>
      <c r="B279" t="s">
        <v>187</v>
      </c>
      <c r="C279" t="s">
        <v>188</v>
      </c>
      <c r="D279" t="s">
        <v>64</v>
      </c>
      <c r="E279" t="s">
        <v>23</v>
      </c>
      <c r="F279" t="s">
        <v>1</v>
      </c>
      <c r="G279">
        <v>26.24</v>
      </c>
      <c r="H279" t="s">
        <v>19</v>
      </c>
      <c r="I279" t="s">
        <v>1</v>
      </c>
      <c r="K279" s="1">
        <f t="shared" si="10"/>
        <v>21.792808000000001</v>
      </c>
    </row>
    <row r="280" spans="1:11" x14ac:dyDescent="0.75">
      <c r="A280" t="s">
        <v>189</v>
      </c>
      <c r="B280" t="s">
        <v>1</v>
      </c>
      <c r="C280" t="s">
        <v>1</v>
      </c>
      <c r="D280" t="s">
        <v>1</v>
      </c>
      <c r="E280" t="s">
        <v>1</v>
      </c>
      <c r="F280" t="s">
        <v>1</v>
      </c>
      <c r="G280">
        <v>26.8</v>
      </c>
      <c r="H280" t="s">
        <v>19</v>
      </c>
      <c r="I280" t="s">
        <v>1</v>
      </c>
      <c r="K280" s="1">
        <f t="shared" si="10"/>
        <v>22.258560000000003</v>
      </c>
    </row>
    <row r="281" spans="1:11" x14ac:dyDescent="0.75">
      <c r="A281" t="s">
        <v>186</v>
      </c>
      <c r="B281" t="s">
        <v>1</v>
      </c>
      <c r="C281" t="s">
        <v>1</v>
      </c>
      <c r="D281" t="s">
        <v>1</v>
      </c>
      <c r="E281" t="s">
        <v>1</v>
      </c>
      <c r="F281" t="s">
        <v>1</v>
      </c>
      <c r="G281">
        <v>25.69</v>
      </c>
      <c r="H281" t="s">
        <v>19</v>
      </c>
      <c r="I281" t="s">
        <v>1</v>
      </c>
      <c r="K281" s="1">
        <f t="shared" si="10"/>
        <v>21.335373000000001</v>
      </c>
    </row>
    <row r="282" spans="1:11" x14ac:dyDescent="0.75">
      <c r="A282" t="s">
        <v>190</v>
      </c>
      <c r="B282" t="s">
        <v>191</v>
      </c>
      <c r="C282" t="s">
        <v>192</v>
      </c>
      <c r="D282" t="s">
        <v>64</v>
      </c>
      <c r="E282" t="s">
        <v>36</v>
      </c>
      <c r="F282" t="s">
        <v>1</v>
      </c>
      <c r="G282">
        <v>82.76</v>
      </c>
      <c r="H282" t="s">
        <v>19</v>
      </c>
      <c r="I282" t="s">
        <v>1</v>
      </c>
      <c r="J282" s="1">
        <f t="shared" si="12"/>
        <v>80.301488000000006</v>
      </c>
    </row>
    <row r="283" spans="1:11" x14ac:dyDescent="0.75">
      <c r="A283" t="s">
        <v>193</v>
      </c>
      <c r="B283" t="s">
        <v>1</v>
      </c>
      <c r="C283" t="s">
        <v>1</v>
      </c>
      <c r="D283" t="s">
        <v>1</v>
      </c>
      <c r="E283" t="s">
        <v>1</v>
      </c>
      <c r="F283" t="s">
        <v>1</v>
      </c>
      <c r="G283">
        <v>83.27</v>
      </c>
      <c r="H283" t="s">
        <v>19</v>
      </c>
      <c r="I283" t="s">
        <v>1</v>
      </c>
      <c r="J283" s="1">
        <f t="shared" si="12"/>
        <v>80.795575999999997</v>
      </c>
    </row>
    <row r="284" spans="1:11" x14ac:dyDescent="0.75">
      <c r="A284" t="s">
        <v>190</v>
      </c>
      <c r="B284" t="s">
        <v>1</v>
      </c>
      <c r="C284" t="s">
        <v>1</v>
      </c>
      <c r="D284" t="s">
        <v>1</v>
      </c>
      <c r="E284" t="s">
        <v>1</v>
      </c>
      <c r="F284" t="s">
        <v>1</v>
      </c>
      <c r="G284">
        <v>82.25</v>
      </c>
      <c r="H284" t="s">
        <v>19</v>
      </c>
      <c r="I284" t="s">
        <v>1</v>
      </c>
      <c r="J284" s="1">
        <f t="shared" si="12"/>
        <v>79.807400000000001</v>
      </c>
    </row>
    <row r="285" spans="1:11" x14ac:dyDescent="0.75">
      <c r="A285" t="s">
        <v>190</v>
      </c>
      <c r="B285" t="s">
        <v>191</v>
      </c>
      <c r="C285" t="s">
        <v>192</v>
      </c>
      <c r="D285" t="s">
        <v>64</v>
      </c>
      <c r="E285" t="s">
        <v>23</v>
      </c>
      <c r="F285" t="s">
        <v>1</v>
      </c>
      <c r="G285">
        <v>23.24</v>
      </c>
      <c r="H285" t="s">
        <v>19</v>
      </c>
      <c r="I285" t="s">
        <v>1</v>
      </c>
      <c r="K285" s="1">
        <f t="shared" ref="K285:K293" si="13">0.8317*G285 - 0.031</f>
        <v>19.297708</v>
      </c>
    </row>
    <row r="286" spans="1:11" x14ac:dyDescent="0.75">
      <c r="A286" t="s">
        <v>193</v>
      </c>
      <c r="B286" t="s">
        <v>1</v>
      </c>
      <c r="C286" t="s">
        <v>1</v>
      </c>
      <c r="D286" t="s">
        <v>1</v>
      </c>
      <c r="E286" t="s">
        <v>1</v>
      </c>
      <c r="F286" t="s">
        <v>1</v>
      </c>
      <c r="G286">
        <v>22.57</v>
      </c>
      <c r="H286" t="s">
        <v>19</v>
      </c>
      <c r="I286" t="s">
        <v>1</v>
      </c>
      <c r="K286" s="1">
        <f t="shared" si="13"/>
        <v>18.740469000000001</v>
      </c>
    </row>
    <row r="287" spans="1:11" x14ac:dyDescent="0.75">
      <c r="A287" t="s">
        <v>190</v>
      </c>
      <c r="B287" t="s">
        <v>1</v>
      </c>
      <c r="C287" t="s">
        <v>1</v>
      </c>
      <c r="D287" t="s">
        <v>1</v>
      </c>
      <c r="E287" t="s">
        <v>1</v>
      </c>
      <c r="F287" t="s">
        <v>1</v>
      </c>
      <c r="G287">
        <v>23.91</v>
      </c>
      <c r="H287" t="s">
        <v>19</v>
      </c>
      <c r="I287" t="s">
        <v>1</v>
      </c>
      <c r="K287" s="1">
        <f t="shared" si="13"/>
        <v>19.854947000000003</v>
      </c>
    </row>
    <row r="288" spans="1:11" x14ac:dyDescent="0.75">
      <c r="A288" t="s">
        <v>194</v>
      </c>
      <c r="B288" t="s">
        <v>195</v>
      </c>
      <c r="C288" t="s">
        <v>188</v>
      </c>
      <c r="D288" t="s">
        <v>64</v>
      </c>
      <c r="E288" t="s">
        <v>36</v>
      </c>
      <c r="F288" t="s">
        <v>1</v>
      </c>
      <c r="G288">
        <v>61.11</v>
      </c>
      <c r="H288" t="s">
        <v>19</v>
      </c>
      <c r="I288" t="s">
        <v>1</v>
      </c>
      <c r="J288" s="1">
        <f t="shared" ref="J288:J302" si="14">0.9688*G288 + 0.1236</f>
        <v>59.326968000000001</v>
      </c>
    </row>
    <row r="289" spans="1:11" x14ac:dyDescent="0.75">
      <c r="A289" t="s">
        <v>196</v>
      </c>
      <c r="B289" t="s">
        <v>1</v>
      </c>
      <c r="C289" t="s">
        <v>1</v>
      </c>
      <c r="D289" t="s">
        <v>1</v>
      </c>
      <c r="E289" t="s">
        <v>1</v>
      </c>
      <c r="F289" t="s">
        <v>1</v>
      </c>
      <c r="G289">
        <v>61.91</v>
      </c>
      <c r="H289" t="s">
        <v>19</v>
      </c>
      <c r="I289" t="s">
        <v>1</v>
      </c>
      <c r="J289" s="1">
        <f t="shared" si="14"/>
        <v>60.102007999999998</v>
      </c>
    </row>
    <row r="290" spans="1:11" x14ac:dyDescent="0.75">
      <c r="A290" t="s">
        <v>194</v>
      </c>
      <c r="B290" t="s">
        <v>1</v>
      </c>
      <c r="C290" t="s">
        <v>1</v>
      </c>
      <c r="D290" t="s">
        <v>1</v>
      </c>
      <c r="E290" t="s">
        <v>1</v>
      </c>
      <c r="F290" t="s">
        <v>1</v>
      </c>
      <c r="G290">
        <v>60.3</v>
      </c>
      <c r="H290" t="s">
        <v>19</v>
      </c>
      <c r="I290" t="s">
        <v>1</v>
      </c>
      <c r="J290" s="1">
        <f t="shared" si="14"/>
        <v>58.54224</v>
      </c>
    </row>
    <row r="291" spans="1:11" x14ac:dyDescent="0.75">
      <c r="A291" t="s">
        <v>194</v>
      </c>
      <c r="B291" t="s">
        <v>195</v>
      </c>
      <c r="C291" t="s">
        <v>188</v>
      </c>
      <c r="D291" t="s">
        <v>64</v>
      </c>
      <c r="E291" t="s">
        <v>23</v>
      </c>
      <c r="F291" t="s">
        <v>1</v>
      </c>
      <c r="G291">
        <v>16.02</v>
      </c>
      <c r="H291" t="s">
        <v>19</v>
      </c>
      <c r="I291" t="s">
        <v>1</v>
      </c>
      <c r="K291" s="1">
        <f t="shared" si="13"/>
        <v>13.292833999999999</v>
      </c>
    </row>
    <row r="292" spans="1:11" x14ac:dyDescent="0.75">
      <c r="A292" t="s">
        <v>196</v>
      </c>
      <c r="B292" t="s">
        <v>1</v>
      </c>
      <c r="C292" t="s">
        <v>1</v>
      </c>
      <c r="D292" t="s">
        <v>1</v>
      </c>
      <c r="E292" t="s">
        <v>1</v>
      </c>
      <c r="F292" t="s">
        <v>1</v>
      </c>
      <c r="G292">
        <v>16.32</v>
      </c>
      <c r="H292" t="s">
        <v>19</v>
      </c>
      <c r="I292" t="s">
        <v>1</v>
      </c>
      <c r="K292" s="1">
        <f t="shared" si="13"/>
        <v>13.542344</v>
      </c>
    </row>
    <row r="293" spans="1:11" x14ac:dyDescent="0.75">
      <c r="A293" t="s">
        <v>194</v>
      </c>
      <c r="B293" t="s">
        <v>1</v>
      </c>
      <c r="C293" t="s">
        <v>1</v>
      </c>
      <c r="D293" t="s">
        <v>1</v>
      </c>
      <c r="E293" t="s">
        <v>1</v>
      </c>
      <c r="F293" t="s">
        <v>1</v>
      </c>
      <c r="G293">
        <v>15.72</v>
      </c>
      <c r="H293" t="s">
        <v>19</v>
      </c>
      <c r="I293" t="s">
        <v>1</v>
      </c>
      <c r="K293" s="1">
        <f t="shared" si="13"/>
        <v>13.043324</v>
      </c>
    </row>
    <row r="294" spans="1:11" x14ac:dyDescent="0.75">
      <c r="A294" t="s">
        <v>197</v>
      </c>
      <c r="B294" t="s">
        <v>198</v>
      </c>
      <c r="C294" t="s">
        <v>199</v>
      </c>
      <c r="D294" t="s">
        <v>64</v>
      </c>
      <c r="E294" t="s">
        <v>36</v>
      </c>
      <c r="F294" t="s">
        <v>1</v>
      </c>
      <c r="G294">
        <v>80.64</v>
      </c>
      <c r="H294" t="s">
        <v>19</v>
      </c>
      <c r="I294" t="s">
        <v>1</v>
      </c>
      <c r="J294" s="1">
        <f t="shared" si="14"/>
        <v>78.247631999999996</v>
      </c>
    </row>
    <row r="295" spans="1:11" x14ac:dyDescent="0.75">
      <c r="A295" t="s">
        <v>200</v>
      </c>
      <c r="B295" t="s">
        <v>1</v>
      </c>
      <c r="C295" t="s">
        <v>1</v>
      </c>
      <c r="D295" t="s">
        <v>1</v>
      </c>
      <c r="E295" t="s">
        <v>1</v>
      </c>
      <c r="F295" t="s">
        <v>1</v>
      </c>
      <c r="G295">
        <v>80.989999999999995</v>
      </c>
      <c r="H295" t="s">
        <v>19</v>
      </c>
      <c r="I295" t="s">
        <v>1</v>
      </c>
      <c r="J295" s="1">
        <f t="shared" si="14"/>
        <v>78.586711999999991</v>
      </c>
    </row>
    <row r="296" spans="1:11" x14ac:dyDescent="0.75">
      <c r="A296" t="s">
        <v>197</v>
      </c>
      <c r="B296" t="s">
        <v>1</v>
      </c>
      <c r="C296" t="s">
        <v>1</v>
      </c>
      <c r="D296" t="s">
        <v>1</v>
      </c>
      <c r="E296" t="s">
        <v>1</v>
      </c>
      <c r="F296" t="s">
        <v>1</v>
      </c>
      <c r="G296">
        <v>80.28</v>
      </c>
      <c r="H296" t="s">
        <v>19</v>
      </c>
      <c r="I296" t="s">
        <v>1</v>
      </c>
      <c r="J296" s="1">
        <f t="shared" si="14"/>
        <v>77.898864000000003</v>
      </c>
    </row>
    <row r="297" spans="1:11" x14ac:dyDescent="0.75">
      <c r="A297" t="s">
        <v>197</v>
      </c>
      <c r="B297" t="s">
        <v>198</v>
      </c>
      <c r="C297" t="s">
        <v>199</v>
      </c>
      <c r="D297" t="s">
        <v>64</v>
      </c>
      <c r="E297" t="s">
        <v>23</v>
      </c>
      <c r="F297" t="s">
        <v>1</v>
      </c>
      <c r="G297">
        <v>22.64</v>
      </c>
      <c r="H297" t="s">
        <v>19</v>
      </c>
      <c r="I297" t="s">
        <v>1</v>
      </c>
      <c r="K297" s="1">
        <f>0.8317*G297 - 0.031</f>
        <v>18.798688000000002</v>
      </c>
    </row>
    <row r="298" spans="1:11" x14ac:dyDescent="0.75">
      <c r="A298" t="s">
        <v>200</v>
      </c>
      <c r="B298" t="s">
        <v>1</v>
      </c>
      <c r="C298" t="s">
        <v>1</v>
      </c>
      <c r="D298" t="s">
        <v>1</v>
      </c>
      <c r="E298" t="s">
        <v>1</v>
      </c>
      <c r="F298" t="s">
        <v>1</v>
      </c>
      <c r="G298">
        <v>23.05</v>
      </c>
      <c r="H298" t="s">
        <v>19</v>
      </c>
      <c r="I298" t="s">
        <v>1</v>
      </c>
      <c r="K298" s="1">
        <f t="shared" ref="K298:K305" si="15">0.8317*G298 - 0.031</f>
        <v>19.139685</v>
      </c>
    </row>
    <row r="299" spans="1:11" x14ac:dyDescent="0.75">
      <c r="A299" t="s">
        <v>197</v>
      </c>
      <c r="B299" t="s">
        <v>1</v>
      </c>
      <c r="C299" t="s">
        <v>1</v>
      </c>
      <c r="D299" t="s">
        <v>1</v>
      </c>
      <c r="E299" t="s">
        <v>1</v>
      </c>
      <c r="F299" t="s">
        <v>1</v>
      </c>
      <c r="G299">
        <v>22.22</v>
      </c>
      <c r="H299" t="s">
        <v>19</v>
      </c>
      <c r="I299" t="s">
        <v>1</v>
      </c>
      <c r="K299" s="1">
        <f t="shared" si="15"/>
        <v>18.449373999999999</v>
      </c>
    </row>
    <row r="300" spans="1:11" x14ac:dyDescent="0.75">
      <c r="A300" t="s">
        <v>201</v>
      </c>
      <c r="B300" t="s">
        <v>202</v>
      </c>
      <c r="C300" t="s">
        <v>203</v>
      </c>
      <c r="D300" t="s">
        <v>64</v>
      </c>
      <c r="E300" t="s">
        <v>36</v>
      </c>
      <c r="F300" t="s">
        <v>1</v>
      </c>
      <c r="G300">
        <v>87.45</v>
      </c>
      <c r="H300" t="s">
        <v>19</v>
      </c>
      <c r="I300" t="s">
        <v>1</v>
      </c>
      <c r="J300" s="1">
        <f t="shared" si="14"/>
        <v>84.845159999999993</v>
      </c>
    </row>
    <row r="301" spans="1:11" x14ac:dyDescent="0.75">
      <c r="A301" t="s">
        <v>204</v>
      </c>
      <c r="B301" t="s">
        <v>1</v>
      </c>
      <c r="C301" t="s">
        <v>1</v>
      </c>
      <c r="D301" t="s">
        <v>1</v>
      </c>
      <c r="E301" t="s">
        <v>1</v>
      </c>
      <c r="F301" t="s">
        <v>1</v>
      </c>
      <c r="G301">
        <v>88.09</v>
      </c>
      <c r="H301" t="s">
        <v>19</v>
      </c>
      <c r="I301" t="s">
        <v>1</v>
      </c>
      <c r="J301" s="1">
        <f t="shared" si="14"/>
        <v>85.465192000000002</v>
      </c>
    </row>
    <row r="302" spans="1:11" x14ac:dyDescent="0.75">
      <c r="A302" t="s">
        <v>201</v>
      </c>
      <c r="B302" t="s">
        <v>1</v>
      </c>
      <c r="C302" t="s">
        <v>1</v>
      </c>
      <c r="D302" t="s">
        <v>1</v>
      </c>
      <c r="E302" t="s">
        <v>1</v>
      </c>
      <c r="F302" t="s">
        <v>1</v>
      </c>
      <c r="G302">
        <v>86.8</v>
      </c>
      <c r="H302" t="s">
        <v>19</v>
      </c>
      <c r="I302" t="s">
        <v>1</v>
      </c>
      <c r="J302" s="1">
        <f t="shared" si="14"/>
        <v>84.215439999999987</v>
      </c>
    </row>
    <row r="303" spans="1:11" x14ac:dyDescent="0.75">
      <c r="A303" t="s">
        <v>201</v>
      </c>
      <c r="B303" t="s">
        <v>202</v>
      </c>
      <c r="C303" t="s">
        <v>203</v>
      </c>
      <c r="D303" t="s">
        <v>64</v>
      </c>
      <c r="E303" t="s">
        <v>23</v>
      </c>
      <c r="F303" t="s">
        <v>1</v>
      </c>
      <c r="G303">
        <v>29.8</v>
      </c>
      <c r="H303" t="s">
        <v>19</v>
      </c>
      <c r="I303" t="s">
        <v>1</v>
      </c>
      <c r="K303" s="1">
        <f t="shared" si="15"/>
        <v>24.75366</v>
      </c>
    </row>
    <row r="304" spans="1:11" x14ac:dyDescent="0.75">
      <c r="A304" t="s">
        <v>204</v>
      </c>
      <c r="B304" t="s">
        <v>1</v>
      </c>
      <c r="C304" t="s">
        <v>1</v>
      </c>
      <c r="D304" t="s">
        <v>1</v>
      </c>
      <c r="E304" t="s">
        <v>1</v>
      </c>
      <c r="F304" t="s">
        <v>1</v>
      </c>
      <c r="G304">
        <v>29.38</v>
      </c>
      <c r="H304" t="s">
        <v>19</v>
      </c>
      <c r="I304" t="s">
        <v>1</v>
      </c>
      <c r="K304" s="1">
        <f t="shared" si="15"/>
        <v>24.404346</v>
      </c>
    </row>
    <row r="305" spans="1:20" x14ac:dyDescent="0.75">
      <c r="A305" t="s">
        <v>201</v>
      </c>
      <c r="B305" t="s">
        <v>1</v>
      </c>
      <c r="C305" t="s">
        <v>1</v>
      </c>
      <c r="D305" t="s">
        <v>1</v>
      </c>
      <c r="E305" t="s">
        <v>1</v>
      </c>
      <c r="F305" t="s">
        <v>1</v>
      </c>
      <c r="G305">
        <v>30.22</v>
      </c>
      <c r="H305" t="s">
        <v>19</v>
      </c>
      <c r="I305" t="s">
        <v>1</v>
      </c>
      <c r="K305" s="1">
        <f t="shared" si="15"/>
        <v>25.102974</v>
      </c>
    </row>
    <row r="306" spans="1:20" x14ac:dyDescent="0.75">
      <c r="A306" t="s">
        <v>205</v>
      </c>
      <c r="B306" t="s">
        <v>14</v>
      </c>
      <c r="C306" t="s">
        <v>15</v>
      </c>
      <c r="D306" t="s">
        <v>16</v>
      </c>
      <c r="E306" t="s">
        <v>17</v>
      </c>
      <c r="F306" t="s">
        <v>18</v>
      </c>
      <c r="G306">
        <v>0</v>
      </c>
      <c r="H306" t="s">
        <v>19</v>
      </c>
      <c r="I306" t="s">
        <v>21</v>
      </c>
      <c r="Q306" t="s">
        <v>511</v>
      </c>
      <c r="R306" t="s">
        <v>512</v>
      </c>
      <c r="T306" t="s">
        <v>520</v>
      </c>
    </row>
    <row r="307" spans="1:20" x14ac:dyDescent="0.75">
      <c r="A307" t="s">
        <v>206</v>
      </c>
      <c r="B307" t="s">
        <v>1</v>
      </c>
      <c r="C307" t="s">
        <v>1</v>
      </c>
      <c r="D307" t="s">
        <v>1</v>
      </c>
      <c r="E307" t="s">
        <v>1</v>
      </c>
      <c r="F307" t="s">
        <v>1</v>
      </c>
      <c r="G307">
        <v>0</v>
      </c>
      <c r="H307" t="s">
        <v>19</v>
      </c>
      <c r="I307" t="s">
        <v>21</v>
      </c>
      <c r="Q307">
        <v>5.12</v>
      </c>
      <c r="R307">
        <v>5</v>
      </c>
    </row>
    <row r="308" spans="1:20" x14ac:dyDescent="0.75">
      <c r="A308" t="s">
        <v>205</v>
      </c>
      <c r="B308" t="s">
        <v>1</v>
      </c>
      <c r="C308" t="s">
        <v>1</v>
      </c>
      <c r="D308" t="s">
        <v>1</v>
      </c>
      <c r="E308" t="s">
        <v>1</v>
      </c>
      <c r="F308" t="s">
        <v>1</v>
      </c>
      <c r="G308">
        <v>0</v>
      </c>
      <c r="H308" t="s">
        <v>19</v>
      </c>
      <c r="I308" t="s">
        <v>21</v>
      </c>
      <c r="Q308">
        <v>5.0599999999999996</v>
      </c>
      <c r="R308">
        <v>5</v>
      </c>
    </row>
    <row r="309" spans="1:20" x14ac:dyDescent="0.75">
      <c r="A309" t="s">
        <v>205</v>
      </c>
      <c r="B309" t="s">
        <v>14</v>
      </c>
      <c r="C309" t="s">
        <v>15</v>
      </c>
      <c r="D309" t="s">
        <v>16</v>
      </c>
      <c r="E309" t="s">
        <v>23</v>
      </c>
      <c r="F309" t="s">
        <v>18</v>
      </c>
      <c r="G309">
        <v>0.02</v>
      </c>
      <c r="H309" t="s">
        <v>19</v>
      </c>
      <c r="I309" t="s">
        <v>21</v>
      </c>
      <c r="Q309">
        <v>5.08</v>
      </c>
      <c r="R309">
        <v>5</v>
      </c>
    </row>
    <row r="310" spans="1:20" x14ac:dyDescent="0.75">
      <c r="A310" t="s">
        <v>206</v>
      </c>
      <c r="B310" t="s">
        <v>1</v>
      </c>
      <c r="C310" t="s">
        <v>1</v>
      </c>
      <c r="D310" t="s">
        <v>1</v>
      </c>
      <c r="E310" t="s">
        <v>1</v>
      </c>
      <c r="F310" t="s">
        <v>1</v>
      </c>
      <c r="G310">
        <v>0.03</v>
      </c>
      <c r="H310" t="s">
        <v>19</v>
      </c>
      <c r="I310" t="s">
        <v>21</v>
      </c>
      <c r="Q310">
        <v>15.35</v>
      </c>
      <c r="R310">
        <v>15</v>
      </c>
    </row>
    <row r="311" spans="1:20" x14ac:dyDescent="0.75">
      <c r="A311" t="s">
        <v>205</v>
      </c>
      <c r="B311" t="s">
        <v>1</v>
      </c>
      <c r="C311" t="s">
        <v>1</v>
      </c>
      <c r="D311" t="s">
        <v>1</v>
      </c>
      <c r="E311" t="s">
        <v>1</v>
      </c>
      <c r="F311" t="s">
        <v>1</v>
      </c>
      <c r="G311">
        <v>0.01</v>
      </c>
      <c r="H311" t="s">
        <v>19</v>
      </c>
      <c r="I311" t="s">
        <v>21</v>
      </c>
      <c r="Q311">
        <v>15.13</v>
      </c>
      <c r="R311">
        <v>15</v>
      </c>
    </row>
    <row r="312" spans="1:20" x14ac:dyDescent="0.75">
      <c r="A312" t="s">
        <v>207</v>
      </c>
      <c r="B312" t="s">
        <v>208</v>
      </c>
      <c r="C312" t="s">
        <v>46</v>
      </c>
      <c r="D312" t="s">
        <v>16</v>
      </c>
      <c r="E312" t="s">
        <v>36</v>
      </c>
      <c r="F312" t="s">
        <v>1</v>
      </c>
      <c r="G312">
        <v>5.09</v>
      </c>
      <c r="H312" t="s">
        <v>19</v>
      </c>
      <c r="I312" t="s">
        <v>1</v>
      </c>
      <c r="Q312">
        <v>15.19</v>
      </c>
      <c r="R312">
        <v>15</v>
      </c>
    </row>
    <row r="313" spans="1:20" x14ac:dyDescent="0.75">
      <c r="A313" t="s">
        <v>209</v>
      </c>
      <c r="B313" t="s">
        <v>1</v>
      </c>
      <c r="C313" t="s">
        <v>1</v>
      </c>
      <c r="D313" t="s">
        <v>1</v>
      </c>
      <c r="E313" t="s">
        <v>1</v>
      </c>
      <c r="F313" t="s">
        <v>1</v>
      </c>
      <c r="G313">
        <v>5.12</v>
      </c>
      <c r="H313" t="s">
        <v>19</v>
      </c>
      <c r="I313" t="s">
        <v>1</v>
      </c>
      <c r="Q313">
        <v>25.82</v>
      </c>
      <c r="R313">
        <v>25</v>
      </c>
    </row>
    <row r="314" spans="1:20" x14ac:dyDescent="0.75">
      <c r="A314" t="s">
        <v>210</v>
      </c>
      <c r="B314" t="s">
        <v>1</v>
      </c>
      <c r="C314" t="s">
        <v>1</v>
      </c>
      <c r="D314" t="s">
        <v>1</v>
      </c>
      <c r="E314" t="s">
        <v>1</v>
      </c>
      <c r="F314" t="s">
        <v>1</v>
      </c>
      <c r="G314">
        <v>5.0599999999999996</v>
      </c>
      <c r="H314" t="s">
        <v>19</v>
      </c>
      <c r="I314" t="s">
        <v>1</v>
      </c>
      <c r="Q314">
        <v>25.66</v>
      </c>
      <c r="R314">
        <v>25</v>
      </c>
    </row>
    <row r="315" spans="1:20" x14ac:dyDescent="0.75">
      <c r="A315" t="s">
        <v>207</v>
      </c>
      <c r="B315" t="s">
        <v>1</v>
      </c>
      <c r="C315" t="s">
        <v>1</v>
      </c>
      <c r="D315" t="s">
        <v>1</v>
      </c>
      <c r="E315" t="s">
        <v>1</v>
      </c>
      <c r="F315" t="s">
        <v>1</v>
      </c>
      <c r="G315">
        <v>5.08</v>
      </c>
      <c r="H315" t="s">
        <v>19</v>
      </c>
      <c r="I315" t="s">
        <v>1</v>
      </c>
      <c r="Q315">
        <v>25.56</v>
      </c>
      <c r="R315">
        <v>25</v>
      </c>
    </row>
    <row r="316" spans="1:20" x14ac:dyDescent="0.75">
      <c r="A316" t="s">
        <v>207</v>
      </c>
      <c r="B316" t="s">
        <v>208</v>
      </c>
      <c r="C316" t="s">
        <v>46</v>
      </c>
      <c r="D316" t="s">
        <v>16</v>
      </c>
      <c r="E316" t="s">
        <v>23</v>
      </c>
      <c r="F316" t="s">
        <v>1</v>
      </c>
      <c r="G316">
        <v>0.9</v>
      </c>
      <c r="H316" t="s">
        <v>19</v>
      </c>
      <c r="I316" t="s">
        <v>1</v>
      </c>
      <c r="Q316">
        <v>5.42</v>
      </c>
      <c r="R316">
        <v>5</v>
      </c>
    </row>
    <row r="317" spans="1:20" x14ac:dyDescent="0.75">
      <c r="A317" t="s">
        <v>209</v>
      </c>
      <c r="B317" t="s">
        <v>1</v>
      </c>
      <c r="C317" t="s">
        <v>1</v>
      </c>
      <c r="D317" t="s">
        <v>1</v>
      </c>
      <c r="E317" t="s">
        <v>1</v>
      </c>
      <c r="F317" t="s">
        <v>1</v>
      </c>
      <c r="G317">
        <v>0.91</v>
      </c>
      <c r="H317" t="s">
        <v>19</v>
      </c>
      <c r="I317" t="s">
        <v>1</v>
      </c>
      <c r="Q317">
        <v>5.41</v>
      </c>
      <c r="R317">
        <v>5</v>
      </c>
    </row>
    <row r="318" spans="1:20" x14ac:dyDescent="0.75">
      <c r="A318" t="s">
        <v>210</v>
      </c>
      <c r="B318" t="s">
        <v>1</v>
      </c>
      <c r="C318" t="s">
        <v>1</v>
      </c>
      <c r="D318" t="s">
        <v>1</v>
      </c>
      <c r="E318" t="s">
        <v>1</v>
      </c>
      <c r="F318" t="s">
        <v>1</v>
      </c>
      <c r="G318">
        <v>0.91</v>
      </c>
      <c r="H318" t="s">
        <v>19</v>
      </c>
      <c r="I318" t="s">
        <v>1</v>
      </c>
      <c r="Q318">
        <v>5.37</v>
      </c>
      <c r="R318">
        <v>5</v>
      </c>
    </row>
    <row r="319" spans="1:20" x14ac:dyDescent="0.75">
      <c r="A319" t="s">
        <v>207</v>
      </c>
      <c r="B319" t="s">
        <v>1</v>
      </c>
      <c r="C319" t="s">
        <v>1</v>
      </c>
      <c r="D319" t="s">
        <v>1</v>
      </c>
      <c r="E319" t="s">
        <v>1</v>
      </c>
      <c r="F319" t="s">
        <v>1</v>
      </c>
      <c r="G319">
        <v>0.89</v>
      </c>
      <c r="H319" t="s">
        <v>19</v>
      </c>
      <c r="I319" t="s">
        <v>1</v>
      </c>
      <c r="Q319">
        <v>15.24</v>
      </c>
      <c r="R319">
        <v>15</v>
      </c>
    </row>
    <row r="320" spans="1:20" x14ac:dyDescent="0.75">
      <c r="A320" t="s">
        <v>211</v>
      </c>
      <c r="B320" t="s">
        <v>212</v>
      </c>
      <c r="C320" t="s">
        <v>213</v>
      </c>
      <c r="D320" t="s">
        <v>16</v>
      </c>
      <c r="E320" t="s">
        <v>36</v>
      </c>
      <c r="F320" t="s">
        <v>1</v>
      </c>
      <c r="G320">
        <v>15.23</v>
      </c>
      <c r="H320" t="s">
        <v>19</v>
      </c>
      <c r="I320" t="s">
        <v>1</v>
      </c>
      <c r="Q320">
        <v>15.32</v>
      </c>
      <c r="R320">
        <v>15</v>
      </c>
    </row>
    <row r="321" spans="1:20" x14ac:dyDescent="0.75">
      <c r="A321" t="s">
        <v>214</v>
      </c>
      <c r="B321" t="s">
        <v>1</v>
      </c>
      <c r="C321" t="s">
        <v>1</v>
      </c>
      <c r="D321" t="s">
        <v>1</v>
      </c>
      <c r="E321" t="s">
        <v>1</v>
      </c>
      <c r="F321" t="s">
        <v>1</v>
      </c>
      <c r="G321">
        <v>15.35</v>
      </c>
      <c r="H321" t="s">
        <v>19</v>
      </c>
      <c r="I321" t="s">
        <v>1</v>
      </c>
      <c r="Q321">
        <v>15.29</v>
      </c>
      <c r="R321">
        <v>15</v>
      </c>
    </row>
    <row r="322" spans="1:20" x14ac:dyDescent="0.75">
      <c r="A322" t="s">
        <v>215</v>
      </c>
      <c r="B322" t="s">
        <v>1</v>
      </c>
      <c r="C322" t="s">
        <v>1</v>
      </c>
      <c r="D322" t="s">
        <v>1</v>
      </c>
      <c r="E322" t="s">
        <v>1</v>
      </c>
      <c r="F322" t="s">
        <v>1</v>
      </c>
      <c r="G322">
        <v>15.13</v>
      </c>
      <c r="H322" t="s">
        <v>19</v>
      </c>
      <c r="I322" t="s">
        <v>1</v>
      </c>
      <c r="Q322">
        <v>25.76</v>
      </c>
      <c r="R322">
        <v>25</v>
      </c>
    </row>
    <row r="323" spans="1:20" x14ac:dyDescent="0.75">
      <c r="A323" t="s">
        <v>211</v>
      </c>
      <c r="B323" t="s">
        <v>1</v>
      </c>
      <c r="C323" t="s">
        <v>1</v>
      </c>
      <c r="D323" t="s">
        <v>1</v>
      </c>
      <c r="E323" t="s">
        <v>1</v>
      </c>
      <c r="F323" t="s">
        <v>1</v>
      </c>
      <c r="G323">
        <v>15.19</v>
      </c>
      <c r="H323" t="s">
        <v>19</v>
      </c>
      <c r="I323" t="s">
        <v>1</v>
      </c>
      <c r="Q323">
        <v>25.41</v>
      </c>
      <c r="R323">
        <v>25</v>
      </c>
    </row>
    <row r="324" spans="1:20" x14ac:dyDescent="0.75">
      <c r="A324" t="s">
        <v>211</v>
      </c>
      <c r="B324" t="s">
        <v>212</v>
      </c>
      <c r="C324" t="s">
        <v>213</v>
      </c>
      <c r="D324" t="s">
        <v>16</v>
      </c>
      <c r="E324" t="s">
        <v>23</v>
      </c>
      <c r="F324" t="s">
        <v>1</v>
      </c>
      <c r="G324">
        <v>2.4500000000000002</v>
      </c>
      <c r="H324" t="s">
        <v>19</v>
      </c>
      <c r="I324" t="s">
        <v>1</v>
      </c>
      <c r="Q324">
        <v>25.66</v>
      </c>
      <c r="R324">
        <v>25</v>
      </c>
    </row>
    <row r="325" spans="1:20" x14ac:dyDescent="0.75">
      <c r="A325" t="s">
        <v>214</v>
      </c>
      <c r="B325" t="s">
        <v>1</v>
      </c>
      <c r="C325" t="s">
        <v>1</v>
      </c>
      <c r="D325" t="s">
        <v>1</v>
      </c>
      <c r="E325" t="s">
        <v>1</v>
      </c>
      <c r="F325" t="s">
        <v>1</v>
      </c>
      <c r="G325">
        <v>2.42</v>
      </c>
      <c r="H325" t="s">
        <v>19</v>
      </c>
      <c r="I325" t="s">
        <v>1</v>
      </c>
    </row>
    <row r="326" spans="1:20" x14ac:dyDescent="0.75">
      <c r="A326" t="s">
        <v>215</v>
      </c>
      <c r="B326" t="s">
        <v>1</v>
      </c>
      <c r="C326" t="s">
        <v>1</v>
      </c>
      <c r="D326" t="s">
        <v>1</v>
      </c>
      <c r="E326" t="s">
        <v>1</v>
      </c>
      <c r="F326" t="s">
        <v>1</v>
      </c>
      <c r="G326">
        <v>2.4500000000000002</v>
      </c>
      <c r="H326" t="s">
        <v>19</v>
      </c>
      <c r="I326" t="s">
        <v>1</v>
      </c>
    </row>
    <row r="327" spans="1:20" x14ac:dyDescent="0.75">
      <c r="A327" t="s">
        <v>211</v>
      </c>
      <c r="B327" t="s">
        <v>1</v>
      </c>
      <c r="C327" t="s">
        <v>1</v>
      </c>
      <c r="D327" t="s">
        <v>1</v>
      </c>
      <c r="E327" t="s">
        <v>1</v>
      </c>
      <c r="F327" t="s">
        <v>1</v>
      </c>
      <c r="G327">
        <v>2.48</v>
      </c>
      <c r="H327" t="s">
        <v>19</v>
      </c>
      <c r="I327" t="s">
        <v>1</v>
      </c>
      <c r="Q327" t="s">
        <v>514</v>
      </c>
      <c r="R327" t="s">
        <v>515</v>
      </c>
      <c r="T327" t="s">
        <v>519</v>
      </c>
    </row>
    <row r="328" spans="1:20" x14ac:dyDescent="0.75">
      <c r="A328" t="s">
        <v>216</v>
      </c>
      <c r="B328" t="s">
        <v>217</v>
      </c>
      <c r="C328" t="s">
        <v>56</v>
      </c>
      <c r="D328" t="s">
        <v>16</v>
      </c>
      <c r="E328" t="s">
        <v>36</v>
      </c>
      <c r="F328" t="s">
        <v>1</v>
      </c>
      <c r="G328">
        <v>25.68</v>
      </c>
      <c r="H328" t="s">
        <v>19</v>
      </c>
      <c r="I328" t="s">
        <v>1</v>
      </c>
      <c r="Q328">
        <v>0.91</v>
      </c>
      <c r="R328">
        <v>0.8</v>
      </c>
    </row>
    <row r="329" spans="1:20" x14ac:dyDescent="0.75">
      <c r="A329" t="s">
        <v>218</v>
      </c>
      <c r="B329" t="s">
        <v>1</v>
      </c>
      <c r="C329" t="s">
        <v>1</v>
      </c>
      <c r="D329" t="s">
        <v>1</v>
      </c>
      <c r="E329" t="s">
        <v>1</v>
      </c>
      <c r="F329" t="s">
        <v>1</v>
      </c>
      <c r="G329">
        <v>25.82</v>
      </c>
      <c r="H329" t="s">
        <v>19</v>
      </c>
      <c r="I329" t="s">
        <v>1</v>
      </c>
      <c r="Q329">
        <v>0.91</v>
      </c>
      <c r="R329">
        <v>0.8</v>
      </c>
    </row>
    <row r="330" spans="1:20" x14ac:dyDescent="0.75">
      <c r="A330" t="s">
        <v>219</v>
      </c>
      <c r="B330" t="s">
        <v>1</v>
      </c>
      <c r="C330" t="s">
        <v>1</v>
      </c>
      <c r="D330" t="s">
        <v>1</v>
      </c>
      <c r="E330" t="s">
        <v>1</v>
      </c>
      <c r="F330" t="s">
        <v>1</v>
      </c>
      <c r="G330">
        <v>25.66</v>
      </c>
      <c r="H330" t="s">
        <v>19</v>
      </c>
      <c r="I330" t="s">
        <v>1</v>
      </c>
      <c r="Q330">
        <v>0.89</v>
      </c>
      <c r="R330">
        <v>0.8</v>
      </c>
    </row>
    <row r="331" spans="1:20" x14ac:dyDescent="0.75">
      <c r="A331" t="s">
        <v>216</v>
      </c>
      <c r="B331" t="s">
        <v>1</v>
      </c>
      <c r="C331" t="s">
        <v>1</v>
      </c>
      <c r="D331" t="s">
        <v>1</v>
      </c>
      <c r="E331" t="s">
        <v>1</v>
      </c>
      <c r="F331" t="s">
        <v>1</v>
      </c>
      <c r="G331">
        <v>25.56</v>
      </c>
      <c r="H331" t="s">
        <v>19</v>
      </c>
      <c r="I331" t="s">
        <v>1</v>
      </c>
      <c r="Q331">
        <v>2.42</v>
      </c>
      <c r="R331">
        <v>2</v>
      </c>
    </row>
    <row r="332" spans="1:20" x14ac:dyDescent="0.75">
      <c r="A332" t="s">
        <v>216</v>
      </c>
      <c r="B332" t="s">
        <v>217</v>
      </c>
      <c r="C332" t="s">
        <v>56</v>
      </c>
      <c r="D332" t="s">
        <v>16</v>
      </c>
      <c r="E332" t="s">
        <v>23</v>
      </c>
      <c r="F332" t="s">
        <v>1</v>
      </c>
      <c r="G332">
        <v>6.06</v>
      </c>
      <c r="H332" t="s">
        <v>19</v>
      </c>
      <c r="I332" t="s">
        <v>1</v>
      </c>
      <c r="Q332">
        <v>2.4500000000000002</v>
      </c>
      <c r="R332">
        <v>2</v>
      </c>
    </row>
    <row r="333" spans="1:20" x14ac:dyDescent="0.75">
      <c r="A333" t="s">
        <v>218</v>
      </c>
      <c r="B333" t="s">
        <v>1</v>
      </c>
      <c r="C333" t="s">
        <v>1</v>
      </c>
      <c r="D333" t="s">
        <v>1</v>
      </c>
      <c r="E333" t="s">
        <v>1</v>
      </c>
      <c r="F333" t="s">
        <v>1</v>
      </c>
      <c r="G333">
        <v>6.03</v>
      </c>
      <c r="H333" t="s">
        <v>19</v>
      </c>
      <c r="I333" t="s">
        <v>1</v>
      </c>
      <c r="Q333">
        <v>2.48</v>
      </c>
      <c r="R333">
        <v>2</v>
      </c>
    </row>
    <row r="334" spans="1:20" x14ac:dyDescent="0.75">
      <c r="A334" t="s">
        <v>219</v>
      </c>
      <c r="B334" t="s">
        <v>1</v>
      </c>
      <c r="C334" t="s">
        <v>1</v>
      </c>
      <c r="D334" t="s">
        <v>1</v>
      </c>
      <c r="E334" t="s">
        <v>1</v>
      </c>
      <c r="F334" t="s">
        <v>1</v>
      </c>
      <c r="G334">
        <v>6.15</v>
      </c>
      <c r="H334" t="s">
        <v>19</v>
      </c>
      <c r="I334" t="s">
        <v>1</v>
      </c>
      <c r="Q334">
        <v>6.03</v>
      </c>
      <c r="R334">
        <v>5</v>
      </c>
    </row>
    <row r="335" spans="1:20" x14ac:dyDescent="0.75">
      <c r="A335" t="s">
        <v>216</v>
      </c>
      <c r="B335" t="s">
        <v>1</v>
      </c>
      <c r="C335" t="s">
        <v>1</v>
      </c>
      <c r="D335" t="s">
        <v>1</v>
      </c>
      <c r="E335" t="s">
        <v>1</v>
      </c>
      <c r="F335" t="s">
        <v>1</v>
      </c>
      <c r="G335">
        <v>6.01</v>
      </c>
      <c r="H335" t="s">
        <v>19</v>
      </c>
      <c r="I335" t="s">
        <v>1</v>
      </c>
      <c r="Q335">
        <v>6.15</v>
      </c>
      <c r="R335">
        <v>5</v>
      </c>
    </row>
    <row r="336" spans="1:20" x14ac:dyDescent="0.75">
      <c r="A336" t="s">
        <v>220</v>
      </c>
      <c r="B336" t="s">
        <v>14</v>
      </c>
      <c r="C336" t="s">
        <v>15</v>
      </c>
      <c r="D336" t="s">
        <v>16</v>
      </c>
      <c r="E336" t="s">
        <v>17</v>
      </c>
      <c r="F336" t="s">
        <v>18</v>
      </c>
      <c r="G336">
        <v>0</v>
      </c>
      <c r="H336" t="s">
        <v>19</v>
      </c>
      <c r="I336" t="s">
        <v>21</v>
      </c>
      <c r="Q336">
        <v>6.01</v>
      </c>
      <c r="R336">
        <v>5</v>
      </c>
    </row>
    <row r="337" spans="1:18" x14ac:dyDescent="0.75">
      <c r="A337" t="s">
        <v>221</v>
      </c>
      <c r="B337" t="s">
        <v>1</v>
      </c>
      <c r="C337" t="s">
        <v>1</v>
      </c>
      <c r="D337" t="s">
        <v>1</v>
      </c>
      <c r="E337" t="s">
        <v>1</v>
      </c>
      <c r="F337" t="s">
        <v>1</v>
      </c>
      <c r="G337">
        <v>0</v>
      </c>
      <c r="H337" t="s">
        <v>19</v>
      </c>
      <c r="I337" t="s">
        <v>21</v>
      </c>
      <c r="Q337">
        <v>0.92</v>
      </c>
      <c r="R337">
        <v>0.8</v>
      </c>
    </row>
    <row r="338" spans="1:18" x14ac:dyDescent="0.75">
      <c r="A338" t="s">
        <v>220</v>
      </c>
      <c r="B338" t="s">
        <v>1</v>
      </c>
      <c r="C338" t="s">
        <v>1</v>
      </c>
      <c r="D338" t="s">
        <v>1</v>
      </c>
      <c r="E338" t="s">
        <v>1</v>
      </c>
      <c r="F338" t="s">
        <v>1</v>
      </c>
      <c r="G338">
        <v>0</v>
      </c>
      <c r="H338" t="s">
        <v>19</v>
      </c>
      <c r="I338" t="s">
        <v>21</v>
      </c>
      <c r="Q338">
        <v>0.99</v>
      </c>
      <c r="R338">
        <v>0.8</v>
      </c>
    </row>
    <row r="339" spans="1:18" x14ac:dyDescent="0.75">
      <c r="A339" t="s">
        <v>220</v>
      </c>
      <c r="B339" t="s">
        <v>14</v>
      </c>
      <c r="C339" t="s">
        <v>15</v>
      </c>
      <c r="D339" t="s">
        <v>16</v>
      </c>
      <c r="E339" t="s">
        <v>23</v>
      </c>
      <c r="F339" t="s">
        <v>18</v>
      </c>
      <c r="G339">
        <v>0</v>
      </c>
      <c r="H339" t="s">
        <v>19</v>
      </c>
      <c r="I339" t="s">
        <v>21</v>
      </c>
      <c r="Q339">
        <v>1.08</v>
      </c>
      <c r="R339">
        <v>0.8</v>
      </c>
    </row>
    <row r="340" spans="1:18" x14ac:dyDescent="0.75">
      <c r="A340" t="s">
        <v>221</v>
      </c>
      <c r="B340" t="s">
        <v>1</v>
      </c>
      <c r="C340" t="s">
        <v>1</v>
      </c>
      <c r="D340" t="s">
        <v>1</v>
      </c>
      <c r="E340" t="s">
        <v>1</v>
      </c>
      <c r="F340" t="s">
        <v>1</v>
      </c>
      <c r="G340">
        <v>0</v>
      </c>
      <c r="H340" t="s">
        <v>19</v>
      </c>
      <c r="I340" t="s">
        <v>21</v>
      </c>
      <c r="Q340">
        <v>2.44</v>
      </c>
      <c r="R340">
        <v>2</v>
      </c>
    </row>
    <row r="341" spans="1:18" x14ac:dyDescent="0.75">
      <c r="A341" t="s">
        <v>220</v>
      </c>
      <c r="B341" t="s">
        <v>1</v>
      </c>
      <c r="C341" t="s">
        <v>1</v>
      </c>
      <c r="D341" t="s">
        <v>1</v>
      </c>
      <c r="E341" t="s">
        <v>1</v>
      </c>
      <c r="F341" t="s">
        <v>1</v>
      </c>
      <c r="G341">
        <v>0</v>
      </c>
      <c r="H341" t="s">
        <v>19</v>
      </c>
      <c r="I341" t="s">
        <v>21</v>
      </c>
      <c r="Q341">
        <v>2.41</v>
      </c>
      <c r="R341">
        <v>2</v>
      </c>
    </row>
    <row r="342" spans="1:18" x14ac:dyDescent="0.75">
      <c r="A342" t="s">
        <v>222</v>
      </c>
      <c r="B342" t="s">
        <v>223</v>
      </c>
      <c r="C342" t="s">
        <v>224</v>
      </c>
      <c r="D342" t="s">
        <v>64</v>
      </c>
      <c r="E342" t="s">
        <v>36</v>
      </c>
      <c r="F342" t="s">
        <v>1</v>
      </c>
      <c r="G342">
        <v>90.05</v>
      </c>
      <c r="H342" t="s">
        <v>19</v>
      </c>
      <c r="I342" t="s">
        <v>1</v>
      </c>
      <c r="J342" s="1">
        <f>0.98*G342 - 0.0725</f>
        <v>88.17649999999999</v>
      </c>
      <c r="Q342">
        <v>2.36</v>
      </c>
      <c r="R342">
        <v>2</v>
      </c>
    </row>
    <row r="343" spans="1:18" x14ac:dyDescent="0.75">
      <c r="A343" t="s">
        <v>225</v>
      </c>
      <c r="B343" t="s">
        <v>1</v>
      </c>
      <c r="C343" t="s">
        <v>1</v>
      </c>
      <c r="D343" t="s">
        <v>1</v>
      </c>
      <c r="E343" t="s">
        <v>1</v>
      </c>
      <c r="F343" t="s">
        <v>1</v>
      </c>
      <c r="G343">
        <v>91.54</v>
      </c>
      <c r="H343" t="s">
        <v>19</v>
      </c>
      <c r="I343" t="s">
        <v>1</v>
      </c>
      <c r="J343" s="1">
        <f t="shared" ref="J343:J404" si="16">0.98*G343 - 0.0725</f>
        <v>89.636700000000005</v>
      </c>
      <c r="Q343">
        <v>5.8</v>
      </c>
      <c r="R343">
        <v>5</v>
      </c>
    </row>
    <row r="344" spans="1:18" x14ac:dyDescent="0.75">
      <c r="A344" t="s">
        <v>222</v>
      </c>
      <c r="B344" t="s">
        <v>1</v>
      </c>
      <c r="C344" t="s">
        <v>1</v>
      </c>
      <c r="D344" t="s">
        <v>1</v>
      </c>
      <c r="E344" t="s">
        <v>1</v>
      </c>
      <c r="F344" t="s">
        <v>1</v>
      </c>
      <c r="G344">
        <v>88.55</v>
      </c>
      <c r="H344" t="s">
        <v>19</v>
      </c>
      <c r="I344" t="s">
        <v>1</v>
      </c>
      <c r="J344" s="1">
        <f t="shared" si="16"/>
        <v>86.706499999999991</v>
      </c>
      <c r="Q344">
        <v>6.06</v>
      </c>
      <c r="R344">
        <v>5</v>
      </c>
    </row>
    <row r="345" spans="1:18" x14ac:dyDescent="0.75">
      <c r="A345" t="s">
        <v>222</v>
      </c>
      <c r="B345" t="s">
        <v>223</v>
      </c>
      <c r="C345" t="s">
        <v>224</v>
      </c>
      <c r="D345" t="s">
        <v>64</v>
      </c>
      <c r="E345" t="s">
        <v>23</v>
      </c>
      <c r="F345" t="s">
        <v>1</v>
      </c>
      <c r="G345">
        <v>25.77</v>
      </c>
      <c r="H345" t="s">
        <v>19</v>
      </c>
      <c r="I345" t="s">
        <v>1</v>
      </c>
      <c r="K345" s="1">
        <f t="shared" ref="K345:K376" si="17">0.8309*G345 + 0.0011</f>
        <v>21.413392999999999</v>
      </c>
      <c r="Q345">
        <v>5.99</v>
      </c>
      <c r="R345">
        <v>5</v>
      </c>
    </row>
    <row r="346" spans="1:18" x14ac:dyDescent="0.75">
      <c r="A346" t="s">
        <v>225</v>
      </c>
      <c r="B346" t="s">
        <v>1</v>
      </c>
      <c r="C346" t="s">
        <v>1</v>
      </c>
      <c r="D346" t="s">
        <v>1</v>
      </c>
      <c r="E346" t="s">
        <v>1</v>
      </c>
      <c r="F346" t="s">
        <v>1</v>
      </c>
      <c r="G346">
        <v>25.68</v>
      </c>
      <c r="H346" t="s">
        <v>19</v>
      </c>
      <c r="I346" t="s">
        <v>1</v>
      </c>
      <c r="K346" s="1">
        <f t="shared" si="17"/>
        <v>21.338612000000001</v>
      </c>
    </row>
    <row r="347" spans="1:18" x14ac:dyDescent="0.75">
      <c r="A347" t="s">
        <v>222</v>
      </c>
      <c r="B347" t="s">
        <v>1</v>
      </c>
      <c r="C347" t="s">
        <v>1</v>
      </c>
      <c r="D347" t="s">
        <v>1</v>
      </c>
      <c r="E347" t="s">
        <v>1</v>
      </c>
      <c r="F347" t="s">
        <v>1</v>
      </c>
      <c r="G347">
        <v>25.87</v>
      </c>
      <c r="H347" t="s">
        <v>19</v>
      </c>
      <c r="I347" t="s">
        <v>1</v>
      </c>
      <c r="K347" s="1">
        <f t="shared" si="17"/>
        <v>21.496483000000001</v>
      </c>
    </row>
    <row r="348" spans="1:18" x14ac:dyDescent="0.75">
      <c r="A348" t="s">
        <v>226</v>
      </c>
      <c r="B348" t="s">
        <v>227</v>
      </c>
      <c r="C348" t="s">
        <v>228</v>
      </c>
      <c r="D348" t="s">
        <v>64</v>
      </c>
      <c r="E348" t="s">
        <v>36</v>
      </c>
      <c r="F348" t="s">
        <v>1</v>
      </c>
      <c r="G348">
        <v>62.9</v>
      </c>
      <c r="H348" t="s">
        <v>19</v>
      </c>
      <c r="I348" t="s">
        <v>1</v>
      </c>
      <c r="J348" s="1">
        <f t="shared" si="16"/>
        <v>61.569499999999998</v>
      </c>
    </row>
    <row r="349" spans="1:18" x14ac:dyDescent="0.75">
      <c r="A349" t="s">
        <v>229</v>
      </c>
      <c r="B349" t="s">
        <v>1</v>
      </c>
      <c r="C349" t="s">
        <v>1</v>
      </c>
      <c r="D349" t="s">
        <v>1</v>
      </c>
      <c r="E349" t="s">
        <v>1</v>
      </c>
      <c r="F349" t="s">
        <v>1</v>
      </c>
      <c r="G349">
        <v>63.75</v>
      </c>
      <c r="H349" t="s">
        <v>19</v>
      </c>
      <c r="I349" t="s">
        <v>1</v>
      </c>
      <c r="J349" s="1">
        <f t="shared" si="16"/>
        <v>62.402500000000003</v>
      </c>
    </row>
    <row r="350" spans="1:18" x14ac:dyDescent="0.75">
      <c r="A350" t="s">
        <v>226</v>
      </c>
      <c r="B350" t="s">
        <v>1</v>
      </c>
      <c r="C350" t="s">
        <v>1</v>
      </c>
      <c r="D350" t="s">
        <v>1</v>
      </c>
      <c r="E350" t="s">
        <v>1</v>
      </c>
      <c r="F350" t="s">
        <v>1</v>
      </c>
      <c r="G350">
        <v>62.05</v>
      </c>
      <c r="H350" t="s">
        <v>19</v>
      </c>
      <c r="I350" t="s">
        <v>1</v>
      </c>
      <c r="J350" s="1">
        <f t="shared" si="16"/>
        <v>60.736499999999999</v>
      </c>
    </row>
    <row r="351" spans="1:18" x14ac:dyDescent="0.75">
      <c r="A351" t="s">
        <v>226</v>
      </c>
      <c r="B351" t="s">
        <v>227</v>
      </c>
      <c r="C351" t="s">
        <v>228</v>
      </c>
      <c r="D351" t="s">
        <v>64</v>
      </c>
      <c r="E351" t="s">
        <v>23</v>
      </c>
      <c r="F351" t="s">
        <v>1</v>
      </c>
      <c r="G351">
        <v>17.95</v>
      </c>
      <c r="H351" t="s">
        <v>19</v>
      </c>
      <c r="I351" t="s">
        <v>1</v>
      </c>
      <c r="K351" s="1">
        <f t="shared" si="17"/>
        <v>14.915754999999999</v>
      </c>
    </row>
    <row r="352" spans="1:18" x14ac:dyDescent="0.75">
      <c r="A352" t="s">
        <v>229</v>
      </c>
      <c r="B352" t="s">
        <v>1</v>
      </c>
      <c r="C352" t="s">
        <v>1</v>
      </c>
      <c r="D352" t="s">
        <v>1</v>
      </c>
      <c r="E352" t="s">
        <v>1</v>
      </c>
      <c r="F352" t="s">
        <v>1</v>
      </c>
      <c r="G352">
        <v>17.489999999999998</v>
      </c>
      <c r="H352" t="s">
        <v>19</v>
      </c>
      <c r="I352" t="s">
        <v>1</v>
      </c>
      <c r="K352" s="1">
        <f t="shared" si="17"/>
        <v>14.533540999999998</v>
      </c>
    </row>
    <row r="353" spans="1:11" x14ac:dyDescent="0.75">
      <c r="A353" t="s">
        <v>226</v>
      </c>
      <c r="B353" t="s">
        <v>1</v>
      </c>
      <c r="C353" t="s">
        <v>1</v>
      </c>
      <c r="D353" t="s">
        <v>1</v>
      </c>
      <c r="E353" t="s">
        <v>1</v>
      </c>
      <c r="F353" t="s">
        <v>1</v>
      </c>
      <c r="G353">
        <v>18.41</v>
      </c>
      <c r="H353" t="s">
        <v>19</v>
      </c>
      <c r="I353" t="s">
        <v>1</v>
      </c>
      <c r="K353" s="1">
        <f t="shared" si="17"/>
        <v>15.297968999999998</v>
      </c>
    </row>
    <row r="354" spans="1:11" x14ac:dyDescent="0.75">
      <c r="A354" t="s">
        <v>230</v>
      </c>
      <c r="B354" t="s">
        <v>231</v>
      </c>
      <c r="C354" t="s">
        <v>232</v>
      </c>
      <c r="D354" t="s">
        <v>64</v>
      </c>
      <c r="E354" t="s">
        <v>36</v>
      </c>
      <c r="F354" t="s">
        <v>1</v>
      </c>
      <c r="G354">
        <v>69.12</v>
      </c>
      <c r="H354" t="s">
        <v>19</v>
      </c>
      <c r="I354" t="s">
        <v>1</v>
      </c>
      <c r="J354" s="1">
        <f t="shared" si="16"/>
        <v>67.665099999999995</v>
      </c>
    </row>
    <row r="355" spans="1:11" x14ac:dyDescent="0.75">
      <c r="A355" t="s">
        <v>233</v>
      </c>
      <c r="B355" t="s">
        <v>1</v>
      </c>
      <c r="C355" t="s">
        <v>1</v>
      </c>
      <c r="D355" t="s">
        <v>1</v>
      </c>
      <c r="E355" t="s">
        <v>1</v>
      </c>
      <c r="F355" t="s">
        <v>1</v>
      </c>
      <c r="G355">
        <v>70.48</v>
      </c>
      <c r="H355" t="s">
        <v>19</v>
      </c>
      <c r="I355" t="s">
        <v>1</v>
      </c>
      <c r="J355" s="1">
        <f t="shared" si="16"/>
        <v>68.997900000000001</v>
      </c>
    </row>
    <row r="356" spans="1:11" x14ac:dyDescent="0.75">
      <c r="A356" t="s">
        <v>230</v>
      </c>
      <c r="B356" t="s">
        <v>1</v>
      </c>
      <c r="C356" t="s">
        <v>1</v>
      </c>
      <c r="D356" t="s">
        <v>1</v>
      </c>
      <c r="E356" t="s">
        <v>1</v>
      </c>
      <c r="F356" t="s">
        <v>1</v>
      </c>
      <c r="G356">
        <v>67.760000000000005</v>
      </c>
      <c r="H356" t="s">
        <v>19</v>
      </c>
      <c r="I356" t="s">
        <v>1</v>
      </c>
      <c r="J356" s="1">
        <f t="shared" si="16"/>
        <v>66.332300000000004</v>
      </c>
    </row>
    <row r="357" spans="1:11" x14ac:dyDescent="0.75">
      <c r="A357" t="s">
        <v>230</v>
      </c>
      <c r="B357" t="s">
        <v>231</v>
      </c>
      <c r="C357" t="s">
        <v>232</v>
      </c>
      <c r="D357" t="s">
        <v>64</v>
      </c>
      <c r="E357" t="s">
        <v>23</v>
      </c>
      <c r="F357" t="s">
        <v>1</v>
      </c>
      <c r="G357">
        <v>26.83</v>
      </c>
      <c r="H357" t="s">
        <v>19</v>
      </c>
      <c r="I357" t="s">
        <v>1</v>
      </c>
      <c r="K357" s="1">
        <f t="shared" si="17"/>
        <v>22.294146999999999</v>
      </c>
    </row>
    <row r="358" spans="1:11" x14ac:dyDescent="0.75">
      <c r="A358" t="s">
        <v>233</v>
      </c>
      <c r="B358" t="s">
        <v>1</v>
      </c>
      <c r="C358" t="s">
        <v>1</v>
      </c>
      <c r="D358" t="s">
        <v>1</v>
      </c>
      <c r="E358" t="s">
        <v>1</v>
      </c>
      <c r="F358" t="s">
        <v>1</v>
      </c>
      <c r="G358">
        <v>26.15</v>
      </c>
      <c r="H358" t="s">
        <v>19</v>
      </c>
      <c r="I358" t="s">
        <v>1</v>
      </c>
      <c r="K358" s="1">
        <f t="shared" si="17"/>
        <v>21.729134999999999</v>
      </c>
    </row>
    <row r="359" spans="1:11" x14ac:dyDescent="0.75">
      <c r="A359" t="s">
        <v>230</v>
      </c>
      <c r="B359" t="s">
        <v>1</v>
      </c>
      <c r="C359" t="s">
        <v>1</v>
      </c>
      <c r="D359" t="s">
        <v>1</v>
      </c>
      <c r="E359" t="s">
        <v>1</v>
      </c>
      <c r="F359" t="s">
        <v>1</v>
      </c>
      <c r="G359">
        <v>27.52</v>
      </c>
      <c r="H359" t="s">
        <v>19</v>
      </c>
      <c r="I359" t="s">
        <v>1</v>
      </c>
      <c r="K359" s="1">
        <f t="shared" si="17"/>
        <v>22.867467999999999</v>
      </c>
    </row>
    <row r="360" spans="1:11" x14ac:dyDescent="0.75">
      <c r="A360" t="s">
        <v>234</v>
      </c>
      <c r="B360" t="s">
        <v>235</v>
      </c>
      <c r="C360" t="s">
        <v>236</v>
      </c>
      <c r="D360" t="s">
        <v>64</v>
      </c>
      <c r="E360" t="s">
        <v>36</v>
      </c>
      <c r="F360" t="s">
        <v>1</v>
      </c>
      <c r="G360">
        <v>69</v>
      </c>
      <c r="H360" t="s">
        <v>19</v>
      </c>
      <c r="I360" t="s">
        <v>1</v>
      </c>
      <c r="J360" s="1">
        <f t="shared" si="16"/>
        <v>67.547499999999999</v>
      </c>
    </row>
    <row r="361" spans="1:11" x14ac:dyDescent="0.75">
      <c r="A361" t="s">
        <v>237</v>
      </c>
      <c r="B361" t="s">
        <v>1</v>
      </c>
      <c r="C361" t="s">
        <v>1</v>
      </c>
      <c r="D361" t="s">
        <v>1</v>
      </c>
      <c r="E361" t="s">
        <v>1</v>
      </c>
      <c r="F361" t="s">
        <v>1</v>
      </c>
      <c r="G361">
        <v>69.69</v>
      </c>
      <c r="H361" t="s">
        <v>19</v>
      </c>
      <c r="I361" t="s">
        <v>1</v>
      </c>
      <c r="J361" s="1">
        <f t="shared" si="16"/>
        <v>68.223699999999994</v>
      </c>
    </row>
    <row r="362" spans="1:11" x14ac:dyDescent="0.75">
      <c r="A362" t="s">
        <v>234</v>
      </c>
      <c r="B362" t="s">
        <v>1</v>
      </c>
      <c r="C362" t="s">
        <v>1</v>
      </c>
      <c r="D362" t="s">
        <v>1</v>
      </c>
      <c r="E362" t="s">
        <v>1</v>
      </c>
      <c r="F362" t="s">
        <v>1</v>
      </c>
      <c r="G362">
        <v>68.319999999999993</v>
      </c>
      <c r="H362" t="s">
        <v>19</v>
      </c>
      <c r="I362" t="s">
        <v>1</v>
      </c>
      <c r="J362" s="1">
        <f t="shared" si="16"/>
        <v>66.881099999999989</v>
      </c>
    </row>
    <row r="363" spans="1:11" x14ac:dyDescent="0.75">
      <c r="A363" t="s">
        <v>234</v>
      </c>
      <c r="B363" t="s">
        <v>235</v>
      </c>
      <c r="C363" t="s">
        <v>236</v>
      </c>
      <c r="D363" t="s">
        <v>64</v>
      </c>
      <c r="E363" t="s">
        <v>23</v>
      </c>
      <c r="F363" t="s">
        <v>1</v>
      </c>
      <c r="G363">
        <v>19.14</v>
      </c>
      <c r="H363" t="s">
        <v>19</v>
      </c>
      <c r="I363" t="s">
        <v>1</v>
      </c>
      <c r="K363" s="1">
        <f t="shared" si="17"/>
        <v>15.904525999999999</v>
      </c>
    </row>
    <row r="364" spans="1:11" x14ac:dyDescent="0.75">
      <c r="A364" t="s">
        <v>237</v>
      </c>
      <c r="B364" t="s">
        <v>1</v>
      </c>
      <c r="C364" t="s">
        <v>1</v>
      </c>
      <c r="D364" t="s">
        <v>1</v>
      </c>
      <c r="E364" t="s">
        <v>1</v>
      </c>
      <c r="F364" t="s">
        <v>1</v>
      </c>
      <c r="G364">
        <v>18.8</v>
      </c>
      <c r="H364" t="s">
        <v>19</v>
      </c>
      <c r="I364" t="s">
        <v>1</v>
      </c>
      <c r="K364" s="1">
        <f t="shared" si="17"/>
        <v>15.622019999999999</v>
      </c>
    </row>
    <row r="365" spans="1:11" x14ac:dyDescent="0.75">
      <c r="A365" t="s">
        <v>234</v>
      </c>
      <c r="B365" t="s">
        <v>1</v>
      </c>
      <c r="C365" t="s">
        <v>1</v>
      </c>
      <c r="D365" t="s">
        <v>1</v>
      </c>
      <c r="E365" t="s">
        <v>1</v>
      </c>
      <c r="F365" t="s">
        <v>1</v>
      </c>
      <c r="G365">
        <v>19.48</v>
      </c>
      <c r="H365" t="s">
        <v>19</v>
      </c>
      <c r="I365" t="s">
        <v>1</v>
      </c>
      <c r="K365" s="1">
        <f t="shared" si="17"/>
        <v>16.187032000000002</v>
      </c>
    </row>
    <row r="366" spans="1:11" x14ac:dyDescent="0.75">
      <c r="A366" t="s">
        <v>238</v>
      </c>
      <c r="B366" t="s">
        <v>239</v>
      </c>
      <c r="C366" t="s">
        <v>240</v>
      </c>
      <c r="D366" t="s">
        <v>64</v>
      </c>
      <c r="E366" t="s">
        <v>36</v>
      </c>
      <c r="F366" t="s">
        <v>1</v>
      </c>
      <c r="G366">
        <v>74.099999999999994</v>
      </c>
      <c r="H366" t="s">
        <v>19</v>
      </c>
      <c r="I366" t="s">
        <v>1</v>
      </c>
      <c r="J366" s="1">
        <f t="shared" si="16"/>
        <v>72.54549999999999</v>
      </c>
    </row>
    <row r="367" spans="1:11" x14ac:dyDescent="0.75">
      <c r="A367" t="s">
        <v>241</v>
      </c>
      <c r="B367" t="s">
        <v>1</v>
      </c>
      <c r="C367" t="s">
        <v>1</v>
      </c>
      <c r="D367" t="s">
        <v>1</v>
      </c>
      <c r="E367" t="s">
        <v>1</v>
      </c>
      <c r="F367" t="s">
        <v>1</v>
      </c>
      <c r="G367">
        <v>74.77</v>
      </c>
      <c r="H367" t="s">
        <v>19</v>
      </c>
      <c r="I367" t="s">
        <v>1</v>
      </c>
      <c r="J367" s="1">
        <f t="shared" si="16"/>
        <v>73.202099999999987</v>
      </c>
    </row>
    <row r="368" spans="1:11" x14ac:dyDescent="0.75">
      <c r="A368" t="s">
        <v>238</v>
      </c>
      <c r="B368" t="s">
        <v>1</v>
      </c>
      <c r="C368" t="s">
        <v>1</v>
      </c>
      <c r="D368" t="s">
        <v>1</v>
      </c>
      <c r="E368" t="s">
        <v>1</v>
      </c>
      <c r="F368" t="s">
        <v>1</v>
      </c>
      <c r="G368">
        <v>73.44</v>
      </c>
      <c r="H368" t="s">
        <v>19</v>
      </c>
      <c r="I368" t="s">
        <v>1</v>
      </c>
      <c r="J368" s="1">
        <f t="shared" si="16"/>
        <v>71.898699999999991</v>
      </c>
    </row>
    <row r="369" spans="1:11" x14ac:dyDescent="0.75">
      <c r="A369" t="s">
        <v>238</v>
      </c>
      <c r="B369" t="s">
        <v>239</v>
      </c>
      <c r="C369" t="s">
        <v>240</v>
      </c>
      <c r="D369" t="s">
        <v>64</v>
      </c>
      <c r="E369" t="s">
        <v>23</v>
      </c>
      <c r="F369" t="s">
        <v>1</v>
      </c>
      <c r="G369">
        <v>17.38</v>
      </c>
      <c r="H369" t="s">
        <v>19</v>
      </c>
      <c r="I369" t="s">
        <v>1</v>
      </c>
      <c r="K369" s="1">
        <f t="shared" si="17"/>
        <v>14.442141999999999</v>
      </c>
    </row>
    <row r="370" spans="1:11" x14ac:dyDescent="0.75">
      <c r="A370" t="s">
        <v>241</v>
      </c>
      <c r="B370" t="s">
        <v>1</v>
      </c>
      <c r="C370" t="s">
        <v>1</v>
      </c>
      <c r="D370" t="s">
        <v>1</v>
      </c>
      <c r="E370" t="s">
        <v>1</v>
      </c>
      <c r="F370" t="s">
        <v>1</v>
      </c>
      <c r="G370">
        <v>17.5</v>
      </c>
      <c r="H370" t="s">
        <v>19</v>
      </c>
      <c r="I370" t="s">
        <v>1</v>
      </c>
      <c r="K370" s="1">
        <f t="shared" si="17"/>
        <v>14.541849999999998</v>
      </c>
    </row>
    <row r="371" spans="1:11" x14ac:dyDescent="0.75">
      <c r="A371" t="s">
        <v>238</v>
      </c>
      <c r="B371" t="s">
        <v>1</v>
      </c>
      <c r="C371" t="s">
        <v>1</v>
      </c>
      <c r="D371" t="s">
        <v>1</v>
      </c>
      <c r="E371" t="s">
        <v>1</v>
      </c>
      <c r="F371" t="s">
        <v>1</v>
      </c>
      <c r="G371">
        <v>17.260000000000002</v>
      </c>
      <c r="H371" t="s">
        <v>19</v>
      </c>
      <c r="I371" t="s">
        <v>1</v>
      </c>
      <c r="K371" s="1">
        <f t="shared" si="17"/>
        <v>14.342434000000001</v>
      </c>
    </row>
    <row r="372" spans="1:11" x14ac:dyDescent="0.75">
      <c r="A372" t="s">
        <v>242</v>
      </c>
      <c r="B372" t="s">
        <v>243</v>
      </c>
      <c r="C372" t="s">
        <v>244</v>
      </c>
      <c r="D372" t="s">
        <v>64</v>
      </c>
      <c r="E372" t="s">
        <v>36</v>
      </c>
      <c r="F372" t="s">
        <v>1</v>
      </c>
      <c r="G372">
        <v>83.95</v>
      </c>
      <c r="H372" t="s">
        <v>19</v>
      </c>
      <c r="I372" t="s">
        <v>1</v>
      </c>
      <c r="J372" s="1">
        <f t="shared" si="16"/>
        <v>82.198499999999996</v>
      </c>
    </row>
    <row r="373" spans="1:11" x14ac:dyDescent="0.75">
      <c r="A373" t="s">
        <v>245</v>
      </c>
      <c r="B373" t="s">
        <v>1</v>
      </c>
      <c r="C373" t="s">
        <v>1</v>
      </c>
      <c r="D373" t="s">
        <v>1</v>
      </c>
      <c r="E373" t="s">
        <v>1</v>
      </c>
      <c r="F373" t="s">
        <v>1</v>
      </c>
      <c r="G373">
        <v>85.15</v>
      </c>
      <c r="H373" t="s">
        <v>19</v>
      </c>
      <c r="I373" t="s">
        <v>1</v>
      </c>
      <c r="J373" s="1">
        <f t="shared" si="16"/>
        <v>83.374499999999998</v>
      </c>
    </row>
    <row r="374" spans="1:11" x14ac:dyDescent="0.75">
      <c r="A374" t="s">
        <v>242</v>
      </c>
      <c r="B374" t="s">
        <v>1</v>
      </c>
      <c r="C374" t="s">
        <v>1</v>
      </c>
      <c r="D374" t="s">
        <v>1</v>
      </c>
      <c r="E374" t="s">
        <v>1</v>
      </c>
      <c r="F374" t="s">
        <v>1</v>
      </c>
      <c r="G374">
        <v>82.74</v>
      </c>
      <c r="H374" t="s">
        <v>19</v>
      </c>
      <c r="I374" t="s">
        <v>1</v>
      </c>
      <c r="J374" s="1">
        <f t="shared" si="16"/>
        <v>81.012699999999995</v>
      </c>
    </row>
    <row r="375" spans="1:11" x14ac:dyDescent="0.75">
      <c r="A375" t="s">
        <v>242</v>
      </c>
      <c r="B375" t="s">
        <v>243</v>
      </c>
      <c r="C375" t="s">
        <v>244</v>
      </c>
      <c r="D375" t="s">
        <v>64</v>
      </c>
      <c r="E375" t="s">
        <v>23</v>
      </c>
      <c r="F375" t="s">
        <v>1</v>
      </c>
      <c r="G375">
        <v>25.49</v>
      </c>
      <c r="H375" t="s">
        <v>19</v>
      </c>
      <c r="I375" t="s">
        <v>1</v>
      </c>
      <c r="K375" s="1">
        <f t="shared" si="17"/>
        <v>21.180740999999998</v>
      </c>
    </row>
    <row r="376" spans="1:11" x14ac:dyDescent="0.75">
      <c r="A376" t="s">
        <v>245</v>
      </c>
      <c r="B376" t="s">
        <v>1</v>
      </c>
      <c r="C376" t="s">
        <v>1</v>
      </c>
      <c r="D376" t="s">
        <v>1</v>
      </c>
      <c r="E376" t="s">
        <v>1</v>
      </c>
      <c r="F376" t="s">
        <v>1</v>
      </c>
      <c r="G376">
        <v>25.96</v>
      </c>
      <c r="H376" t="s">
        <v>19</v>
      </c>
      <c r="I376" t="s">
        <v>1</v>
      </c>
      <c r="K376" s="1">
        <f t="shared" si="17"/>
        <v>21.571263999999999</v>
      </c>
    </row>
    <row r="377" spans="1:11" x14ac:dyDescent="0.75">
      <c r="A377" t="s">
        <v>242</v>
      </c>
      <c r="B377" t="s">
        <v>1</v>
      </c>
      <c r="C377" t="s">
        <v>1</v>
      </c>
      <c r="D377" t="s">
        <v>1</v>
      </c>
      <c r="E377" t="s">
        <v>1</v>
      </c>
      <c r="F377" t="s">
        <v>1</v>
      </c>
      <c r="G377">
        <v>25.03</v>
      </c>
      <c r="H377" t="s">
        <v>19</v>
      </c>
      <c r="I377" t="s">
        <v>1</v>
      </c>
      <c r="K377" s="1">
        <f t="shared" ref="K377:K407" si="18">0.8309*G377 + 0.0011</f>
        <v>20.798527</v>
      </c>
    </row>
    <row r="378" spans="1:11" x14ac:dyDescent="0.75">
      <c r="A378" t="s">
        <v>246</v>
      </c>
      <c r="B378" t="s">
        <v>247</v>
      </c>
      <c r="C378" t="s">
        <v>248</v>
      </c>
      <c r="D378" t="s">
        <v>64</v>
      </c>
      <c r="E378" t="s">
        <v>36</v>
      </c>
      <c r="F378" t="s">
        <v>1</v>
      </c>
      <c r="G378">
        <v>78.84</v>
      </c>
      <c r="H378" t="s">
        <v>19</v>
      </c>
      <c r="I378" t="s">
        <v>1</v>
      </c>
      <c r="J378" s="1">
        <f t="shared" si="16"/>
        <v>77.190699999999993</v>
      </c>
    </row>
    <row r="379" spans="1:11" x14ac:dyDescent="0.75">
      <c r="A379" t="s">
        <v>249</v>
      </c>
      <c r="B379" t="s">
        <v>1</v>
      </c>
      <c r="C379" t="s">
        <v>1</v>
      </c>
      <c r="D379" t="s">
        <v>1</v>
      </c>
      <c r="E379" t="s">
        <v>1</v>
      </c>
      <c r="F379" t="s">
        <v>1</v>
      </c>
      <c r="G379">
        <v>79.069999999999993</v>
      </c>
      <c r="H379" t="s">
        <v>19</v>
      </c>
      <c r="I379" t="s">
        <v>1</v>
      </c>
      <c r="J379" s="1">
        <f t="shared" si="16"/>
        <v>77.416099999999986</v>
      </c>
    </row>
    <row r="380" spans="1:11" x14ac:dyDescent="0.75">
      <c r="A380" t="s">
        <v>246</v>
      </c>
      <c r="B380" t="s">
        <v>1</v>
      </c>
      <c r="C380" t="s">
        <v>1</v>
      </c>
      <c r="D380" t="s">
        <v>1</v>
      </c>
      <c r="E380" t="s">
        <v>1</v>
      </c>
      <c r="F380" t="s">
        <v>1</v>
      </c>
      <c r="G380">
        <v>78.599999999999994</v>
      </c>
      <c r="H380" t="s">
        <v>19</v>
      </c>
      <c r="I380" t="s">
        <v>1</v>
      </c>
      <c r="J380" s="1">
        <f t="shared" si="16"/>
        <v>76.955499999999986</v>
      </c>
    </row>
    <row r="381" spans="1:11" x14ac:dyDescent="0.75">
      <c r="A381" t="s">
        <v>246</v>
      </c>
      <c r="B381" t="s">
        <v>247</v>
      </c>
      <c r="C381" t="s">
        <v>248</v>
      </c>
      <c r="D381" t="s">
        <v>64</v>
      </c>
      <c r="E381" t="s">
        <v>23</v>
      </c>
      <c r="F381" t="s">
        <v>1</v>
      </c>
      <c r="G381">
        <v>18.559999999999999</v>
      </c>
      <c r="H381" t="s">
        <v>19</v>
      </c>
      <c r="I381" t="s">
        <v>1</v>
      </c>
      <c r="K381" s="1">
        <f t="shared" si="18"/>
        <v>15.422603999999998</v>
      </c>
    </row>
    <row r="382" spans="1:11" x14ac:dyDescent="0.75">
      <c r="A382" t="s">
        <v>249</v>
      </c>
      <c r="B382" t="s">
        <v>1</v>
      </c>
      <c r="C382" t="s">
        <v>1</v>
      </c>
      <c r="D382" t="s">
        <v>1</v>
      </c>
      <c r="E382" t="s">
        <v>1</v>
      </c>
      <c r="F382" t="s">
        <v>1</v>
      </c>
      <c r="G382">
        <v>18.72</v>
      </c>
      <c r="H382" t="s">
        <v>19</v>
      </c>
      <c r="I382" t="s">
        <v>1</v>
      </c>
      <c r="K382" s="1">
        <f t="shared" si="18"/>
        <v>15.555547999999998</v>
      </c>
    </row>
    <row r="383" spans="1:11" x14ac:dyDescent="0.75">
      <c r="A383" t="s">
        <v>246</v>
      </c>
      <c r="B383" t="s">
        <v>1</v>
      </c>
      <c r="C383" t="s">
        <v>1</v>
      </c>
      <c r="D383" t="s">
        <v>1</v>
      </c>
      <c r="E383" t="s">
        <v>1</v>
      </c>
      <c r="F383" t="s">
        <v>1</v>
      </c>
      <c r="G383">
        <v>18.41</v>
      </c>
      <c r="H383" t="s">
        <v>19</v>
      </c>
      <c r="I383" t="s">
        <v>1</v>
      </c>
      <c r="K383" s="1">
        <f t="shared" si="18"/>
        <v>15.297968999999998</v>
      </c>
    </row>
    <row r="384" spans="1:11" x14ac:dyDescent="0.75">
      <c r="A384" t="s">
        <v>250</v>
      </c>
      <c r="B384" t="s">
        <v>251</v>
      </c>
      <c r="C384" t="s">
        <v>252</v>
      </c>
      <c r="D384" t="s">
        <v>64</v>
      </c>
      <c r="E384" t="s">
        <v>36</v>
      </c>
      <c r="F384" t="s">
        <v>1</v>
      </c>
      <c r="G384">
        <v>57.01</v>
      </c>
      <c r="H384" t="s">
        <v>19</v>
      </c>
      <c r="I384" t="s">
        <v>1</v>
      </c>
      <c r="J384" s="1">
        <f t="shared" si="16"/>
        <v>55.7973</v>
      </c>
    </row>
    <row r="385" spans="1:11" x14ac:dyDescent="0.75">
      <c r="A385" t="s">
        <v>253</v>
      </c>
      <c r="B385" t="s">
        <v>1</v>
      </c>
      <c r="C385" t="s">
        <v>1</v>
      </c>
      <c r="D385" t="s">
        <v>1</v>
      </c>
      <c r="E385" t="s">
        <v>1</v>
      </c>
      <c r="F385" t="s">
        <v>1</v>
      </c>
      <c r="G385">
        <v>57.07</v>
      </c>
      <c r="H385" t="s">
        <v>19</v>
      </c>
      <c r="I385" t="s">
        <v>1</v>
      </c>
      <c r="J385" s="1">
        <f t="shared" si="16"/>
        <v>55.856099999999998</v>
      </c>
    </row>
    <row r="386" spans="1:11" x14ac:dyDescent="0.75">
      <c r="A386" t="s">
        <v>250</v>
      </c>
      <c r="B386" t="s">
        <v>1</v>
      </c>
      <c r="C386" t="s">
        <v>1</v>
      </c>
      <c r="D386" t="s">
        <v>1</v>
      </c>
      <c r="E386" t="s">
        <v>1</v>
      </c>
      <c r="F386" t="s">
        <v>1</v>
      </c>
      <c r="G386">
        <v>56.95</v>
      </c>
      <c r="H386" t="s">
        <v>19</v>
      </c>
      <c r="I386" t="s">
        <v>1</v>
      </c>
      <c r="J386" s="1">
        <f t="shared" si="16"/>
        <v>55.738500000000002</v>
      </c>
    </row>
    <row r="387" spans="1:11" x14ac:dyDescent="0.75">
      <c r="A387" t="s">
        <v>250</v>
      </c>
      <c r="B387" t="s">
        <v>251</v>
      </c>
      <c r="C387" t="s">
        <v>252</v>
      </c>
      <c r="D387" t="s">
        <v>64</v>
      </c>
      <c r="E387" t="s">
        <v>23</v>
      </c>
      <c r="F387" t="s">
        <v>1</v>
      </c>
      <c r="G387">
        <v>13.9</v>
      </c>
      <c r="H387" t="s">
        <v>19</v>
      </c>
      <c r="I387" t="s">
        <v>1</v>
      </c>
      <c r="K387" s="1">
        <f t="shared" si="18"/>
        <v>11.550609999999999</v>
      </c>
    </row>
    <row r="388" spans="1:11" x14ac:dyDescent="0.75">
      <c r="A388" t="s">
        <v>253</v>
      </c>
      <c r="B388" t="s">
        <v>1</v>
      </c>
      <c r="C388" t="s">
        <v>1</v>
      </c>
      <c r="D388" t="s">
        <v>1</v>
      </c>
      <c r="E388" t="s">
        <v>1</v>
      </c>
      <c r="F388" t="s">
        <v>1</v>
      </c>
      <c r="G388">
        <v>13.81</v>
      </c>
      <c r="H388" t="s">
        <v>19</v>
      </c>
      <c r="I388" t="s">
        <v>1</v>
      </c>
      <c r="K388" s="1">
        <f t="shared" si="18"/>
        <v>11.475828999999999</v>
      </c>
    </row>
    <row r="389" spans="1:11" x14ac:dyDescent="0.75">
      <c r="A389" t="s">
        <v>250</v>
      </c>
      <c r="B389" t="s">
        <v>1</v>
      </c>
      <c r="C389" t="s">
        <v>1</v>
      </c>
      <c r="D389" t="s">
        <v>1</v>
      </c>
      <c r="E389" t="s">
        <v>1</v>
      </c>
      <c r="F389" t="s">
        <v>1</v>
      </c>
      <c r="G389">
        <v>13.99</v>
      </c>
      <c r="H389" t="s">
        <v>19</v>
      </c>
      <c r="I389" t="s">
        <v>1</v>
      </c>
      <c r="K389" s="1">
        <f t="shared" si="18"/>
        <v>11.625390999999999</v>
      </c>
    </row>
    <row r="390" spans="1:11" x14ac:dyDescent="0.75">
      <c r="A390" t="s">
        <v>254</v>
      </c>
      <c r="B390" t="s">
        <v>255</v>
      </c>
      <c r="C390" t="s">
        <v>256</v>
      </c>
      <c r="D390" t="s">
        <v>64</v>
      </c>
      <c r="E390" t="s">
        <v>36</v>
      </c>
      <c r="F390" t="s">
        <v>1</v>
      </c>
      <c r="G390">
        <v>69.25</v>
      </c>
      <c r="H390" t="s">
        <v>19</v>
      </c>
      <c r="I390" t="s">
        <v>1</v>
      </c>
      <c r="J390" s="1">
        <f t="shared" si="16"/>
        <v>67.79249999999999</v>
      </c>
    </row>
    <row r="391" spans="1:11" x14ac:dyDescent="0.75">
      <c r="A391" t="s">
        <v>257</v>
      </c>
      <c r="B391" t="s">
        <v>1</v>
      </c>
      <c r="C391" t="s">
        <v>1</v>
      </c>
      <c r="D391" t="s">
        <v>1</v>
      </c>
      <c r="E391" t="s">
        <v>1</v>
      </c>
      <c r="F391" t="s">
        <v>1</v>
      </c>
      <c r="G391">
        <v>69.930000000000007</v>
      </c>
      <c r="H391" t="s">
        <v>19</v>
      </c>
      <c r="I391" t="s">
        <v>1</v>
      </c>
      <c r="J391" s="1">
        <f t="shared" si="16"/>
        <v>68.4589</v>
      </c>
    </row>
    <row r="392" spans="1:11" x14ac:dyDescent="0.75">
      <c r="A392" t="s">
        <v>254</v>
      </c>
      <c r="B392" t="s">
        <v>1</v>
      </c>
      <c r="C392" t="s">
        <v>1</v>
      </c>
      <c r="D392" t="s">
        <v>1</v>
      </c>
      <c r="E392" t="s">
        <v>1</v>
      </c>
      <c r="F392" t="s">
        <v>1</v>
      </c>
      <c r="G392">
        <v>68.58</v>
      </c>
      <c r="H392" t="s">
        <v>19</v>
      </c>
      <c r="I392" t="s">
        <v>1</v>
      </c>
      <c r="J392" s="1">
        <f t="shared" si="16"/>
        <v>67.135899999999992</v>
      </c>
    </row>
    <row r="393" spans="1:11" x14ac:dyDescent="0.75">
      <c r="A393" t="s">
        <v>254</v>
      </c>
      <c r="B393" t="s">
        <v>255</v>
      </c>
      <c r="C393" t="s">
        <v>256</v>
      </c>
      <c r="D393" t="s">
        <v>64</v>
      </c>
      <c r="E393" t="s">
        <v>23</v>
      </c>
      <c r="F393" t="s">
        <v>1</v>
      </c>
      <c r="G393">
        <v>28.25</v>
      </c>
      <c r="H393" t="s">
        <v>19</v>
      </c>
      <c r="I393" t="s">
        <v>1</v>
      </c>
      <c r="K393" s="1">
        <f t="shared" si="18"/>
        <v>23.474025000000001</v>
      </c>
    </row>
    <row r="394" spans="1:11" x14ac:dyDescent="0.75">
      <c r="A394" t="s">
        <v>257</v>
      </c>
      <c r="B394" t="s">
        <v>1</v>
      </c>
      <c r="C394" t="s">
        <v>1</v>
      </c>
      <c r="D394" t="s">
        <v>1</v>
      </c>
      <c r="E394" t="s">
        <v>1</v>
      </c>
      <c r="F394" t="s">
        <v>1</v>
      </c>
      <c r="G394">
        <v>28.87</v>
      </c>
      <c r="H394" t="s">
        <v>19</v>
      </c>
      <c r="I394" t="s">
        <v>1</v>
      </c>
      <c r="K394" s="1">
        <f t="shared" si="18"/>
        <v>23.989183000000001</v>
      </c>
    </row>
    <row r="395" spans="1:11" x14ac:dyDescent="0.75">
      <c r="A395" t="s">
        <v>254</v>
      </c>
      <c r="B395" t="s">
        <v>1</v>
      </c>
      <c r="C395" t="s">
        <v>1</v>
      </c>
      <c r="D395" t="s">
        <v>1</v>
      </c>
      <c r="E395" t="s">
        <v>1</v>
      </c>
      <c r="F395" t="s">
        <v>1</v>
      </c>
      <c r="G395">
        <v>27.64</v>
      </c>
      <c r="H395" t="s">
        <v>19</v>
      </c>
      <c r="I395" t="s">
        <v>1</v>
      </c>
      <c r="K395" s="1">
        <f t="shared" si="18"/>
        <v>22.967176000000002</v>
      </c>
    </row>
    <row r="396" spans="1:11" x14ac:dyDescent="0.75">
      <c r="A396" t="s">
        <v>258</v>
      </c>
      <c r="B396" t="s">
        <v>259</v>
      </c>
      <c r="C396" t="s">
        <v>260</v>
      </c>
      <c r="D396" t="s">
        <v>64</v>
      </c>
      <c r="E396" t="s">
        <v>36</v>
      </c>
      <c r="F396" t="s">
        <v>1</v>
      </c>
      <c r="G396">
        <v>63.95</v>
      </c>
      <c r="H396" t="s">
        <v>19</v>
      </c>
      <c r="I396" t="s">
        <v>1</v>
      </c>
      <c r="J396" s="1">
        <f t="shared" si="16"/>
        <v>62.598500000000001</v>
      </c>
    </row>
    <row r="397" spans="1:11" x14ac:dyDescent="0.75">
      <c r="A397" t="s">
        <v>261</v>
      </c>
      <c r="B397" t="s">
        <v>1</v>
      </c>
      <c r="C397" t="s">
        <v>1</v>
      </c>
      <c r="D397" t="s">
        <v>1</v>
      </c>
      <c r="E397" t="s">
        <v>1</v>
      </c>
      <c r="F397" t="s">
        <v>1</v>
      </c>
      <c r="G397">
        <v>64.23</v>
      </c>
      <c r="H397" t="s">
        <v>19</v>
      </c>
      <c r="I397" t="s">
        <v>1</v>
      </c>
      <c r="J397" s="1">
        <f t="shared" si="16"/>
        <v>62.872900000000001</v>
      </c>
    </row>
    <row r="398" spans="1:11" x14ac:dyDescent="0.75">
      <c r="A398" t="s">
        <v>258</v>
      </c>
      <c r="B398" t="s">
        <v>1</v>
      </c>
      <c r="C398" t="s">
        <v>1</v>
      </c>
      <c r="D398" t="s">
        <v>1</v>
      </c>
      <c r="E398" t="s">
        <v>1</v>
      </c>
      <c r="F398" t="s">
        <v>1</v>
      </c>
      <c r="G398">
        <v>63.67</v>
      </c>
      <c r="H398" t="s">
        <v>19</v>
      </c>
      <c r="I398" t="s">
        <v>1</v>
      </c>
      <c r="J398" s="1">
        <f t="shared" si="16"/>
        <v>62.324100000000001</v>
      </c>
    </row>
    <row r="399" spans="1:11" x14ac:dyDescent="0.75">
      <c r="A399" t="s">
        <v>258</v>
      </c>
      <c r="B399" t="s">
        <v>259</v>
      </c>
      <c r="C399" t="s">
        <v>260</v>
      </c>
      <c r="D399" t="s">
        <v>64</v>
      </c>
      <c r="E399" t="s">
        <v>23</v>
      </c>
      <c r="F399" t="s">
        <v>1</v>
      </c>
      <c r="G399">
        <v>23.94</v>
      </c>
      <c r="H399" t="s">
        <v>19</v>
      </c>
      <c r="I399" t="s">
        <v>1</v>
      </c>
      <c r="K399" s="1">
        <f t="shared" si="18"/>
        <v>19.892846000000002</v>
      </c>
    </row>
    <row r="400" spans="1:11" x14ac:dyDescent="0.75">
      <c r="A400" t="s">
        <v>261</v>
      </c>
      <c r="B400" t="s">
        <v>1</v>
      </c>
      <c r="C400" t="s">
        <v>1</v>
      </c>
      <c r="D400" t="s">
        <v>1</v>
      </c>
      <c r="E400" t="s">
        <v>1</v>
      </c>
      <c r="F400" t="s">
        <v>1</v>
      </c>
      <c r="G400">
        <v>23.55</v>
      </c>
      <c r="H400" t="s">
        <v>19</v>
      </c>
      <c r="I400" t="s">
        <v>1</v>
      </c>
      <c r="K400" s="1">
        <f t="shared" si="18"/>
        <v>19.568795000000001</v>
      </c>
    </row>
    <row r="401" spans="1:11" x14ac:dyDescent="0.75">
      <c r="A401" t="s">
        <v>258</v>
      </c>
      <c r="B401" t="s">
        <v>1</v>
      </c>
      <c r="C401" t="s">
        <v>1</v>
      </c>
      <c r="D401" t="s">
        <v>1</v>
      </c>
      <c r="E401" t="s">
        <v>1</v>
      </c>
      <c r="F401" t="s">
        <v>1</v>
      </c>
      <c r="G401">
        <v>24.34</v>
      </c>
      <c r="H401" t="s">
        <v>19</v>
      </c>
      <c r="I401" t="s">
        <v>1</v>
      </c>
      <c r="K401" s="1">
        <f t="shared" si="18"/>
        <v>20.225206</v>
      </c>
    </row>
    <row r="402" spans="1:11" x14ac:dyDescent="0.75">
      <c r="A402" t="s">
        <v>262</v>
      </c>
      <c r="B402" t="s">
        <v>263</v>
      </c>
      <c r="C402" t="s">
        <v>264</v>
      </c>
      <c r="D402" t="s">
        <v>64</v>
      </c>
      <c r="E402" t="s">
        <v>36</v>
      </c>
      <c r="F402" t="s">
        <v>1</v>
      </c>
      <c r="G402">
        <v>90.18</v>
      </c>
      <c r="H402" t="s">
        <v>19</v>
      </c>
      <c r="I402" t="s">
        <v>1</v>
      </c>
      <c r="J402" s="1">
        <f t="shared" si="16"/>
        <v>88.303899999999999</v>
      </c>
    </row>
    <row r="403" spans="1:11" x14ac:dyDescent="0.75">
      <c r="A403" t="s">
        <v>265</v>
      </c>
      <c r="B403" t="s">
        <v>1</v>
      </c>
      <c r="C403" t="s">
        <v>1</v>
      </c>
      <c r="D403" t="s">
        <v>1</v>
      </c>
      <c r="E403" t="s">
        <v>1</v>
      </c>
      <c r="F403" t="s">
        <v>1</v>
      </c>
      <c r="G403">
        <v>91.31</v>
      </c>
      <c r="H403" t="s">
        <v>19</v>
      </c>
      <c r="I403" t="s">
        <v>1</v>
      </c>
      <c r="J403" s="1">
        <f t="shared" si="16"/>
        <v>89.411299999999997</v>
      </c>
    </row>
    <row r="404" spans="1:11" x14ac:dyDescent="0.75">
      <c r="A404" t="s">
        <v>262</v>
      </c>
      <c r="B404" t="s">
        <v>1</v>
      </c>
      <c r="C404" t="s">
        <v>1</v>
      </c>
      <c r="D404" t="s">
        <v>1</v>
      </c>
      <c r="E404" t="s">
        <v>1</v>
      </c>
      <c r="F404" t="s">
        <v>1</v>
      </c>
      <c r="G404">
        <v>89.06</v>
      </c>
      <c r="H404" t="s">
        <v>19</v>
      </c>
      <c r="I404" t="s">
        <v>1</v>
      </c>
      <c r="J404" s="1">
        <f t="shared" si="16"/>
        <v>87.206299999999999</v>
      </c>
    </row>
    <row r="405" spans="1:11" x14ac:dyDescent="0.75">
      <c r="A405" t="s">
        <v>262</v>
      </c>
      <c r="B405" t="s">
        <v>263</v>
      </c>
      <c r="C405" t="s">
        <v>264</v>
      </c>
      <c r="D405" t="s">
        <v>64</v>
      </c>
      <c r="E405" t="s">
        <v>23</v>
      </c>
      <c r="F405" t="s">
        <v>1</v>
      </c>
      <c r="G405">
        <v>28.21</v>
      </c>
      <c r="H405" t="s">
        <v>19</v>
      </c>
      <c r="I405" t="s">
        <v>1</v>
      </c>
      <c r="K405" s="1">
        <f t="shared" si="18"/>
        <v>23.440789000000002</v>
      </c>
    </row>
    <row r="406" spans="1:11" x14ac:dyDescent="0.75">
      <c r="A406" t="s">
        <v>265</v>
      </c>
      <c r="B406" t="s">
        <v>1</v>
      </c>
      <c r="C406" t="s">
        <v>1</v>
      </c>
      <c r="D406" t="s">
        <v>1</v>
      </c>
      <c r="E406" t="s">
        <v>1</v>
      </c>
      <c r="F406" t="s">
        <v>1</v>
      </c>
      <c r="G406">
        <v>27.65</v>
      </c>
      <c r="H406" t="s">
        <v>19</v>
      </c>
      <c r="I406" t="s">
        <v>1</v>
      </c>
      <c r="K406" s="1">
        <f t="shared" si="18"/>
        <v>22.975484999999999</v>
      </c>
    </row>
    <row r="407" spans="1:11" x14ac:dyDescent="0.75">
      <c r="A407" t="s">
        <v>262</v>
      </c>
      <c r="B407" t="s">
        <v>1</v>
      </c>
      <c r="C407" t="s">
        <v>1</v>
      </c>
      <c r="D407" t="s">
        <v>1</v>
      </c>
      <c r="E407" t="s">
        <v>1</v>
      </c>
      <c r="F407" t="s">
        <v>1</v>
      </c>
      <c r="G407">
        <v>28.77</v>
      </c>
      <c r="H407" t="s">
        <v>19</v>
      </c>
      <c r="I407" t="s">
        <v>1</v>
      </c>
      <c r="K407" s="1">
        <f t="shared" si="18"/>
        <v>23.906092999999998</v>
      </c>
    </row>
    <row r="408" spans="1:11" x14ac:dyDescent="0.75">
      <c r="A408" t="s">
        <v>266</v>
      </c>
      <c r="B408" t="s">
        <v>267</v>
      </c>
      <c r="C408" t="s">
        <v>268</v>
      </c>
      <c r="D408" t="s">
        <v>64</v>
      </c>
      <c r="E408" t="s">
        <v>36</v>
      </c>
      <c r="F408" t="s">
        <v>1</v>
      </c>
      <c r="G408">
        <v>58.09</v>
      </c>
      <c r="H408" t="s">
        <v>19</v>
      </c>
      <c r="I408" t="s">
        <v>1</v>
      </c>
      <c r="J408" s="1">
        <f t="shared" ref="J408:J421" si="19">0.98*G408 - 0.0725</f>
        <v>56.855700000000006</v>
      </c>
    </row>
    <row r="409" spans="1:11" x14ac:dyDescent="0.75">
      <c r="A409" t="s">
        <v>269</v>
      </c>
      <c r="B409" t="s">
        <v>1</v>
      </c>
      <c r="C409" t="s">
        <v>1</v>
      </c>
      <c r="D409" t="s">
        <v>1</v>
      </c>
      <c r="E409" t="s">
        <v>1</v>
      </c>
      <c r="F409" t="s">
        <v>1</v>
      </c>
      <c r="G409">
        <v>58.71</v>
      </c>
      <c r="H409" t="s">
        <v>19</v>
      </c>
      <c r="I409" t="s">
        <v>1</v>
      </c>
      <c r="J409" s="1">
        <f t="shared" si="19"/>
        <v>57.463300000000004</v>
      </c>
    </row>
    <row r="410" spans="1:11" x14ac:dyDescent="0.75">
      <c r="A410" t="s">
        <v>266</v>
      </c>
      <c r="B410" t="s">
        <v>1</v>
      </c>
      <c r="C410" t="s">
        <v>1</v>
      </c>
      <c r="D410" t="s">
        <v>1</v>
      </c>
      <c r="E410" t="s">
        <v>1</v>
      </c>
      <c r="F410" t="s">
        <v>1</v>
      </c>
      <c r="G410">
        <v>57.47</v>
      </c>
      <c r="H410" t="s">
        <v>19</v>
      </c>
      <c r="I410" t="s">
        <v>1</v>
      </c>
      <c r="J410" s="1">
        <f t="shared" si="19"/>
        <v>56.248100000000001</v>
      </c>
    </row>
    <row r="411" spans="1:11" x14ac:dyDescent="0.75">
      <c r="A411" t="s">
        <v>266</v>
      </c>
      <c r="B411" t="s">
        <v>267</v>
      </c>
      <c r="C411" t="s">
        <v>268</v>
      </c>
      <c r="D411" t="s">
        <v>64</v>
      </c>
      <c r="E411" t="s">
        <v>23</v>
      </c>
      <c r="F411" t="s">
        <v>1</v>
      </c>
      <c r="G411">
        <v>18.34</v>
      </c>
      <c r="H411" t="s">
        <v>19</v>
      </c>
      <c r="I411" t="s">
        <v>1</v>
      </c>
      <c r="K411" s="1">
        <f t="shared" ref="K411:K437" si="20">0.8309*G411 + 0.0011</f>
        <v>15.239805999999998</v>
      </c>
    </row>
    <row r="412" spans="1:11" x14ac:dyDescent="0.75">
      <c r="A412" t="s">
        <v>269</v>
      </c>
      <c r="B412" t="s">
        <v>1</v>
      </c>
      <c r="C412" t="s">
        <v>1</v>
      </c>
      <c r="D412" t="s">
        <v>1</v>
      </c>
      <c r="E412" t="s">
        <v>1</v>
      </c>
      <c r="F412" t="s">
        <v>1</v>
      </c>
      <c r="G412">
        <v>17.989999999999998</v>
      </c>
      <c r="H412" t="s">
        <v>19</v>
      </c>
      <c r="I412" t="s">
        <v>1</v>
      </c>
      <c r="K412" s="1">
        <f t="shared" si="20"/>
        <v>14.948990999999998</v>
      </c>
    </row>
    <row r="413" spans="1:11" x14ac:dyDescent="0.75">
      <c r="A413" t="s">
        <v>266</v>
      </c>
      <c r="B413" t="s">
        <v>1</v>
      </c>
      <c r="C413" t="s">
        <v>1</v>
      </c>
      <c r="D413" t="s">
        <v>1</v>
      </c>
      <c r="E413" t="s">
        <v>1</v>
      </c>
      <c r="F413" t="s">
        <v>1</v>
      </c>
      <c r="G413">
        <v>18.690000000000001</v>
      </c>
      <c r="H413" t="s">
        <v>19</v>
      </c>
      <c r="I413" t="s">
        <v>1</v>
      </c>
      <c r="K413" s="1">
        <f t="shared" si="20"/>
        <v>15.530621</v>
      </c>
    </row>
    <row r="414" spans="1:11" x14ac:dyDescent="0.75">
      <c r="A414" t="s">
        <v>270</v>
      </c>
      <c r="B414" t="s">
        <v>271</v>
      </c>
      <c r="C414" t="s">
        <v>272</v>
      </c>
      <c r="D414" t="s">
        <v>64</v>
      </c>
      <c r="E414" t="s">
        <v>36</v>
      </c>
      <c r="F414" t="s">
        <v>1</v>
      </c>
      <c r="G414">
        <v>94.69</v>
      </c>
      <c r="H414" t="s">
        <v>19</v>
      </c>
      <c r="I414" t="s">
        <v>1</v>
      </c>
      <c r="J414" s="1">
        <f t="shared" si="19"/>
        <v>92.723699999999994</v>
      </c>
    </row>
    <row r="415" spans="1:11" x14ac:dyDescent="0.75">
      <c r="A415" t="s">
        <v>273</v>
      </c>
      <c r="B415" t="s">
        <v>1</v>
      </c>
      <c r="C415" t="s">
        <v>1</v>
      </c>
      <c r="D415" t="s">
        <v>1</v>
      </c>
      <c r="E415" t="s">
        <v>1</v>
      </c>
      <c r="F415" t="s">
        <v>1</v>
      </c>
      <c r="G415">
        <v>97.67</v>
      </c>
      <c r="H415" t="s">
        <v>19</v>
      </c>
      <c r="I415" t="s">
        <v>1</v>
      </c>
      <c r="J415" s="1">
        <f t="shared" si="19"/>
        <v>95.644099999999995</v>
      </c>
    </row>
    <row r="416" spans="1:11" x14ac:dyDescent="0.75">
      <c r="A416" t="s">
        <v>270</v>
      </c>
      <c r="B416" t="s">
        <v>1</v>
      </c>
      <c r="C416" t="s">
        <v>1</v>
      </c>
      <c r="D416" t="s">
        <v>1</v>
      </c>
      <c r="E416" t="s">
        <v>1</v>
      </c>
      <c r="F416" t="s">
        <v>1</v>
      </c>
      <c r="G416">
        <v>91.71</v>
      </c>
      <c r="H416" t="s">
        <v>19</v>
      </c>
      <c r="I416" t="s">
        <v>1</v>
      </c>
      <c r="J416" s="1">
        <f t="shared" si="19"/>
        <v>89.803299999999993</v>
      </c>
    </row>
    <row r="417" spans="1:11" x14ac:dyDescent="0.75">
      <c r="A417" t="s">
        <v>270</v>
      </c>
      <c r="B417" t="s">
        <v>271</v>
      </c>
      <c r="C417" t="s">
        <v>272</v>
      </c>
      <c r="D417" t="s">
        <v>64</v>
      </c>
      <c r="E417" t="s">
        <v>23</v>
      </c>
      <c r="F417" t="s">
        <v>1</v>
      </c>
      <c r="G417">
        <v>30.81</v>
      </c>
      <c r="H417" t="s">
        <v>19</v>
      </c>
      <c r="I417" t="s">
        <v>1</v>
      </c>
      <c r="K417" s="1">
        <f t="shared" si="20"/>
        <v>25.601129</v>
      </c>
    </row>
    <row r="418" spans="1:11" x14ac:dyDescent="0.75">
      <c r="A418" t="s">
        <v>273</v>
      </c>
      <c r="B418" t="s">
        <v>1</v>
      </c>
      <c r="C418" t="s">
        <v>1</v>
      </c>
      <c r="D418" t="s">
        <v>1</v>
      </c>
      <c r="E418" t="s">
        <v>1</v>
      </c>
      <c r="F418" t="s">
        <v>1</v>
      </c>
      <c r="G418">
        <v>32.44</v>
      </c>
      <c r="H418" t="s">
        <v>19</v>
      </c>
      <c r="I418" t="s">
        <v>1</v>
      </c>
      <c r="K418" s="1">
        <f t="shared" si="20"/>
        <v>26.955495999999997</v>
      </c>
    </row>
    <row r="419" spans="1:11" x14ac:dyDescent="0.75">
      <c r="A419" t="s">
        <v>270</v>
      </c>
      <c r="B419" t="s">
        <v>1</v>
      </c>
      <c r="C419" t="s">
        <v>1</v>
      </c>
      <c r="D419" t="s">
        <v>1</v>
      </c>
      <c r="E419" t="s">
        <v>1</v>
      </c>
      <c r="F419" t="s">
        <v>1</v>
      </c>
      <c r="G419">
        <v>29.17</v>
      </c>
      <c r="H419" t="s">
        <v>19</v>
      </c>
      <c r="I419" t="s">
        <v>1</v>
      </c>
      <c r="K419" s="1">
        <f t="shared" si="20"/>
        <v>24.238453000000003</v>
      </c>
    </row>
    <row r="420" spans="1:11" x14ac:dyDescent="0.75">
      <c r="A420" t="s">
        <v>274</v>
      </c>
      <c r="B420" t="s">
        <v>275</v>
      </c>
      <c r="C420" t="s">
        <v>276</v>
      </c>
      <c r="D420" t="s">
        <v>64</v>
      </c>
      <c r="E420" t="s">
        <v>36</v>
      </c>
      <c r="F420" t="s">
        <v>1</v>
      </c>
      <c r="G420">
        <v>74.260000000000005</v>
      </c>
      <c r="H420" t="s">
        <v>19</v>
      </c>
      <c r="I420" t="s">
        <v>1</v>
      </c>
      <c r="J420" s="1">
        <f t="shared" si="19"/>
        <v>72.702299999999994</v>
      </c>
    </row>
    <row r="421" spans="1:11" x14ac:dyDescent="0.75">
      <c r="A421" t="s">
        <v>277</v>
      </c>
      <c r="B421" t="s">
        <v>1</v>
      </c>
      <c r="C421" t="s">
        <v>1</v>
      </c>
      <c r="D421" t="s">
        <v>1</v>
      </c>
      <c r="E421" t="s">
        <v>1</v>
      </c>
      <c r="F421" t="s">
        <v>1</v>
      </c>
      <c r="G421">
        <v>76.2</v>
      </c>
      <c r="H421" t="s">
        <v>19</v>
      </c>
      <c r="I421" t="s">
        <v>1</v>
      </c>
      <c r="J421" s="1">
        <f t="shared" si="19"/>
        <v>74.603499999999997</v>
      </c>
    </row>
    <row r="422" spans="1:11" x14ac:dyDescent="0.75">
      <c r="A422" t="s">
        <v>274</v>
      </c>
      <c r="B422" t="s">
        <v>1</v>
      </c>
      <c r="C422" t="s">
        <v>1</v>
      </c>
      <c r="D422" t="s">
        <v>1</v>
      </c>
      <c r="E422" t="s">
        <v>1</v>
      </c>
      <c r="F422" t="s">
        <v>1</v>
      </c>
      <c r="G422">
        <v>72.319999999999993</v>
      </c>
      <c r="H422" t="s">
        <v>19</v>
      </c>
      <c r="I422" t="s">
        <v>1</v>
      </c>
      <c r="J422" s="1">
        <f>0.98*G422 - 0.0725</f>
        <v>70.801099999999991</v>
      </c>
    </row>
    <row r="423" spans="1:11" x14ac:dyDescent="0.75">
      <c r="A423" t="s">
        <v>274</v>
      </c>
      <c r="B423" t="s">
        <v>275</v>
      </c>
      <c r="C423" t="s">
        <v>276</v>
      </c>
      <c r="D423" t="s">
        <v>64</v>
      </c>
      <c r="E423" t="s">
        <v>23</v>
      </c>
      <c r="F423" t="s">
        <v>1</v>
      </c>
      <c r="G423">
        <v>18.829999999999998</v>
      </c>
      <c r="H423" t="s">
        <v>19</v>
      </c>
      <c r="I423" t="s">
        <v>1</v>
      </c>
      <c r="K423" s="1">
        <f t="shared" si="20"/>
        <v>15.646946999999997</v>
      </c>
    </row>
    <row r="424" spans="1:11" x14ac:dyDescent="0.75">
      <c r="A424" t="s">
        <v>277</v>
      </c>
      <c r="B424" t="s">
        <v>1</v>
      </c>
      <c r="C424" t="s">
        <v>1</v>
      </c>
      <c r="D424" t="s">
        <v>1</v>
      </c>
      <c r="E424" t="s">
        <v>1</v>
      </c>
      <c r="F424" t="s">
        <v>1</v>
      </c>
      <c r="G424">
        <v>18.95</v>
      </c>
      <c r="H424" t="s">
        <v>19</v>
      </c>
      <c r="I424" t="s">
        <v>1</v>
      </c>
      <c r="K424" s="1">
        <f t="shared" si="20"/>
        <v>15.746654999999999</v>
      </c>
    </row>
    <row r="425" spans="1:11" x14ac:dyDescent="0.75">
      <c r="A425" t="s">
        <v>274</v>
      </c>
      <c r="B425" t="s">
        <v>1</v>
      </c>
      <c r="C425" t="s">
        <v>1</v>
      </c>
      <c r="D425" t="s">
        <v>1</v>
      </c>
      <c r="E425" t="s">
        <v>1</v>
      </c>
      <c r="F425" t="s">
        <v>1</v>
      </c>
      <c r="G425">
        <v>18.71</v>
      </c>
      <c r="H425" t="s">
        <v>19</v>
      </c>
      <c r="I425" t="s">
        <v>1</v>
      </c>
      <c r="K425" s="1">
        <f t="shared" si="20"/>
        <v>15.547238999999999</v>
      </c>
    </row>
    <row r="426" spans="1:11" x14ac:dyDescent="0.75">
      <c r="A426" t="s">
        <v>278</v>
      </c>
      <c r="B426" t="s">
        <v>279</v>
      </c>
      <c r="C426" t="s">
        <v>280</v>
      </c>
      <c r="D426" t="s">
        <v>64</v>
      </c>
      <c r="E426" t="s">
        <v>36</v>
      </c>
      <c r="F426" t="s">
        <v>1</v>
      </c>
      <c r="G426">
        <v>91.37</v>
      </c>
      <c r="H426" t="s">
        <v>19</v>
      </c>
      <c r="I426" t="s">
        <v>1</v>
      </c>
      <c r="J426" s="1">
        <f t="shared" ref="J426:J434" si="21">0.98*G426 - 0.0725</f>
        <v>89.470100000000002</v>
      </c>
    </row>
    <row r="427" spans="1:11" x14ac:dyDescent="0.75">
      <c r="A427" t="s">
        <v>281</v>
      </c>
      <c r="B427" t="s">
        <v>1</v>
      </c>
      <c r="C427" t="s">
        <v>1</v>
      </c>
      <c r="D427" t="s">
        <v>1</v>
      </c>
      <c r="E427" t="s">
        <v>1</v>
      </c>
      <c r="F427" t="s">
        <v>1</v>
      </c>
      <c r="G427">
        <v>91.82</v>
      </c>
      <c r="H427" t="s">
        <v>19</v>
      </c>
      <c r="I427" t="s">
        <v>1</v>
      </c>
      <c r="J427" s="1">
        <f t="shared" si="21"/>
        <v>89.91109999999999</v>
      </c>
    </row>
    <row r="428" spans="1:11" x14ac:dyDescent="0.75">
      <c r="A428" t="s">
        <v>278</v>
      </c>
      <c r="B428" t="s">
        <v>1</v>
      </c>
      <c r="C428" t="s">
        <v>1</v>
      </c>
      <c r="D428" t="s">
        <v>1</v>
      </c>
      <c r="E428" t="s">
        <v>1</v>
      </c>
      <c r="F428" t="s">
        <v>1</v>
      </c>
      <c r="G428">
        <v>90.92</v>
      </c>
      <c r="H428" t="s">
        <v>19</v>
      </c>
      <c r="I428" t="s">
        <v>1</v>
      </c>
      <c r="J428" s="1">
        <f t="shared" si="21"/>
        <v>89.0291</v>
      </c>
    </row>
    <row r="429" spans="1:11" x14ac:dyDescent="0.75">
      <c r="A429" t="s">
        <v>278</v>
      </c>
      <c r="B429" t="s">
        <v>279</v>
      </c>
      <c r="C429" t="s">
        <v>280</v>
      </c>
      <c r="D429" t="s">
        <v>64</v>
      </c>
      <c r="E429" t="s">
        <v>23</v>
      </c>
      <c r="F429" t="s">
        <v>1</v>
      </c>
      <c r="G429">
        <v>31.07</v>
      </c>
      <c r="H429" t="s">
        <v>19</v>
      </c>
      <c r="I429" t="s">
        <v>1</v>
      </c>
      <c r="K429" s="1">
        <f t="shared" si="20"/>
        <v>25.817163000000001</v>
      </c>
    </row>
    <row r="430" spans="1:11" x14ac:dyDescent="0.75">
      <c r="A430" t="s">
        <v>281</v>
      </c>
      <c r="B430" t="s">
        <v>1</v>
      </c>
      <c r="C430" t="s">
        <v>1</v>
      </c>
      <c r="D430" t="s">
        <v>1</v>
      </c>
      <c r="E430" t="s">
        <v>1</v>
      </c>
      <c r="F430" t="s">
        <v>1</v>
      </c>
      <c r="G430">
        <v>31.05</v>
      </c>
      <c r="H430" t="s">
        <v>19</v>
      </c>
      <c r="I430" t="s">
        <v>1</v>
      </c>
      <c r="K430" s="1">
        <f t="shared" si="20"/>
        <v>25.800545</v>
      </c>
    </row>
    <row r="431" spans="1:11" x14ac:dyDescent="0.75">
      <c r="A431" t="s">
        <v>278</v>
      </c>
      <c r="B431" t="s">
        <v>1</v>
      </c>
      <c r="C431" t="s">
        <v>1</v>
      </c>
      <c r="D431" t="s">
        <v>1</v>
      </c>
      <c r="E431" t="s">
        <v>1</v>
      </c>
      <c r="F431" t="s">
        <v>1</v>
      </c>
      <c r="G431">
        <v>31.1</v>
      </c>
      <c r="H431" t="s">
        <v>19</v>
      </c>
      <c r="I431" t="s">
        <v>1</v>
      </c>
      <c r="K431" s="1">
        <f t="shared" si="20"/>
        <v>25.842090000000002</v>
      </c>
    </row>
    <row r="432" spans="1:11" x14ac:dyDescent="0.75">
      <c r="A432" t="s">
        <v>282</v>
      </c>
      <c r="B432" t="s">
        <v>283</v>
      </c>
      <c r="C432" t="s">
        <v>284</v>
      </c>
      <c r="D432" t="s">
        <v>285</v>
      </c>
      <c r="E432" t="s">
        <v>36</v>
      </c>
      <c r="F432" t="s">
        <v>1</v>
      </c>
      <c r="G432">
        <v>27.38</v>
      </c>
      <c r="H432" t="s">
        <v>19</v>
      </c>
      <c r="I432" t="s">
        <v>1</v>
      </c>
      <c r="J432" s="1">
        <f t="shared" si="21"/>
        <v>26.759899999999998</v>
      </c>
    </row>
    <row r="433" spans="1:20" x14ac:dyDescent="0.75">
      <c r="A433" t="s">
        <v>286</v>
      </c>
      <c r="B433" t="s">
        <v>1</v>
      </c>
      <c r="C433" t="s">
        <v>1</v>
      </c>
      <c r="D433" t="s">
        <v>1</v>
      </c>
      <c r="E433" t="s">
        <v>1</v>
      </c>
      <c r="F433" t="s">
        <v>1</v>
      </c>
      <c r="G433">
        <v>27.55</v>
      </c>
      <c r="H433" t="s">
        <v>19</v>
      </c>
      <c r="I433" t="s">
        <v>1</v>
      </c>
      <c r="J433" s="1">
        <f t="shared" si="21"/>
        <v>26.926499999999997</v>
      </c>
    </row>
    <row r="434" spans="1:20" x14ac:dyDescent="0.75">
      <c r="A434" t="s">
        <v>282</v>
      </c>
      <c r="B434" t="s">
        <v>1</v>
      </c>
      <c r="C434" t="s">
        <v>1</v>
      </c>
      <c r="D434" t="s">
        <v>1</v>
      </c>
      <c r="E434" t="s">
        <v>1</v>
      </c>
      <c r="F434" t="s">
        <v>1</v>
      </c>
      <c r="G434">
        <v>27.21</v>
      </c>
      <c r="H434" t="s">
        <v>19</v>
      </c>
      <c r="I434" t="s">
        <v>1</v>
      </c>
      <c r="J434" s="1">
        <f t="shared" si="21"/>
        <v>26.593299999999999</v>
      </c>
    </row>
    <row r="435" spans="1:20" x14ac:dyDescent="0.75">
      <c r="A435" t="s">
        <v>282</v>
      </c>
      <c r="B435" t="s">
        <v>283</v>
      </c>
      <c r="C435" t="s">
        <v>284</v>
      </c>
      <c r="D435" t="s">
        <v>285</v>
      </c>
      <c r="E435" t="s">
        <v>23</v>
      </c>
      <c r="F435" t="s">
        <v>1</v>
      </c>
      <c r="G435">
        <v>7.6</v>
      </c>
      <c r="H435" t="s">
        <v>19</v>
      </c>
      <c r="I435" t="s">
        <v>1</v>
      </c>
      <c r="K435" s="1">
        <f t="shared" si="20"/>
        <v>6.3159399999999994</v>
      </c>
    </row>
    <row r="436" spans="1:20" x14ac:dyDescent="0.75">
      <c r="A436" t="s">
        <v>286</v>
      </c>
      <c r="B436" t="s">
        <v>1</v>
      </c>
      <c r="C436" t="s">
        <v>1</v>
      </c>
      <c r="D436" t="s">
        <v>1</v>
      </c>
      <c r="E436" t="s">
        <v>1</v>
      </c>
      <c r="F436" t="s">
        <v>1</v>
      </c>
      <c r="G436">
        <v>7.58</v>
      </c>
      <c r="H436" t="s">
        <v>19</v>
      </c>
      <c r="I436" t="s">
        <v>1</v>
      </c>
      <c r="K436" s="1">
        <f t="shared" si="20"/>
        <v>6.2993220000000001</v>
      </c>
    </row>
    <row r="437" spans="1:20" x14ac:dyDescent="0.75">
      <c r="A437" t="s">
        <v>282</v>
      </c>
      <c r="B437" t="s">
        <v>1</v>
      </c>
      <c r="C437" t="s">
        <v>1</v>
      </c>
      <c r="D437" t="s">
        <v>1</v>
      </c>
      <c r="E437" t="s">
        <v>1</v>
      </c>
      <c r="F437" t="s">
        <v>1</v>
      </c>
      <c r="G437">
        <v>7.62</v>
      </c>
      <c r="H437" t="s">
        <v>19</v>
      </c>
      <c r="I437" t="s">
        <v>1</v>
      </c>
      <c r="K437" s="1">
        <f t="shared" si="20"/>
        <v>6.3325579999999997</v>
      </c>
    </row>
    <row r="438" spans="1:20" x14ac:dyDescent="0.75">
      <c r="A438" t="s">
        <v>287</v>
      </c>
      <c r="B438" t="s">
        <v>14</v>
      </c>
      <c r="C438" t="s">
        <v>15</v>
      </c>
      <c r="D438" t="s">
        <v>16</v>
      </c>
      <c r="E438" t="s">
        <v>17</v>
      </c>
      <c r="F438" t="s">
        <v>18</v>
      </c>
      <c r="G438">
        <v>0</v>
      </c>
      <c r="H438" t="s">
        <v>19</v>
      </c>
      <c r="I438" t="s">
        <v>21</v>
      </c>
      <c r="Q438" t="s">
        <v>511</v>
      </c>
      <c r="R438" t="s">
        <v>512</v>
      </c>
      <c r="T438" t="s">
        <v>521</v>
      </c>
    </row>
    <row r="439" spans="1:20" x14ac:dyDescent="0.75">
      <c r="A439" t="s">
        <v>288</v>
      </c>
      <c r="B439" t="s">
        <v>1</v>
      </c>
      <c r="C439" t="s">
        <v>1</v>
      </c>
      <c r="D439" t="s">
        <v>1</v>
      </c>
      <c r="E439" t="s">
        <v>1</v>
      </c>
      <c r="F439" t="s">
        <v>1</v>
      </c>
      <c r="G439">
        <v>0</v>
      </c>
      <c r="H439" t="s">
        <v>19</v>
      </c>
      <c r="I439" t="s">
        <v>21</v>
      </c>
      <c r="Q439" s="1">
        <v>4.9710000000000001</v>
      </c>
      <c r="R439">
        <v>5</v>
      </c>
    </row>
    <row r="440" spans="1:20" x14ac:dyDescent="0.75">
      <c r="A440" t="s">
        <v>287</v>
      </c>
      <c r="B440" t="s">
        <v>1</v>
      </c>
      <c r="C440" t="s">
        <v>1</v>
      </c>
      <c r="D440" t="s">
        <v>1</v>
      </c>
      <c r="E440" t="s">
        <v>1</v>
      </c>
      <c r="F440" t="s">
        <v>1</v>
      </c>
      <c r="G440">
        <v>0</v>
      </c>
      <c r="H440" t="s">
        <v>19</v>
      </c>
      <c r="I440" t="s">
        <v>21</v>
      </c>
      <c r="Q440" s="1">
        <v>4.8789999999999996</v>
      </c>
      <c r="R440">
        <v>5</v>
      </c>
    </row>
    <row r="441" spans="1:20" x14ac:dyDescent="0.75">
      <c r="A441" t="s">
        <v>287</v>
      </c>
      <c r="B441" t="s">
        <v>14</v>
      </c>
      <c r="C441" t="s">
        <v>15</v>
      </c>
      <c r="D441" t="s">
        <v>16</v>
      </c>
      <c r="E441" t="s">
        <v>23</v>
      </c>
      <c r="F441" t="s">
        <v>18</v>
      </c>
      <c r="G441">
        <v>0.02</v>
      </c>
      <c r="H441" t="s">
        <v>19</v>
      </c>
      <c r="I441" t="s">
        <v>21</v>
      </c>
      <c r="Q441" s="1">
        <v>4.9740000000000002</v>
      </c>
      <c r="R441">
        <v>5</v>
      </c>
    </row>
    <row r="442" spans="1:20" x14ac:dyDescent="0.75">
      <c r="A442" t="s">
        <v>288</v>
      </c>
      <c r="B442" t="s">
        <v>1</v>
      </c>
      <c r="C442" t="s">
        <v>1</v>
      </c>
      <c r="D442" t="s">
        <v>1</v>
      </c>
      <c r="E442" t="s">
        <v>1</v>
      </c>
      <c r="F442" t="s">
        <v>1</v>
      </c>
      <c r="G442">
        <v>0</v>
      </c>
      <c r="H442" t="s">
        <v>19</v>
      </c>
      <c r="I442" t="s">
        <v>21</v>
      </c>
      <c r="Q442" s="1">
        <v>15.1745</v>
      </c>
      <c r="R442">
        <v>15</v>
      </c>
    </row>
    <row r="443" spans="1:20" x14ac:dyDescent="0.75">
      <c r="A443" t="s">
        <v>287</v>
      </c>
      <c r="B443" t="s">
        <v>1</v>
      </c>
      <c r="C443" t="s">
        <v>1</v>
      </c>
      <c r="D443" t="s">
        <v>1</v>
      </c>
      <c r="E443" t="s">
        <v>1</v>
      </c>
      <c r="F443" t="s">
        <v>1</v>
      </c>
      <c r="G443">
        <v>0.06</v>
      </c>
      <c r="H443" t="s">
        <v>19</v>
      </c>
      <c r="I443" t="s">
        <v>24</v>
      </c>
      <c r="Q443" s="1">
        <v>15.0885</v>
      </c>
      <c r="R443">
        <v>15</v>
      </c>
    </row>
    <row r="444" spans="1:20" x14ac:dyDescent="0.75">
      <c r="A444" t="s">
        <v>289</v>
      </c>
      <c r="B444" t="s">
        <v>290</v>
      </c>
      <c r="C444" t="s">
        <v>46</v>
      </c>
      <c r="D444" t="s">
        <v>16</v>
      </c>
      <c r="E444" t="s">
        <v>36</v>
      </c>
      <c r="F444" t="s">
        <v>1</v>
      </c>
      <c r="G444">
        <v>5.4</v>
      </c>
      <c r="H444" t="s">
        <v>19</v>
      </c>
      <c r="I444" t="s">
        <v>1</v>
      </c>
      <c r="Q444" s="1">
        <v>15.208500000000001</v>
      </c>
      <c r="R444">
        <v>15</v>
      </c>
    </row>
    <row r="445" spans="1:20" x14ac:dyDescent="0.75">
      <c r="A445" t="s">
        <v>291</v>
      </c>
      <c r="B445" t="s">
        <v>1</v>
      </c>
      <c r="C445" t="s">
        <v>1</v>
      </c>
      <c r="D445" t="s">
        <v>1</v>
      </c>
      <c r="E445" t="s">
        <v>1</v>
      </c>
      <c r="F445" t="s">
        <v>1</v>
      </c>
      <c r="G445">
        <v>5.42</v>
      </c>
      <c r="H445" t="s">
        <v>19</v>
      </c>
      <c r="I445" t="s">
        <v>1</v>
      </c>
      <c r="Q445" s="1">
        <v>25.414999999999999</v>
      </c>
      <c r="R445">
        <v>25</v>
      </c>
    </row>
    <row r="446" spans="1:20" x14ac:dyDescent="0.75">
      <c r="A446" t="s">
        <v>292</v>
      </c>
      <c r="B446" t="s">
        <v>1</v>
      </c>
      <c r="C446" t="s">
        <v>1</v>
      </c>
      <c r="D446" t="s">
        <v>1</v>
      </c>
      <c r="E446" t="s">
        <v>1</v>
      </c>
      <c r="F446" t="s">
        <v>1</v>
      </c>
      <c r="G446">
        <v>5.41</v>
      </c>
      <c r="H446" t="s">
        <v>19</v>
      </c>
      <c r="I446" t="s">
        <v>1</v>
      </c>
      <c r="Q446" s="1">
        <v>25.220500000000001</v>
      </c>
      <c r="R446">
        <v>25</v>
      </c>
    </row>
    <row r="447" spans="1:20" x14ac:dyDescent="0.75">
      <c r="A447" t="s">
        <v>289</v>
      </c>
      <c r="B447" t="s">
        <v>1</v>
      </c>
      <c r="C447" t="s">
        <v>1</v>
      </c>
      <c r="D447" t="s">
        <v>1</v>
      </c>
      <c r="E447" t="s">
        <v>1</v>
      </c>
      <c r="F447" t="s">
        <v>1</v>
      </c>
      <c r="G447">
        <v>5.37</v>
      </c>
      <c r="H447" t="s">
        <v>19</v>
      </c>
      <c r="I447" t="s">
        <v>1</v>
      </c>
      <c r="Q447" s="1">
        <v>25.341999999999999</v>
      </c>
      <c r="R447">
        <v>25</v>
      </c>
    </row>
    <row r="448" spans="1:20" x14ac:dyDescent="0.75">
      <c r="A448" t="s">
        <v>289</v>
      </c>
      <c r="B448" t="s">
        <v>290</v>
      </c>
      <c r="C448" t="s">
        <v>46</v>
      </c>
      <c r="D448" t="s">
        <v>16</v>
      </c>
      <c r="E448" t="s">
        <v>23</v>
      </c>
      <c r="F448" t="s">
        <v>1</v>
      </c>
      <c r="G448">
        <v>1</v>
      </c>
      <c r="H448" t="s">
        <v>19</v>
      </c>
      <c r="I448" t="s">
        <v>1</v>
      </c>
      <c r="Q448">
        <v>5.24</v>
      </c>
      <c r="R448">
        <v>5</v>
      </c>
    </row>
    <row r="449" spans="1:20" x14ac:dyDescent="0.75">
      <c r="A449" t="s">
        <v>291</v>
      </c>
      <c r="B449" t="s">
        <v>1</v>
      </c>
      <c r="C449" t="s">
        <v>1</v>
      </c>
      <c r="D449" t="s">
        <v>1</v>
      </c>
      <c r="E449" t="s">
        <v>1</v>
      </c>
      <c r="F449" t="s">
        <v>1</v>
      </c>
      <c r="G449">
        <v>0.92</v>
      </c>
      <c r="H449" t="s">
        <v>19</v>
      </c>
      <c r="I449" t="s">
        <v>1</v>
      </c>
      <c r="Q449">
        <v>5.31</v>
      </c>
      <c r="R449">
        <v>5</v>
      </c>
    </row>
    <row r="450" spans="1:20" x14ac:dyDescent="0.75">
      <c r="A450" t="s">
        <v>292</v>
      </c>
      <c r="B450" t="s">
        <v>1</v>
      </c>
      <c r="C450" t="s">
        <v>1</v>
      </c>
      <c r="D450" t="s">
        <v>1</v>
      </c>
      <c r="E450" t="s">
        <v>1</v>
      </c>
      <c r="F450" t="s">
        <v>1</v>
      </c>
      <c r="G450">
        <v>0.99</v>
      </c>
      <c r="H450" t="s">
        <v>19</v>
      </c>
      <c r="I450" t="s">
        <v>1</v>
      </c>
      <c r="Q450">
        <v>5.28</v>
      </c>
      <c r="R450">
        <v>5</v>
      </c>
    </row>
    <row r="451" spans="1:20" x14ac:dyDescent="0.75">
      <c r="A451" t="s">
        <v>289</v>
      </c>
      <c r="B451" t="s">
        <v>1</v>
      </c>
      <c r="C451" t="s">
        <v>1</v>
      </c>
      <c r="D451" t="s">
        <v>1</v>
      </c>
      <c r="E451" t="s">
        <v>1</v>
      </c>
      <c r="F451" t="s">
        <v>1</v>
      </c>
      <c r="G451">
        <v>1.08</v>
      </c>
      <c r="H451" t="s">
        <v>19</v>
      </c>
      <c r="I451" t="s">
        <v>293</v>
      </c>
      <c r="Q451">
        <v>15.5</v>
      </c>
      <c r="R451">
        <v>15</v>
      </c>
    </row>
    <row r="452" spans="1:20" x14ac:dyDescent="0.75">
      <c r="A452" t="s">
        <v>294</v>
      </c>
      <c r="B452" t="s">
        <v>295</v>
      </c>
      <c r="C452" t="s">
        <v>51</v>
      </c>
      <c r="D452" t="s">
        <v>16</v>
      </c>
      <c r="E452" t="s">
        <v>36</v>
      </c>
      <c r="F452" t="s">
        <v>1</v>
      </c>
      <c r="G452">
        <v>15.28</v>
      </c>
      <c r="H452" t="s">
        <v>19</v>
      </c>
      <c r="I452" t="s">
        <v>1</v>
      </c>
      <c r="Q452">
        <v>15.34</v>
      </c>
      <c r="R452">
        <v>15</v>
      </c>
    </row>
    <row r="453" spans="1:20" x14ac:dyDescent="0.75">
      <c r="A453" t="s">
        <v>296</v>
      </c>
      <c r="B453" t="s">
        <v>1</v>
      </c>
      <c r="C453" t="s">
        <v>1</v>
      </c>
      <c r="D453" t="s">
        <v>1</v>
      </c>
      <c r="E453" t="s">
        <v>1</v>
      </c>
      <c r="F453" t="s">
        <v>1</v>
      </c>
      <c r="G453">
        <v>15.24</v>
      </c>
      <c r="H453" t="s">
        <v>19</v>
      </c>
      <c r="I453" t="s">
        <v>1</v>
      </c>
      <c r="Q453">
        <v>15.25</v>
      </c>
      <c r="R453">
        <v>15</v>
      </c>
    </row>
    <row r="454" spans="1:20" x14ac:dyDescent="0.75">
      <c r="A454" t="s">
        <v>297</v>
      </c>
      <c r="B454" t="s">
        <v>1</v>
      </c>
      <c r="C454" t="s">
        <v>1</v>
      </c>
      <c r="D454" t="s">
        <v>1</v>
      </c>
      <c r="E454" t="s">
        <v>1</v>
      </c>
      <c r="F454" t="s">
        <v>1</v>
      </c>
      <c r="G454">
        <v>15.32</v>
      </c>
      <c r="H454" t="s">
        <v>19</v>
      </c>
      <c r="I454" t="s">
        <v>1</v>
      </c>
      <c r="Q454">
        <v>26.23</v>
      </c>
      <c r="R454">
        <v>25</v>
      </c>
    </row>
    <row r="455" spans="1:20" x14ac:dyDescent="0.75">
      <c r="A455" t="s">
        <v>294</v>
      </c>
      <c r="B455" t="s">
        <v>1</v>
      </c>
      <c r="C455" t="s">
        <v>1</v>
      </c>
      <c r="D455" t="s">
        <v>1</v>
      </c>
      <c r="E455" t="s">
        <v>1</v>
      </c>
      <c r="F455" t="s">
        <v>1</v>
      </c>
      <c r="G455">
        <v>15.29</v>
      </c>
      <c r="H455" t="s">
        <v>19</v>
      </c>
      <c r="I455" t="s">
        <v>1</v>
      </c>
      <c r="Q455">
        <v>26</v>
      </c>
      <c r="R455">
        <v>25</v>
      </c>
    </row>
    <row r="456" spans="1:20" x14ac:dyDescent="0.75">
      <c r="A456" t="s">
        <v>294</v>
      </c>
      <c r="B456" t="s">
        <v>295</v>
      </c>
      <c r="C456" t="s">
        <v>51</v>
      </c>
      <c r="D456" t="s">
        <v>16</v>
      </c>
      <c r="E456" t="s">
        <v>23</v>
      </c>
      <c r="F456" t="s">
        <v>1</v>
      </c>
      <c r="G456">
        <v>2.4</v>
      </c>
      <c r="H456" t="s">
        <v>19</v>
      </c>
      <c r="I456" t="s">
        <v>1</v>
      </c>
      <c r="Q456">
        <v>26.08</v>
      </c>
      <c r="R456">
        <v>25</v>
      </c>
    </row>
    <row r="457" spans="1:20" x14ac:dyDescent="0.75">
      <c r="A457" t="s">
        <v>296</v>
      </c>
      <c r="B457" t="s">
        <v>1</v>
      </c>
      <c r="C457" t="s">
        <v>1</v>
      </c>
      <c r="D457" t="s">
        <v>1</v>
      </c>
      <c r="E457" t="s">
        <v>1</v>
      </c>
      <c r="F457" t="s">
        <v>1</v>
      </c>
      <c r="G457">
        <v>2.44</v>
      </c>
      <c r="H457" t="s">
        <v>19</v>
      </c>
      <c r="I457" t="s">
        <v>1</v>
      </c>
    </row>
    <row r="458" spans="1:20" x14ac:dyDescent="0.75">
      <c r="A458" t="s">
        <v>297</v>
      </c>
      <c r="B458" t="s">
        <v>1</v>
      </c>
      <c r="C458" t="s">
        <v>1</v>
      </c>
      <c r="D458" t="s">
        <v>1</v>
      </c>
      <c r="E458" t="s">
        <v>1</v>
      </c>
      <c r="F458" t="s">
        <v>1</v>
      </c>
      <c r="G458">
        <v>2.41</v>
      </c>
      <c r="H458" t="s">
        <v>19</v>
      </c>
      <c r="I458" t="s">
        <v>1</v>
      </c>
    </row>
    <row r="459" spans="1:20" x14ac:dyDescent="0.75">
      <c r="A459" t="s">
        <v>294</v>
      </c>
      <c r="B459" t="s">
        <v>1</v>
      </c>
      <c r="C459" t="s">
        <v>1</v>
      </c>
      <c r="D459" t="s">
        <v>1</v>
      </c>
      <c r="E459" t="s">
        <v>1</v>
      </c>
      <c r="F459" t="s">
        <v>1</v>
      </c>
      <c r="G459">
        <v>2.36</v>
      </c>
      <c r="H459" t="s">
        <v>19</v>
      </c>
      <c r="I459" t="s">
        <v>1</v>
      </c>
    </row>
    <row r="460" spans="1:20" x14ac:dyDescent="0.75">
      <c r="A460" t="s">
        <v>298</v>
      </c>
      <c r="B460" t="s">
        <v>299</v>
      </c>
      <c r="C460" t="s">
        <v>56</v>
      </c>
      <c r="D460" t="s">
        <v>16</v>
      </c>
      <c r="E460" t="s">
        <v>36</v>
      </c>
      <c r="F460" t="s">
        <v>1</v>
      </c>
      <c r="G460">
        <v>25.61</v>
      </c>
      <c r="H460" t="s">
        <v>19</v>
      </c>
      <c r="I460" t="s">
        <v>1</v>
      </c>
      <c r="Q460" t="s">
        <v>514</v>
      </c>
      <c r="R460" t="s">
        <v>515</v>
      </c>
      <c r="T460" t="s">
        <v>522</v>
      </c>
    </row>
    <row r="461" spans="1:20" x14ac:dyDescent="0.75">
      <c r="A461" t="s">
        <v>300</v>
      </c>
      <c r="B461" t="s">
        <v>1</v>
      </c>
      <c r="C461" t="s">
        <v>1</v>
      </c>
      <c r="D461" t="s">
        <v>1</v>
      </c>
      <c r="E461" t="s">
        <v>1</v>
      </c>
      <c r="F461" t="s">
        <v>1</v>
      </c>
      <c r="G461">
        <v>25.76</v>
      </c>
      <c r="H461" t="s">
        <v>19</v>
      </c>
      <c r="I461" t="s">
        <v>1</v>
      </c>
      <c r="Q461" s="1">
        <v>1.0705</v>
      </c>
      <c r="R461">
        <v>0.8</v>
      </c>
    </row>
    <row r="462" spans="1:20" x14ac:dyDescent="0.75">
      <c r="A462" t="s">
        <v>301</v>
      </c>
      <c r="B462" t="s">
        <v>1</v>
      </c>
      <c r="C462" t="s">
        <v>1</v>
      </c>
      <c r="D462" t="s">
        <v>1</v>
      </c>
      <c r="E462" t="s">
        <v>1</v>
      </c>
      <c r="F462" t="s">
        <v>1</v>
      </c>
      <c r="G462">
        <v>25.41</v>
      </c>
      <c r="H462" t="s">
        <v>19</v>
      </c>
      <c r="I462" t="s">
        <v>1</v>
      </c>
      <c r="Q462" s="1">
        <v>1.0695000000000001</v>
      </c>
      <c r="R462">
        <v>0.8</v>
      </c>
    </row>
    <row r="463" spans="1:20" x14ac:dyDescent="0.75">
      <c r="A463" t="s">
        <v>298</v>
      </c>
      <c r="B463" t="s">
        <v>1</v>
      </c>
      <c r="C463" t="s">
        <v>1</v>
      </c>
      <c r="D463" t="s">
        <v>1</v>
      </c>
      <c r="E463" t="s">
        <v>1</v>
      </c>
      <c r="F463" t="s">
        <v>1</v>
      </c>
      <c r="G463">
        <v>25.66</v>
      </c>
      <c r="H463" t="s">
        <v>19</v>
      </c>
      <c r="I463" t="s">
        <v>1</v>
      </c>
      <c r="Q463" s="1">
        <v>1.1839999999999999</v>
      </c>
      <c r="R463">
        <v>0.8</v>
      </c>
    </row>
    <row r="464" spans="1:20" x14ac:dyDescent="0.75">
      <c r="A464" t="s">
        <v>298</v>
      </c>
      <c r="B464" t="s">
        <v>299</v>
      </c>
      <c r="C464" t="s">
        <v>56</v>
      </c>
      <c r="D464" t="s">
        <v>16</v>
      </c>
      <c r="E464" t="s">
        <v>23</v>
      </c>
      <c r="F464" t="s">
        <v>1</v>
      </c>
      <c r="G464">
        <v>5.95</v>
      </c>
      <c r="H464" t="s">
        <v>19</v>
      </c>
      <c r="I464" t="s">
        <v>1</v>
      </c>
      <c r="Q464" s="1">
        <v>2.5469999999999997</v>
      </c>
      <c r="R464">
        <v>2</v>
      </c>
    </row>
    <row r="465" spans="1:18" x14ac:dyDescent="0.75">
      <c r="A465" t="s">
        <v>300</v>
      </c>
      <c r="B465" t="s">
        <v>1</v>
      </c>
      <c r="C465" t="s">
        <v>1</v>
      </c>
      <c r="D465" t="s">
        <v>1</v>
      </c>
      <c r="E465" t="s">
        <v>1</v>
      </c>
      <c r="F465" t="s">
        <v>1</v>
      </c>
      <c r="G465">
        <v>5.8</v>
      </c>
      <c r="H465" t="s">
        <v>19</v>
      </c>
      <c r="I465" t="s">
        <v>1</v>
      </c>
      <c r="Q465" s="1">
        <v>2.6390000000000002</v>
      </c>
      <c r="R465">
        <v>2</v>
      </c>
    </row>
    <row r="466" spans="1:18" x14ac:dyDescent="0.75">
      <c r="A466" t="s">
        <v>301</v>
      </c>
      <c r="B466" t="s">
        <v>1</v>
      </c>
      <c r="C466" t="s">
        <v>1</v>
      </c>
      <c r="D466" t="s">
        <v>1</v>
      </c>
      <c r="E466" t="s">
        <v>1</v>
      </c>
      <c r="F466" t="s">
        <v>1</v>
      </c>
      <c r="G466">
        <v>6.06</v>
      </c>
      <c r="H466" t="s">
        <v>19</v>
      </c>
      <c r="I466" t="s">
        <v>1</v>
      </c>
      <c r="Q466" s="1">
        <v>2.6444999999999999</v>
      </c>
      <c r="R466">
        <v>2</v>
      </c>
    </row>
    <row r="467" spans="1:18" x14ac:dyDescent="0.75">
      <c r="A467" t="s">
        <v>298</v>
      </c>
      <c r="B467" t="s">
        <v>1</v>
      </c>
      <c r="C467" t="s">
        <v>1</v>
      </c>
      <c r="D467" t="s">
        <v>1</v>
      </c>
      <c r="E467" t="s">
        <v>1</v>
      </c>
      <c r="F467" t="s">
        <v>1</v>
      </c>
      <c r="G467">
        <v>5.99</v>
      </c>
      <c r="H467" t="s">
        <v>19</v>
      </c>
      <c r="I467" t="s">
        <v>1</v>
      </c>
      <c r="Q467" s="1">
        <v>6.1745000000000001</v>
      </c>
      <c r="R467">
        <v>5</v>
      </c>
    </row>
    <row r="468" spans="1:18" x14ac:dyDescent="0.75">
      <c r="A468" t="s">
        <v>302</v>
      </c>
      <c r="B468" t="s">
        <v>14</v>
      </c>
      <c r="C468" t="s">
        <v>15</v>
      </c>
      <c r="D468" t="s">
        <v>16</v>
      </c>
      <c r="E468" t="s">
        <v>17</v>
      </c>
      <c r="F468" t="s">
        <v>18</v>
      </c>
      <c r="G468" t="s">
        <v>1</v>
      </c>
      <c r="H468" t="s">
        <v>1</v>
      </c>
      <c r="I468" t="s">
        <v>1</v>
      </c>
      <c r="Q468" s="1">
        <v>6.2924999999999995</v>
      </c>
      <c r="R468">
        <v>5</v>
      </c>
    </row>
    <row r="469" spans="1:18" x14ac:dyDescent="0.75">
      <c r="A469" t="s">
        <v>303</v>
      </c>
      <c r="B469" t="s">
        <v>1</v>
      </c>
      <c r="C469" t="s">
        <v>1</v>
      </c>
      <c r="D469" t="s">
        <v>1</v>
      </c>
      <c r="E469" t="s">
        <v>1</v>
      </c>
      <c r="F469" t="s">
        <v>1</v>
      </c>
      <c r="G469" t="s">
        <v>1</v>
      </c>
      <c r="H469" t="s">
        <v>1</v>
      </c>
      <c r="I469" t="s">
        <v>1</v>
      </c>
      <c r="Q469" s="1">
        <v>6.2590000000000003</v>
      </c>
      <c r="R469">
        <v>5</v>
      </c>
    </row>
    <row r="470" spans="1:18" x14ac:dyDescent="0.75">
      <c r="A470" t="s">
        <v>302</v>
      </c>
      <c r="B470" t="s">
        <v>1</v>
      </c>
      <c r="C470" t="s">
        <v>1</v>
      </c>
      <c r="D470" t="s">
        <v>1</v>
      </c>
      <c r="E470" t="s">
        <v>1</v>
      </c>
      <c r="F470" t="s">
        <v>1</v>
      </c>
      <c r="G470" t="s">
        <v>1</v>
      </c>
      <c r="H470" t="s">
        <v>1</v>
      </c>
      <c r="I470" t="s">
        <v>1</v>
      </c>
      <c r="Q470">
        <v>1.34</v>
      </c>
      <c r="R470">
        <v>0.8</v>
      </c>
    </row>
    <row r="471" spans="1:18" x14ac:dyDescent="0.75">
      <c r="A471" t="s">
        <v>302</v>
      </c>
      <c r="B471" t="s">
        <v>14</v>
      </c>
      <c r="C471" t="s">
        <v>15</v>
      </c>
      <c r="D471" t="s">
        <v>16</v>
      </c>
      <c r="E471" t="s">
        <v>23</v>
      </c>
      <c r="F471" t="s">
        <v>18</v>
      </c>
      <c r="G471">
        <v>0</v>
      </c>
      <c r="H471" t="s">
        <v>19</v>
      </c>
      <c r="I471" t="s">
        <v>21</v>
      </c>
      <c r="Q471">
        <v>1.36</v>
      </c>
      <c r="R471">
        <v>0.8</v>
      </c>
    </row>
    <row r="472" spans="1:18" x14ac:dyDescent="0.75">
      <c r="A472" t="s">
        <v>303</v>
      </c>
      <c r="B472" t="s">
        <v>1</v>
      </c>
      <c r="C472" t="s">
        <v>1</v>
      </c>
      <c r="D472" t="s">
        <v>1</v>
      </c>
      <c r="E472" t="s">
        <v>1</v>
      </c>
      <c r="F472" t="s">
        <v>1</v>
      </c>
      <c r="G472">
        <v>0</v>
      </c>
      <c r="H472" t="s">
        <v>19</v>
      </c>
      <c r="I472" t="s">
        <v>21</v>
      </c>
      <c r="Q472">
        <v>1.33</v>
      </c>
      <c r="R472">
        <v>0.8</v>
      </c>
    </row>
    <row r="473" spans="1:18" x14ac:dyDescent="0.75">
      <c r="A473" t="s">
        <v>302</v>
      </c>
      <c r="B473" t="s">
        <v>1</v>
      </c>
      <c r="C473" t="s">
        <v>1</v>
      </c>
      <c r="D473" t="s">
        <v>1</v>
      </c>
      <c r="E473" t="s">
        <v>1</v>
      </c>
      <c r="F473" t="s">
        <v>1</v>
      </c>
      <c r="G473">
        <v>0</v>
      </c>
      <c r="H473" t="s">
        <v>19</v>
      </c>
      <c r="I473" t="s">
        <v>21</v>
      </c>
      <c r="Q473">
        <v>2.42</v>
      </c>
      <c r="R473">
        <v>2</v>
      </c>
    </row>
    <row r="474" spans="1:18" x14ac:dyDescent="0.75">
      <c r="A474" t="s">
        <v>304</v>
      </c>
      <c r="B474" t="s">
        <v>14</v>
      </c>
      <c r="C474" t="s">
        <v>15</v>
      </c>
      <c r="D474" t="s">
        <v>16</v>
      </c>
      <c r="E474" t="s">
        <v>17</v>
      </c>
      <c r="F474" t="s">
        <v>18</v>
      </c>
      <c r="G474">
        <v>0</v>
      </c>
      <c r="H474" t="s">
        <v>19</v>
      </c>
      <c r="I474" t="s">
        <v>21</v>
      </c>
      <c r="Q474">
        <v>2.42</v>
      </c>
      <c r="R474">
        <v>2</v>
      </c>
    </row>
    <row r="475" spans="1:18" x14ac:dyDescent="0.75">
      <c r="A475" t="s">
        <v>305</v>
      </c>
      <c r="B475" t="s">
        <v>1</v>
      </c>
      <c r="C475" t="s">
        <v>1</v>
      </c>
      <c r="D475" t="s">
        <v>1</v>
      </c>
      <c r="E475" t="s">
        <v>1</v>
      </c>
      <c r="F475" t="s">
        <v>1</v>
      </c>
      <c r="G475">
        <v>0</v>
      </c>
      <c r="H475" t="s">
        <v>19</v>
      </c>
      <c r="I475" t="s">
        <v>21</v>
      </c>
      <c r="Q475">
        <v>2.44</v>
      </c>
      <c r="R475">
        <v>2</v>
      </c>
    </row>
    <row r="476" spans="1:18" x14ac:dyDescent="0.75">
      <c r="A476" t="s">
        <v>306</v>
      </c>
      <c r="B476" t="s">
        <v>1</v>
      </c>
      <c r="C476" t="s">
        <v>1</v>
      </c>
      <c r="D476" t="s">
        <v>1</v>
      </c>
      <c r="E476" t="s">
        <v>1</v>
      </c>
      <c r="F476" t="s">
        <v>1</v>
      </c>
      <c r="G476">
        <v>0</v>
      </c>
      <c r="H476" t="s">
        <v>19</v>
      </c>
      <c r="I476" t="s">
        <v>21</v>
      </c>
      <c r="Q476">
        <v>7.96</v>
      </c>
      <c r="R476">
        <v>5</v>
      </c>
    </row>
    <row r="477" spans="1:18" x14ac:dyDescent="0.75">
      <c r="A477" t="s">
        <v>304</v>
      </c>
      <c r="B477" t="s">
        <v>1</v>
      </c>
      <c r="C477" t="s">
        <v>1</v>
      </c>
      <c r="D477" t="s">
        <v>1</v>
      </c>
      <c r="E477" t="s">
        <v>1</v>
      </c>
      <c r="F477" t="s">
        <v>1</v>
      </c>
      <c r="G477">
        <v>0</v>
      </c>
      <c r="H477" t="s">
        <v>19</v>
      </c>
      <c r="I477" t="s">
        <v>21</v>
      </c>
      <c r="Q477">
        <v>7.87</v>
      </c>
      <c r="R477">
        <v>5</v>
      </c>
    </row>
    <row r="478" spans="1:18" x14ac:dyDescent="0.75">
      <c r="A478" t="s">
        <v>304</v>
      </c>
      <c r="B478" t="s">
        <v>14</v>
      </c>
      <c r="C478" t="s">
        <v>15</v>
      </c>
      <c r="D478" t="s">
        <v>16</v>
      </c>
      <c r="E478" t="s">
        <v>23</v>
      </c>
      <c r="F478" t="s">
        <v>18</v>
      </c>
      <c r="G478">
        <v>0</v>
      </c>
      <c r="H478" t="s">
        <v>19</v>
      </c>
      <c r="I478" t="s">
        <v>21</v>
      </c>
      <c r="Q478">
        <v>7.62</v>
      </c>
      <c r="R478">
        <v>5</v>
      </c>
    </row>
    <row r="479" spans="1:18" x14ac:dyDescent="0.75">
      <c r="A479" t="s">
        <v>305</v>
      </c>
      <c r="B479" t="s">
        <v>1</v>
      </c>
      <c r="C479" t="s">
        <v>1</v>
      </c>
      <c r="D479" t="s">
        <v>1</v>
      </c>
      <c r="E479" t="s">
        <v>1</v>
      </c>
      <c r="F479" t="s">
        <v>1</v>
      </c>
      <c r="G479">
        <v>0.02</v>
      </c>
      <c r="H479" t="s">
        <v>19</v>
      </c>
      <c r="I479" t="s">
        <v>21</v>
      </c>
    </row>
    <row r="480" spans="1:18" x14ac:dyDescent="0.75">
      <c r="A480" t="s">
        <v>306</v>
      </c>
      <c r="B480" t="s">
        <v>1</v>
      </c>
      <c r="C480" t="s">
        <v>1</v>
      </c>
      <c r="D480" t="s">
        <v>1</v>
      </c>
      <c r="E480" t="s">
        <v>1</v>
      </c>
      <c r="F480" t="s">
        <v>1</v>
      </c>
      <c r="G480">
        <v>0</v>
      </c>
      <c r="H480" t="s">
        <v>19</v>
      </c>
      <c r="I480" t="s">
        <v>21</v>
      </c>
    </row>
    <row r="481" spans="1:9" x14ac:dyDescent="0.75">
      <c r="A481" t="s">
        <v>304</v>
      </c>
      <c r="B481" t="s">
        <v>1</v>
      </c>
      <c r="C481" t="s">
        <v>1</v>
      </c>
      <c r="D481" t="s">
        <v>1</v>
      </c>
      <c r="E481" t="s">
        <v>1</v>
      </c>
      <c r="F481" t="s">
        <v>1</v>
      </c>
      <c r="G481">
        <v>0</v>
      </c>
      <c r="H481" t="s">
        <v>19</v>
      </c>
      <c r="I481" t="s">
        <v>21</v>
      </c>
    </row>
    <row r="482" spans="1:9" x14ac:dyDescent="0.75">
      <c r="A482" t="s">
        <v>307</v>
      </c>
      <c r="B482" t="s">
        <v>14</v>
      </c>
      <c r="C482" t="s">
        <v>15</v>
      </c>
      <c r="D482" t="s">
        <v>16</v>
      </c>
      <c r="E482" t="s">
        <v>17</v>
      </c>
      <c r="F482" t="s">
        <v>18</v>
      </c>
      <c r="G482">
        <v>0</v>
      </c>
      <c r="H482" t="s">
        <v>19</v>
      </c>
      <c r="I482" t="s">
        <v>21</v>
      </c>
    </row>
    <row r="483" spans="1:9" x14ac:dyDescent="0.75">
      <c r="A483" t="s">
        <v>308</v>
      </c>
      <c r="B483" t="s">
        <v>1</v>
      </c>
      <c r="C483" t="s">
        <v>1</v>
      </c>
      <c r="D483" t="s">
        <v>1</v>
      </c>
      <c r="E483" t="s">
        <v>1</v>
      </c>
      <c r="F483" t="s">
        <v>1</v>
      </c>
      <c r="G483">
        <v>0</v>
      </c>
      <c r="H483" t="s">
        <v>19</v>
      </c>
      <c r="I483" t="s">
        <v>21</v>
      </c>
    </row>
    <row r="484" spans="1:9" x14ac:dyDescent="0.75">
      <c r="A484" t="s">
        <v>309</v>
      </c>
      <c r="B484" t="s">
        <v>1</v>
      </c>
      <c r="C484" t="s">
        <v>1</v>
      </c>
      <c r="D484" t="s">
        <v>1</v>
      </c>
      <c r="E484" t="s">
        <v>1</v>
      </c>
      <c r="F484" t="s">
        <v>1</v>
      </c>
      <c r="G484">
        <v>0</v>
      </c>
      <c r="H484" t="s">
        <v>19</v>
      </c>
      <c r="I484" t="s">
        <v>21</v>
      </c>
    </row>
    <row r="485" spans="1:9" x14ac:dyDescent="0.75">
      <c r="A485" t="s">
        <v>307</v>
      </c>
      <c r="B485" t="s">
        <v>1</v>
      </c>
      <c r="C485" t="s">
        <v>1</v>
      </c>
      <c r="D485" t="s">
        <v>1</v>
      </c>
      <c r="E485" t="s">
        <v>1</v>
      </c>
      <c r="F485" t="s">
        <v>1</v>
      </c>
      <c r="G485">
        <v>0</v>
      </c>
      <c r="H485" t="s">
        <v>19</v>
      </c>
      <c r="I485" t="s">
        <v>21</v>
      </c>
    </row>
    <row r="486" spans="1:9" x14ac:dyDescent="0.75">
      <c r="A486" t="s">
        <v>307</v>
      </c>
      <c r="B486" t="s">
        <v>14</v>
      </c>
      <c r="C486" t="s">
        <v>15</v>
      </c>
      <c r="D486" t="s">
        <v>16</v>
      </c>
      <c r="E486" t="s">
        <v>23</v>
      </c>
      <c r="F486" t="s">
        <v>18</v>
      </c>
      <c r="G486">
        <v>0</v>
      </c>
      <c r="H486" t="s">
        <v>19</v>
      </c>
      <c r="I486" t="s">
        <v>21</v>
      </c>
    </row>
    <row r="487" spans="1:9" x14ac:dyDescent="0.75">
      <c r="A487" t="s">
        <v>308</v>
      </c>
      <c r="B487" t="s">
        <v>1</v>
      </c>
      <c r="C487" t="s">
        <v>1</v>
      </c>
      <c r="D487" t="s">
        <v>1</v>
      </c>
      <c r="E487" t="s">
        <v>1</v>
      </c>
      <c r="F487" t="s">
        <v>1</v>
      </c>
      <c r="G487">
        <v>0</v>
      </c>
      <c r="H487" t="s">
        <v>19</v>
      </c>
      <c r="I487" t="s">
        <v>21</v>
      </c>
    </row>
    <row r="488" spans="1:9" x14ac:dyDescent="0.75">
      <c r="A488" t="s">
        <v>309</v>
      </c>
      <c r="B488" t="s">
        <v>1</v>
      </c>
      <c r="C488" t="s">
        <v>1</v>
      </c>
      <c r="D488" t="s">
        <v>1</v>
      </c>
      <c r="E488" t="s">
        <v>1</v>
      </c>
      <c r="F488" t="s">
        <v>1</v>
      </c>
      <c r="G488">
        <v>0</v>
      </c>
      <c r="H488" t="s">
        <v>19</v>
      </c>
      <c r="I488" t="s">
        <v>21</v>
      </c>
    </row>
    <row r="489" spans="1:9" x14ac:dyDescent="0.75">
      <c r="A489" t="s">
        <v>307</v>
      </c>
      <c r="B489" t="s">
        <v>1</v>
      </c>
      <c r="C489" t="s">
        <v>1</v>
      </c>
      <c r="D489" t="s">
        <v>1</v>
      </c>
      <c r="E489" t="s">
        <v>1</v>
      </c>
      <c r="F489" t="s">
        <v>1</v>
      </c>
      <c r="G489">
        <v>7.0000000000000007E-2</v>
      </c>
      <c r="H489" t="s">
        <v>19</v>
      </c>
      <c r="I489" t="s">
        <v>24</v>
      </c>
    </row>
    <row r="490" spans="1:9" x14ac:dyDescent="0.75">
      <c r="A490" t="s">
        <v>310</v>
      </c>
      <c r="B490" t="s">
        <v>14</v>
      </c>
      <c r="C490" t="s">
        <v>15</v>
      </c>
      <c r="D490" t="s">
        <v>16</v>
      </c>
      <c r="E490" t="s">
        <v>17</v>
      </c>
      <c r="F490" t="s">
        <v>18</v>
      </c>
      <c r="G490">
        <v>0</v>
      </c>
      <c r="H490" t="s">
        <v>19</v>
      </c>
      <c r="I490" t="s">
        <v>21</v>
      </c>
    </row>
    <row r="491" spans="1:9" x14ac:dyDescent="0.75">
      <c r="A491" t="s">
        <v>311</v>
      </c>
      <c r="B491" t="s">
        <v>1</v>
      </c>
      <c r="C491" t="s">
        <v>1</v>
      </c>
      <c r="D491" t="s">
        <v>1</v>
      </c>
      <c r="E491" t="s">
        <v>1</v>
      </c>
      <c r="F491" t="s">
        <v>1</v>
      </c>
      <c r="G491">
        <v>0</v>
      </c>
      <c r="H491" t="s">
        <v>19</v>
      </c>
      <c r="I491" t="s">
        <v>21</v>
      </c>
    </row>
    <row r="492" spans="1:9" x14ac:dyDescent="0.75">
      <c r="A492" t="s">
        <v>312</v>
      </c>
      <c r="B492" t="s">
        <v>1</v>
      </c>
      <c r="C492" t="s">
        <v>1</v>
      </c>
      <c r="D492" t="s">
        <v>1</v>
      </c>
      <c r="E492" t="s">
        <v>1</v>
      </c>
      <c r="F492" t="s">
        <v>1</v>
      </c>
      <c r="G492">
        <v>0</v>
      </c>
      <c r="H492" t="s">
        <v>19</v>
      </c>
      <c r="I492" t="s">
        <v>21</v>
      </c>
    </row>
    <row r="493" spans="1:9" x14ac:dyDescent="0.75">
      <c r="A493" t="s">
        <v>310</v>
      </c>
      <c r="B493" t="s">
        <v>1</v>
      </c>
      <c r="C493" t="s">
        <v>1</v>
      </c>
      <c r="D493" t="s">
        <v>1</v>
      </c>
      <c r="E493" t="s">
        <v>1</v>
      </c>
      <c r="F493" t="s">
        <v>1</v>
      </c>
      <c r="G493">
        <v>0</v>
      </c>
      <c r="H493" t="s">
        <v>19</v>
      </c>
      <c r="I493" t="s">
        <v>21</v>
      </c>
    </row>
    <row r="494" spans="1:9" x14ac:dyDescent="0.75">
      <c r="A494" t="s">
        <v>310</v>
      </c>
      <c r="B494" t="s">
        <v>14</v>
      </c>
      <c r="C494" t="s">
        <v>15</v>
      </c>
      <c r="D494" t="s">
        <v>16</v>
      </c>
      <c r="E494" t="s">
        <v>23</v>
      </c>
      <c r="F494" t="s">
        <v>18</v>
      </c>
      <c r="G494">
        <v>0</v>
      </c>
      <c r="H494" t="s">
        <v>19</v>
      </c>
      <c r="I494" t="s">
        <v>21</v>
      </c>
    </row>
    <row r="495" spans="1:9" x14ac:dyDescent="0.75">
      <c r="A495" t="s">
        <v>311</v>
      </c>
      <c r="B495" t="s">
        <v>1</v>
      </c>
      <c r="C495" t="s">
        <v>1</v>
      </c>
      <c r="D495" t="s">
        <v>1</v>
      </c>
      <c r="E495" t="s">
        <v>1</v>
      </c>
      <c r="F495" t="s">
        <v>1</v>
      </c>
      <c r="G495">
        <v>0.01</v>
      </c>
      <c r="H495" t="s">
        <v>19</v>
      </c>
      <c r="I495" t="s">
        <v>21</v>
      </c>
    </row>
    <row r="496" spans="1:9" x14ac:dyDescent="0.75">
      <c r="A496" t="s">
        <v>312</v>
      </c>
      <c r="B496" t="s">
        <v>1</v>
      </c>
      <c r="C496" t="s">
        <v>1</v>
      </c>
      <c r="D496" t="s">
        <v>1</v>
      </c>
      <c r="E496" t="s">
        <v>1</v>
      </c>
      <c r="F496" t="s">
        <v>1</v>
      </c>
      <c r="G496">
        <v>0</v>
      </c>
      <c r="H496" t="s">
        <v>19</v>
      </c>
      <c r="I496" t="s">
        <v>21</v>
      </c>
    </row>
    <row r="497" spans="1:9" x14ac:dyDescent="0.75">
      <c r="A497" t="s">
        <v>310</v>
      </c>
      <c r="B497" t="s">
        <v>1</v>
      </c>
      <c r="C497" t="s">
        <v>1</v>
      </c>
      <c r="D497" t="s">
        <v>1</v>
      </c>
      <c r="E497" t="s">
        <v>1</v>
      </c>
      <c r="F497" t="s">
        <v>1</v>
      </c>
      <c r="G497">
        <v>0.01</v>
      </c>
      <c r="H497" t="s">
        <v>19</v>
      </c>
      <c r="I497" t="s">
        <v>21</v>
      </c>
    </row>
    <row r="498" spans="1:9" x14ac:dyDescent="0.75">
      <c r="A498" t="s">
        <v>313</v>
      </c>
      <c r="B498" t="s">
        <v>314</v>
      </c>
      <c r="C498" t="s">
        <v>315</v>
      </c>
      <c r="D498" t="s">
        <v>64</v>
      </c>
      <c r="E498" t="s">
        <v>36</v>
      </c>
      <c r="F498" t="s">
        <v>316</v>
      </c>
      <c r="G498">
        <v>98.83</v>
      </c>
      <c r="H498" t="s">
        <v>19</v>
      </c>
      <c r="I498" s="2">
        <f>G498/20</f>
        <v>4.9414999999999996</v>
      </c>
    </row>
    <row r="499" spans="1:9" x14ac:dyDescent="0.75">
      <c r="A499" t="s">
        <v>317</v>
      </c>
      <c r="B499" t="s">
        <v>1</v>
      </c>
      <c r="C499" t="s">
        <v>1</v>
      </c>
      <c r="D499" t="s">
        <v>1</v>
      </c>
      <c r="E499" t="s">
        <v>1</v>
      </c>
      <c r="F499" t="s">
        <v>1</v>
      </c>
      <c r="G499">
        <v>99.42</v>
      </c>
      <c r="H499" t="s">
        <v>19</v>
      </c>
      <c r="I499" s="2">
        <f t="shared" ref="I499:I521" si="22">G499/20</f>
        <v>4.9710000000000001</v>
      </c>
    </row>
    <row r="500" spans="1:9" x14ac:dyDescent="0.75">
      <c r="A500" t="s">
        <v>318</v>
      </c>
      <c r="B500" t="s">
        <v>1</v>
      </c>
      <c r="C500" t="s">
        <v>1</v>
      </c>
      <c r="D500" t="s">
        <v>1</v>
      </c>
      <c r="E500" t="s">
        <v>1</v>
      </c>
      <c r="F500" t="s">
        <v>1</v>
      </c>
      <c r="G500">
        <v>97.58</v>
      </c>
      <c r="H500" t="s">
        <v>19</v>
      </c>
      <c r="I500" s="2">
        <f t="shared" si="22"/>
        <v>4.8789999999999996</v>
      </c>
    </row>
    <row r="501" spans="1:9" x14ac:dyDescent="0.75">
      <c r="A501" t="s">
        <v>313</v>
      </c>
      <c r="B501" t="s">
        <v>1</v>
      </c>
      <c r="C501" t="s">
        <v>1</v>
      </c>
      <c r="D501" t="s">
        <v>1</v>
      </c>
      <c r="E501" t="s">
        <v>1</v>
      </c>
      <c r="F501" t="s">
        <v>1</v>
      </c>
      <c r="G501">
        <v>99.48</v>
      </c>
      <c r="H501" t="s">
        <v>19</v>
      </c>
      <c r="I501" s="2">
        <f t="shared" si="22"/>
        <v>4.9740000000000002</v>
      </c>
    </row>
    <row r="502" spans="1:9" x14ac:dyDescent="0.75">
      <c r="A502" t="s">
        <v>313</v>
      </c>
      <c r="B502" t="s">
        <v>314</v>
      </c>
      <c r="C502" t="s">
        <v>315</v>
      </c>
      <c r="D502" t="s">
        <v>64</v>
      </c>
      <c r="E502" t="s">
        <v>23</v>
      </c>
      <c r="F502" t="s">
        <v>316</v>
      </c>
      <c r="G502">
        <v>22.16</v>
      </c>
      <c r="H502" t="s">
        <v>19</v>
      </c>
      <c r="I502" s="2">
        <f t="shared" si="22"/>
        <v>1.1080000000000001</v>
      </c>
    </row>
    <row r="503" spans="1:9" x14ac:dyDescent="0.75">
      <c r="A503" t="s">
        <v>317</v>
      </c>
      <c r="B503" t="s">
        <v>1</v>
      </c>
      <c r="C503" t="s">
        <v>1</v>
      </c>
      <c r="D503" t="s">
        <v>1</v>
      </c>
      <c r="E503" t="s">
        <v>1</v>
      </c>
      <c r="F503" t="s">
        <v>1</v>
      </c>
      <c r="G503">
        <v>21.41</v>
      </c>
      <c r="H503" t="s">
        <v>19</v>
      </c>
      <c r="I503" s="2">
        <f t="shared" si="22"/>
        <v>1.0705</v>
      </c>
    </row>
    <row r="504" spans="1:9" x14ac:dyDescent="0.75">
      <c r="A504" t="s">
        <v>318</v>
      </c>
      <c r="B504" t="s">
        <v>1</v>
      </c>
      <c r="C504" t="s">
        <v>1</v>
      </c>
      <c r="D504" t="s">
        <v>1</v>
      </c>
      <c r="E504" t="s">
        <v>1</v>
      </c>
      <c r="F504" t="s">
        <v>1</v>
      </c>
      <c r="G504">
        <v>21.39</v>
      </c>
      <c r="H504" t="s">
        <v>19</v>
      </c>
      <c r="I504" s="2">
        <f t="shared" si="22"/>
        <v>1.0695000000000001</v>
      </c>
    </row>
    <row r="505" spans="1:9" x14ac:dyDescent="0.75">
      <c r="A505" t="s">
        <v>313</v>
      </c>
      <c r="B505" t="s">
        <v>1</v>
      </c>
      <c r="C505" t="s">
        <v>1</v>
      </c>
      <c r="D505" t="s">
        <v>1</v>
      </c>
      <c r="E505" t="s">
        <v>1</v>
      </c>
      <c r="F505" t="s">
        <v>1</v>
      </c>
      <c r="G505">
        <v>23.68</v>
      </c>
      <c r="H505" t="s">
        <v>19</v>
      </c>
      <c r="I505" s="2">
        <f t="shared" si="22"/>
        <v>1.1839999999999999</v>
      </c>
    </row>
    <row r="506" spans="1:9" x14ac:dyDescent="0.75">
      <c r="A506" t="s">
        <v>319</v>
      </c>
      <c r="B506" t="s">
        <v>320</v>
      </c>
      <c r="C506" t="s">
        <v>321</v>
      </c>
      <c r="D506" t="s">
        <v>64</v>
      </c>
      <c r="E506" t="s">
        <v>36</v>
      </c>
      <c r="F506" t="s">
        <v>322</v>
      </c>
      <c r="G506">
        <v>303.14</v>
      </c>
      <c r="H506" t="s">
        <v>19</v>
      </c>
      <c r="I506" s="2">
        <f t="shared" si="22"/>
        <v>15.157</v>
      </c>
    </row>
    <row r="507" spans="1:9" x14ac:dyDescent="0.75">
      <c r="A507" t="s">
        <v>323</v>
      </c>
      <c r="B507" t="s">
        <v>1</v>
      </c>
      <c r="C507" t="s">
        <v>1</v>
      </c>
      <c r="D507" t="s">
        <v>1</v>
      </c>
      <c r="E507" t="s">
        <v>1</v>
      </c>
      <c r="F507" t="s">
        <v>1</v>
      </c>
      <c r="G507">
        <v>303.49</v>
      </c>
      <c r="H507" t="s">
        <v>19</v>
      </c>
      <c r="I507" s="2">
        <f t="shared" si="22"/>
        <v>15.1745</v>
      </c>
    </row>
    <row r="508" spans="1:9" x14ac:dyDescent="0.75">
      <c r="A508" t="s">
        <v>324</v>
      </c>
      <c r="B508" t="s">
        <v>1</v>
      </c>
      <c r="C508" t="s">
        <v>1</v>
      </c>
      <c r="D508" t="s">
        <v>1</v>
      </c>
      <c r="E508" t="s">
        <v>1</v>
      </c>
      <c r="F508" t="s">
        <v>1</v>
      </c>
      <c r="G508">
        <v>301.77</v>
      </c>
      <c r="H508" t="s">
        <v>19</v>
      </c>
      <c r="I508" s="2">
        <f t="shared" si="22"/>
        <v>15.0885</v>
      </c>
    </row>
    <row r="509" spans="1:9" x14ac:dyDescent="0.75">
      <c r="A509" t="s">
        <v>319</v>
      </c>
      <c r="B509" t="s">
        <v>1</v>
      </c>
      <c r="C509" t="s">
        <v>1</v>
      </c>
      <c r="D509" t="s">
        <v>1</v>
      </c>
      <c r="E509" t="s">
        <v>1</v>
      </c>
      <c r="F509" t="s">
        <v>1</v>
      </c>
      <c r="G509">
        <v>304.17</v>
      </c>
      <c r="H509" t="s">
        <v>19</v>
      </c>
      <c r="I509" s="2">
        <f t="shared" si="22"/>
        <v>15.208500000000001</v>
      </c>
    </row>
    <row r="510" spans="1:9" x14ac:dyDescent="0.75">
      <c r="A510" t="s">
        <v>319</v>
      </c>
      <c r="B510" t="s">
        <v>320</v>
      </c>
      <c r="C510" t="s">
        <v>321</v>
      </c>
      <c r="D510" t="s">
        <v>64</v>
      </c>
      <c r="E510" t="s">
        <v>23</v>
      </c>
      <c r="F510" t="s">
        <v>322</v>
      </c>
      <c r="G510">
        <v>52.2</v>
      </c>
      <c r="H510" t="s">
        <v>19</v>
      </c>
      <c r="I510" s="2">
        <f t="shared" si="22"/>
        <v>2.6100000000000003</v>
      </c>
    </row>
    <row r="511" spans="1:9" x14ac:dyDescent="0.75">
      <c r="A511" t="s">
        <v>323</v>
      </c>
      <c r="B511" t="s">
        <v>1</v>
      </c>
      <c r="C511" t="s">
        <v>1</v>
      </c>
      <c r="D511" t="s">
        <v>1</v>
      </c>
      <c r="E511" t="s">
        <v>1</v>
      </c>
      <c r="F511" t="s">
        <v>1</v>
      </c>
      <c r="G511">
        <v>50.94</v>
      </c>
      <c r="H511" t="s">
        <v>19</v>
      </c>
      <c r="I511" s="2">
        <f t="shared" si="22"/>
        <v>2.5469999999999997</v>
      </c>
    </row>
    <row r="512" spans="1:9" x14ac:dyDescent="0.75">
      <c r="A512" t="s">
        <v>324</v>
      </c>
      <c r="B512" t="s">
        <v>1</v>
      </c>
      <c r="C512" t="s">
        <v>1</v>
      </c>
      <c r="D512" t="s">
        <v>1</v>
      </c>
      <c r="E512" t="s">
        <v>1</v>
      </c>
      <c r="F512" t="s">
        <v>1</v>
      </c>
      <c r="G512">
        <v>52.78</v>
      </c>
      <c r="H512" t="s">
        <v>19</v>
      </c>
      <c r="I512" s="2">
        <f t="shared" si="22"/>
        <v>2.6390000000000002</v>
      </c>
    </row>
    <row r="513" spans="1:10" x14ac:dyDescent="0.75">
      <c r="A513" t="s">
        <v>319</v>
      </c>
      <c r="B513" t="s">
        <v>1</v>
      </c>
      <c r="C513" t="s">
        <v>1</v>
      </c>
      <c r="D513" t="s">
        <v>1</v>
      </c>
      <c r="E513" t="s">
        <v>1</v>
      </c>
      <c r="F513" t="s">
        <v>1</v>
      </c>
      <c r="G513">
        <v>52.89</v>
      </c>
      <c r="H513" t="s">
        <v>19</v>
      </c>
      <c r="I513" s="2">
        <f t="shared" si="22"/>
        <v>2.6444999999999999</v>
      </c>
    </row>
    <row r="514" spans="1:10" x14ac:dyDescent="0.75">
      <c r="A514" t="s">
        <v>325</v>
      </c>
      <c r="B514" t="s">
        <v>326</v>
      </c>
      <c r="C514" t="s">
        <v>327</v>
      </c>
      <c r="D514" t="s">
        <v>64</v>
      </c>
      <c r="E514" t="s">
        <v>36</v>
      </c>
      <c r="F514" t="s">
        <v>328</v>
      </c>
      <c r="G514">
        <v>506.52</v>
      </c>
      <c r="H514" t="s">
        <v>19</v>
      </c>
      <c r="I514" s="2">
        <f t="shared" si="22"/>
        <v>25.326000000000001</v>
      </c>
    </row>
    <row r="515" spans="1:10" x14ac:dyDescent="0.75">
      <c r="A515" t="s">
        <v>329</v>
      </c>
      <c r="B515" t="s">
        <v>1</v>
      </c>
      <c r="C515" t="s">
        <v>1</v>
      </c>
      <c r="D515" t="s">
        <v>1</v>
      </c>
      <c r="E515" t="s">
        <v>1</v>
      </c>
      <c r="F515" t="s">
        <v>1</v>
      </c>
      <c r="G515">
        <v>508.3</v>
      </c>
      <c r="H515" t="s">
        <v>19</v>
      </c>
      <c r="I515" s="2">
        <f t="shared" si="22"/>
        <v>25.414999999999999</v>
      </c>
    </row>
    <row r="516" spans="1:10" x14ac:dyDescent="0.75">
      <c r="A516" t="s">
        <v>330</v>
      </c>
      <c r="B516" t="s">
        <v>1</v>
      </c>
      <c r="C516" t="s">
        <v>1</v>
      </c>
      <c r="D516" t="s">
        <v>1</v>
      </c>
      <c r="E516" t="s">
        <v>1</v>
      </c>
      <c r="F516" t="s">
        <v>1</v>
      </c>
      <c r="G516">
        <v>504.41</v>
      </c>
      <c r="H516" t="s">
        <v>19</v>
      </c>
      <c r="I516" s="2">
        <f t="shared" si="22"/>
        <v>25.220500000000001</v>
      </c>
    </row>
    <row r="517" spans="1:10" x14ac:dyDescent="0.75">
      <c r="A517" t="s">
        <v>325</v>
      </c>
      <c r="B517" t="s">
        <v>1</v>
      </c>
      <c r="C517" t="s">
        <v>1</v>
      </c>
      <c r="D517" t="s">
        <v>1</v>
      </c>
      <c r="E517" t="s">
        <v>1</v>
      </c>
      <c r="F517" t="s">
        <v>1</v>
      </c>
      <c r="G517">
        <v>506.84</v>
      </c>
      <c r="H517" t="s">
        <v>19</v>
      </c>
      <c r="I517" s="2">
        <f t="shared" si="22"/>
        <v>25.341999999999999</v>
      </c>
    </row>
    <row r="518" spans="1:10" x14ac:dyDescent="0.75">
      <c r="A518" t="s">
        <v>325</v>
      </c>
      <c r="B518" t="s">
        <v>326</v>
      </c>
      <c r="C518" t="s">
        <v>327</v>
      </c>
      <c r="D518" t="s">
        <v>64</v>
      </c>
      <c r="E518" t="s">
        <v>23</v>
      </c>
      <c r="F518" t="s">
        <v>328</v>
      </c>
      <c r="G518">
        <v>124.84</v>
      </c>
      <c r="H518" t="s">
        <v>19</v>
      </c>
      <c r="I518" s="2">
        <f>G518/20</f>
        <v>6.242</v>
      </c>
    </row>
    <row r="519" spans="1:10" x14ac:dyDescent="0.75">
      <c r="A519" t="s">
        <v>329</v>
      </c>
      <c r="B519" t="s">
        <v>1</v>
      </c>
      <c r="C519" t="s">
        <v>1</v>
      </c>
      <c r="D519" t="s">
        <v>1</v>
      </c>
      <c r="E519" t="s">
        <v>1</v>
      </c>
      <c r="F519" t="s">
        <v>1</v>
      </c>
      <c r="G519">
        <v>123.49</v>
      </c>
      <c r="H519" t="s">
        <v>19</v>
      </c>
      <c r="I519" s="2">
        <f t="shared" si="22"/>
        <v>6.1745000000000001</v>
      </c>
    </row>
    <row r="520" spans="1:10" x14ac:dyDescent="0.75">
      <c r="A520" t="s">
        <v>330</v>
      </c>
      <c r="B520" t="s">
        <v>1</v>
      </c>
      <c r="C520" t="s">
        <v>1</v>
      </c>
      <c r="D520" t="s">
        <v>1</v>
      </c>
      <c r="E520" t="s">
        <v>1</v>
      </c>
      <c r="F520" t="s">
        <v>1</v>
      </c>
      <c r="G520">
        <v>125.85</v>
      </c>
      <c r="H520" t="s">
        <v>19</v>
      </c>
      <c r="I520" s="2">
        <f t="shared" si="22"/>
        <v>6.2924999999999995</v>
      </c>
    </row>
    <row r="521" spans="1:10" x14ac:dyDescent="0.75">
      <c r="A521" t="s">
        <v>325</v>
      </c>
      <c r="B521" t="s">
        <v>1</v>
      </c>
      <c r="C521" t="s">
        <v>1</v>
      </c>
      <c r="D521" t="s">
        <v>1</v>
      </c>
      <c r="E521" t="s">
        <v>1</v>
      </c>
      <c r="F521" t="s">
        <v>1</v>
      </c>
      <c r="G521">
        <v>125.18</v>
      </c>
      <c r="H521" t="s">
        <v>19</v>
      </c>
      <c r="I521" s="2">
        <f t="shared" si="22"/>
        <v>6.2590000000000003</v>
      </c>
    </row>
    <row r="522" spans="1:10" x14ac:dyDescent="0.75">
      <c r="A522" t="s">
        <v>331</v>
      </c>
      <c r="B522" t="s">
        <v>14</v>
      </c>
      <c r="C522" t="s">
        <v>15</v>
      </c>
      <c r="D522" t="s">
        <v>16</v>
      </c>
      <c r="E522" t="s">
        <v>17</v>
      </c>
      <c r="F522" t="s">
        <v>18</v>
      </c>
      <c r="G522">
        <v>0</v>
      </c>
      <c r="H522" t="s">
        <v>19</v>
      </c>
      <c r="I522" t="s">
        <v>21</v>
      </c>
    </row>
    <row r="523" spans="1:10" x14ac:dyDescent="0.75">
      <c r="A523" t="s">
        <v>332</v>
      </c>
      <c r="B523" t="s">
        <v>1</v>
      </c>
      <c r="C523" t="s">
        <v>1</v>
      </c>
      <c r="D523" t="s">
        <v>1</v>
      </c>
      <c r="E523" t="s">
        <v>1</v>
      </c>
      <c r="F523" t="s">
        <v>1</v>
      </c>
      <c r="G523">
        <v>0</v>
      </c>
      <c r="H523" t="s">
        <v>19</v>
      </c>
      <c r="I523" t="s">
        <v>21</v>
      </c>
    </row>
    <row r="524" spans="1:10" x14ac:dyDescent="0.75">
      <c r="A524" t="s">
        <v>331</v>
      </c>
      <c r="B524" t="s">
        <v>1</v>
      </c>
      <c r="C524" t="s">
        <v>1</v>
      </c>
      <c r="D524" t="s">
        <v>1</v>
      </c>
      <c r="E524" t="s">
        <v>1</v>
      </c>
      <c r="F524" t="s">
        <v>1</v>
      </c>
      <c r="G524">
        <v>0</v>
      </c>
      <c r="H524" t="s">
        <v>19</v>
      </c>
      <c r="I524" t="s">
        <v>21</v>
      </c>
    </row>
    <row r="525" spans="1:10" x14ac:dyDescent="0.75">
      <c r="A525" t="s">
        <v>331</v>
      </c>
      <c r="B525" t="s">
        <v>14</v>
      </c>
      <c r="C525" t="s">
        <v>15</v>
      </c>
      <c r="D525" t="s">
        <v>16</v>
      </c>
      <c r="E525" t="s">
        <v>23</v>
      </c>
      <c r="F525" t="s">
        <v>18</v>
      </c>
      <c r="G525">
        <v>0</v>
      </c>
      <c r="H525" t="s">
        <v>19</v>
      </c>
      <c r="I525" t="s">
        <v>21</v>
      </c>
    </row>
    <row r="526" spans="1:10" x14ac:dyDescent="0.75">
      <c r="A526" t="s">
        <v>332</v>
      </c>
      <c r="B526" t="s">
        <v>1</v>
      </c>
      <c r="C526" t="s">
        <v>1</v>
      </c>
      <c r="D526" t="s">
        <v>1</v>
      </c>
      <c r="E526" t="s">
        <v>1</v>
      </c>
      <c r="F526" t="s">
        <v>1</v>
      </c>
      <c r="G526">
        <v>0</v>
      </c>
      <c r="H526" t="s">
        <v>19</v>
      </c>
      <c r="I526" t="s">
        <v>21</v>
      </c>
    </row>
    <row r="527" spans="1:10" x14ac:dyDescent="0.75">
      <c r="A527" t="s">
        <v>331</v>
      </c>
      <c r="B527" t="s">
        <v>1</v>
      </c>
      <c r="C527" t="s">
        <v>1</v>
      </c>
      <c r="D527" t="s">
        <v>1</v>
      </c>
      <c r="E527" t="s">
        <v>1</v>
      </c>
      <c r="F527" t="s">
        <v>1</v>
      </c>
      <c r="G527">
        <v>0</v>
      </c>
      <c r="H527" t="s">
        <v>19</v>
      </c>
      <c r="I527" t="s">
        <v>21</v>
      </c>
    </row>
    <row r="528" spans="1:10" x14ac:dyDescent="0.75">
      <c r="A528" t="s">
        <v>333</v>
      </c>
      <c r="B528" t="s">
        <v>334</v>
      </c>
      <c r="C528" t="s">
        <v>335</v>
      </c>
      <c r="D528" t="s">
        <v>16</v>
      </c>
      <c r="E528" t="s">
        <v>36</v>
      </c>
      <c r="F528" t="s">
        <v>1</v>
      </c>
      <c r="G528">
        <v>4.45</v>
      </c>
      <c r="H528" t="s">
        <v>19</v>
      </c>
      <c r="I528" t="s">
        <v>1</v>
      </c>
      <c r="J528" s="1">
        <f>0.9696*G528 + 0.1057</f>
        <v>4.42042</v>
      </c>
    </row>
    <row r="529" spans="1:11" x14ac:dyDescent="0.75">
      <c r="A529" t="s">
        <v>336</v>
      </c>
      <c r="B529" t="s">
        <v>1</v>
      </c>
      <c r="C529" t="s">
        <v>1</v>
      </c>
      <c r="D529" t="s">
        <v>1</v>
      </c>
      <c r="E529" t="s">
        <v>1</v>
      </c>
      <c r="F529" t="s">
        <v>1</v>
      </c>
      <c r="G529">
        <v>4.5599999999999996</v>
      </c>
      <c r="H529" t="s">
        <v>19</v>
      </c>
      <c r="I529" t="s">
        <v>1</v>
      </c>
      <c r="J529" s="1">
        <f t="shared" ref="J529:J590" si="23">0.9696*G529 + 0.1057</f>
        <v>4.5270759999999992</v>
      </c>
    </row>
    <row r="530" spans="1:11" x14ac:dyDescent="0.75">
      <c r="A530" t="s">
        <v>333</v>
      </c>
      <c r="B530" t="s">
        <v>1</v>
      </c>
      <c r="C530" t="s">
        <v>1</v>
      </c>
      <c r="D530" t="s">
        <v>1</v>
      </c>
      <c r="E530" t="s">
        <v>1</v>
      </c>
      <c r="F530" t="s">
        <v>1</v>
      </c>
      <c r="G530">
        <v>4.33</v>
      </c>
      <c r="H530" t="s">
        <v>19</v>
      </c>
      <c r="I530" t="s">
        <v>1</v>
      </c>
      <c r="J530" s="1">
        <f t="shared" si="23"/>
        <v>4.304068</v>
      </c>
    </row>
    <row r="531" spans="1:11" x14ac:dyDescent="0.75">
      <c r="A531" t="s">
        <v>333</v>
      </c>
      <c r="B531" t="s">
        <v>334</v>
      </c>
      <c r="C531" t="s">
        <v>335</v>
      </c>
      <c r="D531" t="s">
        <v>16</v>
      </c>
      <c r="E531" t="s">
        <v>23</v>
      </c>
      <c r="F531" t="s">
        <v>1</v>
      </c>
      <c r="G531">
        <v>0.39</v>
      </c>
      <c r="H531" t="s">
        <v>19</v>
      </c>
      <c r="I531" t="s">
        <v>1</v>
      </c>
      <c r="K531" s="1">
        <f>0.6842*G531 + 0.1429</f>
        <v>0.40973800000000005</v>
      </c>
    </row>
    <row r="532" spans="1:11" x14ac:dyDescent="0.75">
      <c r="A532" t="s">
        <v>336</v>
      </c>
      <c r="B532" t="s">
        <v>1</v>
      </c>
      <c r="C532" t="s">
        <v>1</v>
      </c>
      <c r="D532" t="s">
        <v>1</v>
      </c>
      <c r="E532" t="s">
        <v>1</v>
      </c>
      <c r="F532" t="s">
        <v>1</v>
      </c>
      <c r="G532">
        <v>0.35</v>
      </c>
      <c r="H532" t="s">
        <v>19</v>
      </c>
      <c r="I532" t="s">
        <v>1</v>
      </c>
      <c r="K532" s="1">
        <f t="shared" ref="K532:K593" si="24">0.6842*G532 + 0.1429</f>
        <v>0.38236999999999999</v>
      </c>
    </row>
    <row r="533" spans="1:11" x14ac:dyDescent="0.75">
      <c r="A533" t="s">
        <v>333</v>
      </c>
      <c r="B533" t="s">
        <v>1</v>
      </c>
      <c r="C533" t="s">
        <v>1</v>
      </c>
      <c r="D533" t="s">
        <v>1</v>
      </c>
      <c r="E533" t="s">
        <v>1</v>
      </c>
      <c r="F533" t="s">
        <v>1</v>
      </c>
      <c r="G533">
        <v>0.44</v>
      </c>
      <c r="H533" t="s">
        <v>19</v>
      </c>
      <c r="I533" t="s">
        <v>1</v>
      </c>
      <c r="K533" s="1">
        <f t="shared" si="24"/>
        <v>0.44394800000000001</v>
      </c>
    </row>
    <row r="534" spans="1:11" x14ac:dyDescent="0.75">
      <c r="A534" t="s">
        <v>337</v>
      </c>
      <c r="B534" t="s">
        <v>338</v>
      </c>
      <c r="C534" t="s">
        <v>339</v>
      </c>
      <c r="D534" t="s">
        <v>16</v>
      </c>
      <c r="E534" t="s">
        <v>36</v>
      </c>
      <c r="F534" t="s">
        <v>1</v>
      </c>
      <c r="G534">
        <v>4.37</v>
      </c>
      <c r="H534" t="s">
        <v>19</v>
      </c>
      <c r="I534" t="s">
        <v>1</v>
      </c>
      <c r="J534" s="1">
        <f t="shared" si="23"/>
        <v>4.3428519999999997</v>
      </c>
    </row>
    <row r="535" spans="1:11" x14ac:dyDescent="0.75">
      <c r="A535" t="s">
        <v>340</v>
      </c>
      <c r="B535" t="s">
        <v>1</v>
      </c>
      <c r="C535" t="s">
        <v>1</v>
      </c>
      <c r="D535" t="s">
        <v>1</v>
      </c>
      <c r="E535" t="s">
        <v>1</v>
      </c>
      <c r="F535" t="s">
        <v>1</v>
      </c>
      <c r="G535">
        <v>4.4800000000000004</v>
      </c>
      <c r="H535" t="s">
        <v>19</v>
      </c>
      <c r="I535" t="s">
        <v>1</v>
      </c>
      <c r="J535" s="1">
        <f t="shared" si="23"/>
        <v>4.4495079999999998</v>
      </c>
    </row>
    <row r="536" spans="1:11" x14ac:dyDescent="0.75">
      <c r="A536" t="s">
        <v>337</v>
      </c>
      <c r="B536" t="s">
        <v>1</v>
      </c>
      <c r="C536" t="s">
        <v>1</v>
      </c>
      <c r="D536" t="s">
        <v>1</v>
      </c>
      <c r="E536" t="s">
        <v>1</v>
      </c>
      <c r="F536" t="s">
        <v>1</v>
      </c>
      <c r="G536">
        <v>4.2699999999999996</v>
      </c>
      <c r="H536" t="s">
        <v>19</v>
      </c>
      <c r="I536" t="s">
        <v>1</v>
      </c>
      <c r="J536" s="1">
        <f t="shared" si="23"/>
        <v>4.2458919999999996</v>
      </c>
    </row>
    <row r="537" spans="1:11" x14ac:dyDescent="0.75">
      <c r="A537" t="s">
        <v>337</v>
      </c>
      <c r="B537" t="s">
        <v>338</v>
      </c>
      <c r="C537" t="s">
        <v>339</v>
      </c>
      <c r="D537" t="s">
        <v>16</v>
      </c>
      <c r="E537" t="s">
        <v>23</v>
      </c>
      <c r="F537" t="s">
        <v>1</v>
      </c>
      <c r="G537">
        <v>0.28999999999999998</v>
      </c>
      <c r="H537" t="s">
        <v>19</v>
      </c>
      <c r="I537" t="s">
        <v>1</v>
      </c>
      <c r="K537" s="1">
        <f t="shared" si="24"/>
        <v>0.34131800000000001</v>
      </c>
    </row>
    <row r="538" spans="1:11" x14ac:dyDescent="0.75">
      <c r="A538" t="s">
        <v>340</v>
      </c>
      <c r="B538" t="s">
        <v>1</v>
      </c>
      <c r="C538" t="s">
        <v>1</v>
      </c>
      <c r="D538" t="s">
        <v>1</v>
      </c>
      <c r="E538" t="s">
        <v>1</v>
      </c>
      <c r="F538" t="s">
        <v>1</v>
      </c>
      <c r="G538">
        <v>0.3</v>
      </c>
      <c r="H538" t="s">
        <v>19</v>
      </c>
      <c r="I538" t="s">
        <v>1</v>
      </c>
      <c r="K538" s="1">
        <f t="shared" si="24"/>
        <v>0.34816000000000003</v>
      </c>
    </row>
    <row r="539" spans="1:11" x14ac:dyDescent="0.75">
      <c r="A539" t="s">
        <v>337</v>
      </c>
      <c r="B539" t="s">
        <v>1</v>
      </c>
      <c r="C539" t="s">
        <v>1</v>
      </c>
      <c r="D539" t="s">
        <v>1</v>
      </c>
      <c r="E539" t="s">
        <v>1</v>
      </c>
      <c r="F539" t="s">
        <v>1</v>
      </c>
      <c r="G539">
        <v>0.28999999999999998</v>
      </c>
      <c r="H539" t="s">
        <v>19</v>
      </c>
      <c r="I539" t="s">
        <v>1</v>
      </c>
      <c r="K539" s="1">
        <f t="shared" si="24"/>
        <v>0.34131800000000001</v>
      </c>
    </row>
    <row r="540" spans="1:11" x14ac:dyDescent="0.75">
      <c r="A540" t="s">
        <v>341</v>
      </c>
      <c r="B540" t="s">
        <v>342</v>
      </c>
      <c r="C540" t="s">
        <v>343</v>
      </c>
      <c r="D540" t="s">
        <v>16</v>
      </c>
      <c r="E540" t="s">
        <v>36</v>
      </c>
      <c r="F540" t="s">
        <v>1</v>
      </c>
      <c r="G540">
        <v>3.65</v>
      </c>
      <c r="H540" t="s">
        <v>19</v>
      </c>
      <c r="I540" t="s">
        <v>1</v>
      </c>
      <c r="J540" s="1">
        <f t="shared" si="23"/>
        <v>3.6447400000000001</v>
      </c>
    </row>
    <row r="541" spans="1:11" x14ac:dyDescent="0.75">
      <c r="A541" t="s">
        <v>344</v>
      </c>
      <c r="B541" t="s">
        <v>1</v>
      </c>
      <c r="C541" t="s">
        <v>1</v>
      </c>
      <c r="D541" t="s">
        <v>1</v>
      </c>
      <c r="E541" t="s">
        <v>1</v>
      </c>
      <c r="F541" t="s">
        <v>1</v>
      </c>
      <c r="G541">
        <v>3.65</v>
      </c>
      <c r="H541" t="s">
        <v>19</v>
      </c>
      <c r="I541" t="s">
        <v>1</v>
      </c>
      <c r="J541" s="1">
        <f t="shared" si="23"/>
        <v>3.6447400000000001</v>
      </c>
    </row>
    <row r="542" spans="1:11" x14ac:dyDescent="0.75">
      <c r="A542" t="s">
        <v>341</v>
      </c>
      <c r="B542" t="s">
        <v>1</v>
      </c>
      <c r="C542" t="s">
        <v>1</v>
      </c>
      <c r="D542" t="s">
        <v>1</v>
      </c>
      <c r="E542" t="s">
        <v>1</v>
      </c>
      <c r="F542" t="s">
        <v>1</v>
      </c>
      <c r="G542">
        <v>3.64</v>
      </c>
      <c r="H542" t="s">
        <v>19</v>
      </c>
      <c r="I542" t="s">
        <v>1</v>
      </c>
      <c r="J542" s="1">
        <f t="shared" si="23"/>
        <v>3.6350440000000002</v>
      </c>
    </row>
    <row r="543" spans="1:11" x14ac:dyDescent="0.75">
      <c r="A543" t="s">
        <v>341</v>
      </c>
      <c r="B543" t="s">
        <v>342</v>
      </c>
      <c r="C543" t="s">
        <v>343</v>
      </c>
      <c r="D543" t="s">
        <v>16</v>
      </c>
      <c r="E543" t="s">
        <v>23</v>
      </c>
      <c r="F543" t="s">
        <v>1</v>
      </c>
      <c r="G543">
        <v>0.35</v>
      </c>
      <c r="H543" t="s">
        <v>19</v>
      </c>
      <c r="I543" t="s">
        <v>1</v>
      </c>
      <c r="K543" s="1">
        <f t="shared" si="24"/>
        <v>0.38236999999999999</v>
      </c>
    </row>
    <row r="544" spans="1:11" x14ac:dyDescent="0.75">
      <c r="A544" t="s">
        <v>344</v>
      </c>
      <c r="B544" t="s">
        <v>1</v>
      </c>
      <c r="C544" t="s">
        <v>1</v>
      </c>
      <c r="D544" t="s">
        <v>1</v>
      </c>
      <c r="E544" t="s">
        <v>1</v>
      </c>
      <c r="F544" t="s">
        <v>1</v>
      </c>
      <c r="G544">
        <v>0.31</v>
      </c>
      <c r="H544" t="s">
        <v>19</v>
      </c>
      <c r="I544" t="s">
        <v>1</v>
      </c>
      <c r="K544" s="1">
        <f t="shared" si="24"/>
        <v>0.35500200000000004</v>
      </c>
    </row>
    <row r="545" spans="1:11" x14ac:dyDescent="0.75">
      <c r="A545" t="s">
        <v>341</v>
      </c>
      <c r="B545" t="s">
        <v>1</v>
      </c>
      <c r="C545" t="s">
        <v>1</v>
      </c>
      <c r="D545" t="s">
        <v>1</v>
      </c>
      <c r="E545" t="s">
        <v>1</v>
      </c>
      <c r="F545" t="s">
        <v>1</v>
      </c>
      <c r="G545">
        <v>0.38</v>
      </c>
      <c r="H545" t="s">
        <v>19</v>
      </c>
      <c r="I545" t="s">
        <v>1</v>
      </c>
      <c r="K545" s="1">
        <f t="shared" si="24"/>
        <v>0.40289600000000003</v>
      </c>
    </row>
    <row r="546" spans="1:11" x14ac:dyDescent="0.75">
      <c r="A546" t="s">
        <v>345</v>
      </c>
      <c r="B546" t="s">
        <v>346</v>
      </c>
      <c r="C546" t="s">
        <v>347</v>
      </c>
      <c r="D546" t="s">
        <v>16</v>
      </c>
      <c r="E546" t="s">
        <v>36</v>
      </c>
      <c r="F546" t="s">
        <v>1</v>
      </c>
      <c r="G546">
        <v>3.81</v>
      </c>
      <c r="H546" t="s">
        <v>19</v>
      </c>
      <c r="I546" t="s">
        <v>1</v>
      </c>
      <c r="J546" s="1">
        <f t="shared" si="23"/>
        <v>3.7998760000000003</v>
      </c>
    </row>
    <row r="547" spans="1:11" x14ac:dyDescent="0.75">
      <c r="A547" t="s">
        <v>348</v>
      </c>
      <c r="B547" t="s">
        <v>1</v>
      </c>
      <c r="C547" t="s">
        <v>1</v>
      </c>
      <c r="D547" t="s">
        <v>1</v>
      </c>
      <c r="E547" t="s">
        <v>1</v>
      </c>
      <c r="F547" t="s">
        <v>1</v>
      </c>
      <c r="G547">
        <v>3.72</v>
      </c>
      <c r="H547" t="s">
        <v>19</v>
      </c>
      <c r="I547" t="s">
        <v>1</v>
      </c>
      <c r="J547" s="1">
        <f t="shared" si="23"/>
        <v>3.7126120000000005</v>
      </c>
    </row>
    <row r="548" spans="1:11" x14ac:dyDescent="0.75">
      <c r="A548" t="s">
        <v>345</v>
      </c>
      <c r="B548" t="s">
        <v>1</v>
      </c>
      <c r="C548" t="s">
        <v>1</v>
      </c>
      <c r="D548" t="s">
        <v>1</v>
      </c>
      <c r="E548" t="s">
        <v>1</v>
      </c>
      <c r="F548" t="s">
        <v>1</v>
      </c>
      <c r="G548">
        <v>3.89</v>
      </c>
      <c r="H548" t="s">
        <v>19</v>
      </c>
      <c r="I548" t="s">
        <v>1</v>
      </c>
      <c r="J548" s="1">
        <f t="shared" si="23"/>
        <v>3.8774440000000001</v>
      </c>
    </row>
    <row r="549" spans="1:11" x14ac:dyDescent="0.75">
      <c r="A549" t="s">
        <v>345</v>
      </c>
      <c r="B549" t="s">
        <v>346</v>
      </c>
      <c r="C549" t="s">
        <v>347</v>
      </c>
      <c r="D549" t="s">
        <v>16</v>
      </c>
      <c r="E549" t="s">
        <v>23</v>
      </c>
      <c r="F549" t="s">
        <v>1</v>
      </c>
      <c r="G549">
        <v>0.27</v>
      </c>
      <c r="H549" t="s">
        <v>19</v>
      </c>
      <c r="I549" t="s">
        <v>1</v>
      </c>
      <c r="K549" s="1">
        <f t="shared" si="24"/>
        <v>0.32763399999999998</v>
      </c>
    </row>
    <row r="550" spans="1:11" x14ac:dyDescent="0.75">
      <c r="A550" t="s">
        <v>348</v>
      </c>
      <c r="B550" t="s">
        <v>1</v>
      </c>
      <c r="C550" t="s">
        <v>1</v>
      </c>
      <c r="D550" t="s">
        <v>1</v>
      </c>
      <c r="E550" t="s">
        <v>1</v>
      </c>
      <c r="F550" t="s">
        <v>1</v>
      </c>
      <c r="G550">
        <v>0.21</v>
      </c>
      <c r="H550" t="s">
        <v>19</v>
      </c>
      <c r="I550" t="s">
        <v>1</v>
      </c>
      <c r="K550" s="1">
        <f t="shared" si="24"/>
        <v>0.286582</v>
      </c>
    </row>
    <row r="551" spans="1:11" x14ac:dyDescent="0.75">
      <c r="A551" t="s">
        <v>345</v>
      </c>
      <c r="B551" t="s">
        <v>1</v>
      </c>
      <c r="C551" t="s">
        <v>1</v>
      </c>
      <c r="D551" t="s">
        <v>1</v>
      </c>
      <c r="E551" t="s">
        <v>1</v>
      </c>
      <c r="F551" t="s">
        <v>1</v>
      </c>
      <c r="G551">
        <v>0.34</v>
      </c>
      <c r="H551" t="s">
        <v>19</v>
      </c>
      <c r="I551" t="s">
        <v>1</v>
      </c>
      <c r="K551" s="1">
        <f t="shared" si="24"/>
        <v>0.37552800000000003</v>
      </c>
    </row>
    <row r="552" spans="1:11" x14ac:dyDescent="0.75">
      <c r="A552" t="s">
        <v>349</v>
      </c>
      <c r="B552" t="s">
        <v>350</v>
      </c>
      <c r="C552" t="s">
        <v>351</v>
      </c>
      <c r="D552" t="s">
        <v>352</v>
      </c>
      <c r="E552" t="s">
        <v>36</v>
      </c>
      <c r="F552" t="s">
        <v>1</v>
      </c>
      <c r="G552">
        <v>31.57</v>
      </c>
      <c r="H552" t="s">
        <v>19</v>
      </c>
      <c r="I552" t="s">
        <v>1</v>
      </c>
      <c r="J552" s="1">
        <f t="shared" si="23"/>
        <v>30.715972000000001</v>
      </c>
    </row>
    <row r="553" spans="1:11" x14ac:dyDescent="0.75">
      <c r="A553" t="s">
        <v>353</v>
      </c>
      <c r="B553" t="s">
        <v>1</v>
      </c>
      <c r="C553" t="s">
        <v>1</v>
      </c>
      <c r="D553" t="s">
        <v>1</v>
      </c>
      <c r="E553" t="s">
        <v>1</v>
      </c>
      <c r="F553" t="s">
        <v>1</v>
      </c>
      <c r="G553">
        <v>31.62</v>
      </c>
      <c r="H553" t="s">
        <v>19</v>
      </c>
      <c r="I553" t="s">
        <v>1</v>
      </c>
      <c r="J553" s="1">
        <f t="shared" si="23"/>
        <v>30.764451999999999</v>
      </c>
    </row>
    <row r="554" spans="1:11" x14ac:dyDescent="0.75">
      <c r="A554" t="s">
        <v>349</v>
      </c>
      <c r="B554" t="s">
        <v>1</v>
      </c>
      <c r="C554" t="s">
        <v>1</v>
      </c>
      <c r="D554" t="s">
        <v>1</v>
      </c>
      <c r="E554" t="s">
        <v>1</v>
      </c>
      <c r="F554" t="s">
        <v>1</v>
      </c>
      <c r="G554">
        <v>31.52</v>
      </c>
      <c r="H554" t="s">
        <v>19</v>
      </c>
      <c r="I554" t="s">
        <v>1</v>
      </c>
      <c r="J554" s="1">
        <f t="shared" si="23"/>
        <v>30.667491999999999</v>
      </c>
    </row>
    <row r="555" spans="1:11" x14ac:dyDescent="0.75">
      <c r="A555" t="s">
        <v>349</v>
      </c>
      <c r="B555" t="s">
        <v>350</v>
      </c>
      <c r="C555" t="s">
        <v>351</v>
      </c>
      <c r="D555" t="s">
        <v>352</v>
      </c>
      <c r="E555" t="s">
        <v>23</v>
      </c>
      <c r="F555" t="s">
        <v>1</v>
      </c>
      <c r="G555">
        <v>10.45</v>
      </c>
      <c r="H555" t="s">
        <v>19</v>
      </c>
      <c r="I555" t="s">
        <v>1</v>
      </c>
      <c r="K555" s="1">
        <f t="shared" si="24"/>
        <v>7.2927900000000001</v>
      </c>
    </row>
    <row r="556" spans="1:11" x14ac:dyDescent="0.75">
      <c r="A556" t="s">
        <v>353</v>
      </c>
      <c r="B556" t="s">
        <v>1</v>
      </c>
      <c r="C556" t="s">
        <v>1</v>
      </c>
      <c r="D556" t="s">
        <v>1</v>
      </c>
      <c r="E556" t="s">
        <v>1</v>
      </c>
      <c r="F556" t="s">
        <v>1</v>
      </c>
      <c r="G556">
        <v>10.3</v>
      </c>
      <c r="H556" t="s">
        <v>19</v>
      </c>
      <c r="I556" t="s">
        <v>1</v>
      </c>
      <c r="K556" s="1">
        <f t="shared" si="24"/>
        <v>7.1901600000000006</v>
      </c>
    </row>
    <row r="557" spans="1:11" x14ac:dyDescent="0.75">
      <c r="A557" t="s">
        <v>349</v>
      </c>
      <c r="B557" t="s">
        <v>1</v>
      </c>
      <c r="C557" t="s">
        <v>1</v>
      </c>
      <c r="D557" t="s">
        <v>1</v>
      </c>
      <c r="E557" t="s">
        <v>1</v>
      </c>
      <c r="F557" t="s">
        <v>1</v>
      </c>
      <c r="G557">
        <v>10.6</v>
      </c>
      <c r="H557" t="s">
        <v>19</v>
      </c>
      <c r="I557" t="s">
        <v>1</v>
      </c>
      <c r="K557" s="1">
        <f t="shared" si="24"/>
        <v>7.3954200000000005</v>
      </c>
    </row>
    <row r="558" spans="1:11" x14ac:dyDescent="0.75">
      <c r="A558" t="s">
        <v>354</v>
      </c>
      <c r="B558" t="s">
        <v>355</v>
      </c>
      <c r="C558" t="s">
        <v>356</v>
      </c>
      <c r="D558" t="s">
        <v>352</v>
      </c>
      <c r="E558" t="s">
        <v>36</v>
      </c>
      <c r="F558" t="s">
        <v>1</v>
      </c>
      <c r="G558">
        <v>33.159999999999997</v>
      </c>
      <c r="H558" t="s">
        <v>19</v>
      </c>
      <c r="I558" t="s">
        <v>1</v>
      </c>
      <c r="J558" s="1">
        <f t="shared" si="23"/>
        <v>32.257635999999998</v>
      </c>
    </row>
    <row r="559" spans="1:11" x14ac:dyDescent="0.75">
      <c r="A559" t="s">
        <v>357</v>
      </c>
      <c r="B559" t="s">
        <v>1</v>
      </c>
      <c r="C559" t="s">
        <v>1</v>
      </c>
      <c r="D559" t="s">
        <v>1</v>
      </c>
      <c r="E559" t="s">
        <v>1</v>
      </c>
      <c r="F559" t="s">
        <v>1</v>
      </c>
      <c r="G559">
        <v>33.5</v>
      </c>
      <c r="H559" t="s">
        <v>19</v>
      </c>
      <c r="I559" t="s">
        <v>1</v>
      </c>
      <c r="J559" s="1">
        <f t="shared" si="23"/>
        <v>32.587299999999999</v>
      </c>
    </row>
    <row r="560" spans="1:11" x14ac:dyDescent="0.75">
      <c r="A560" t="s">
        <v>354</v>
      </c>
      <c r="B560" t="s">
        <v>1</v>
      </c>
      <c r="C560" t="s">
        <v>1</v>
      </c>
      <c r="D560" t="s">
        <v>1</v>
      </c>
      <c r="E560" t="s">
        <v>1</v>
      </c>
      <c r="F560" t="s">
        <v>1</v>
      </c>
      <c r="G560">
        <v>32.82</v>
      </c>
      <c r="H560" t="s">
        <v>19</v>
      </c>
      <c r="I560" t="s">
        <v>1</v>
      </c>
      <c r="J560" s="1">
        <f t="shared" si="23"/>
        <v>31.927972</v>
      </c>
    </row>
    <row r="561" spans="1:11" x14ac:dyDescent="0.75">
      <c r="A561" t="s">
        <v>354</v>
      </c>
      <c r="B561" t="s">
        <v>355</v>
      </c>
      <c r="C561" t="s">
        <v>356</v>
      </c>
      <c r="D561" t="s">
        <v>352</v>
      </c>
      <c r="E561" t="s">
        <v>23</v>
      </c>
      <c r="F561" t="s">
        <v>1</v>
      </c>
      <c r="G561">
        <v>9.14</v>
      </c>
      <c r="H561" t="s">
        <v>19</v>
      </c>
      <c r="I561" t="s">
        <v>1</v>
      </c>
      <c r="K561" s="1">
        <f t="shared" si="24"/>
        <v>6.3964880000000006</v>
      </c>
    </row>
    <row r="562" spans="1:11" x14ac:dyDescent="0.75">
      <c r="A562" t="s">
        <v>357</v>
      </c>
      <c r="B562" t="s">
        <v>1</v>
      </c>
      <c r="C562" t="s">
        <v>1</v>
      </c>
      <c r="D562" t="s">
        <v>1</v>
      </c>
      <c r="E562" t="s">
        <v>1</v>
      </c>
      <c r="F562" t="s">
        <v>1</v>
      </c>
      <c r="G562">
        <v>9.0500000000000007</v>
      </c>
      <c r="H562" t="s">
        <v>19</v>
      </c>
      <c r="I562" t="s">
        <v>1</v>
      </c>
      <c r="K562" s="1">
        <f t="shared" si="24"/>
        <v>6.3349100000000007</v>
      </c>
    </row>
    <row r="563" spans="1:11" x14ac:dyDescent="0.75">
      <c r="A563" t="s">
        <v>354</v>
      </c>
      <c r="B563" t="s">
        <v>1</v>
      </c>
      <c r="C563" t="s">
        <v>1</v>
      </c>
      <c r="D563" t="s">
        <v>1</v>
      </c>
      <c r="E563" t="s">
        <v>1</v>
      </c>
      <c r="F563" t="s">
        <v>1</v>
      </c>
      <c r="G563">
        <v>9.2200000000000006</v>
      </c>
      <c r="H563" t="s">
        <v>19</v>
      </c>
      <c r="I563" t="s">
        <v>1</v>
      </c>
      <c r="K563" s="1">
        <f t="shared" si="24"/>
        <v>6.4512240000000007</v>
      </c>
    </row>
    <row r="564" spans="1:11" x14ac:dyDescent="0.75">
      <c r="A564" t="s">
        <v>358</v>
      </c>
      <c r="B564" t="s">
        <v>359</v>
      </c>
      <c r="C564" t="s">
        <v>360</v>
      </c>
      <c r="D564" t="s">
        <v>352</v>
      </c>
      <c r="E564" t="s">
        <v>36</v>
      </c>
      <c r="F564" t="s">
        <v>1</v>
      </c>
      <c r="G564">
        <v>27.58</v>
      </c>
      <c r="H564" t="s">
        <v>19</v>
      </c>
      <c r="I564" t="s">
        <v>1</v>
      </c>
      <c r="J564" s="1">
        <f t="shared" si="23"/>
        <v>26.847267999999996</v>
      </c>
    </row>
    <row r="565" spans="1:11" x14ac:dyDescent="0.75">
      <c r="A565" t="s">
        <v>361</v>
      </c>
      <c r="B565" t="s">
        <v>1</v>
      </c>
      <c r="C565" t="s">
        <v>1</v>
      </c>
      <c r="D565" t="s">
        <v>1</v>
      </c>
      <c r="E565" t="s">
        <v>1</v>
      </c>
      <c r="F565" t="s">
        <v>1</v>
      </c>
      <c r="G565">
        <v>28.27</v>
      </c>
      <c r="H565" t="s">
        <v>19</v>
      </c>
      <c r="I565" t="s">
        <v>1</v>
      </c>
      <c r="J565" s="1">
        <f t="shared" si="23"/>
        <v>27.516292</v>
      </c>
    </row>
    <row r="566" spans="1:11" x14ac:dyDescent="0.75">
      <c r="A566" t="s">
        <v>358</v>
      </c>
      <c r="B566" t="s">
        <v>1</v>
      </c>
      <c r="C566" t="s">
        <v>1</v>
      </c>
      <c r="D566" t="s">
        <v>1</v>
      </c>
      <c r="E566" t="s">
        <v>1</v>
      </c>
      <c r="F566" t="s">
        <v>1</v>
      </c>
      <c r="G566">
        <v>26.9</v>
      </c>
      <c r="H566" t="s">
        <v>19</v>
      </c>
      <c r="I566" t="s">
        <v>1</v>
      </c>
      <c r="J566" s="1">
        <f t="shared" si="23"/>
        <v>26.187939999999998</v>
      </c>
    </row>
    <row r="567" spans="1:11" x14ac:dyDescent="0.75">
      <c r="A567" t="s">
        <v>358</v>
      </c>
      <c r="B567" t="s">
        <v>359</v>
      </c>
      <c r="C567" t="s">
        <v>360</v>
      </c>
      <c r="D567" t="s">
        <v>352</v>
      </c>
      <c r="E567" t="s">
        <v>23</v>
      </c>
      <c r="F567" t="s">
        <v>1</v>
      </c>
      <c r="G567">
        <v>11.02</v>
      </c>
      <c r="H567" t="s">
        <v>19</v>
      </c>
      <c r="I567" t="s">
        <v>1</v>
      </c>
      <c r="K567" s="1">
        <f t="shared" si="24"/>
        <v>7.6827839999999998</v>
      </c>
    </row>
    <row r="568" spans="1:11" x14ac:dyDescent="0.75">
      <c r="A568" t="s">
        <v>361</v>
      </c>
      <c r="B568" t="s">
        <v>1</v>
      </c>
      <c r="C568" t="s">
        <v>1</v>
      </c>
      <c r="D568" t="s">
        <v>1</v>
      </c>
      <c r="E568" t="s">
        <v>1</v>
      </c>
      <c r="F568" t="s">
        <v>1</v>
      </c>
      <c r="G568">
        <v>11.04</v>
      </c>
      <c r="H568" t="s">
        <v>19</v>
      </c>
      <c r="I568" t="s">
        <v>1</v>
      </c>
      <c r="K568" s="1">
        <f t="shared" si="24"/>
        <v>7.6964679999999994</v>
      </c>
    </row>
    <row r="569" spans="1:11" x14ac:dyDescent="0.75">
      <c r="A569" t="s">
        <v>358</v>
      </c>
      <c r="B569" t="s">
        <v>1</v>
      </c>
      <c r="C569" t="s">
        <v>1</v>
      </c>
      <c r="D569" t="s">
        <v>1</v>
      </c>
      <c r="E569" t="s">
        <v>1</v>
      </c>
      <c r="F569" t="s">
        <v>1</v>
      </c>
      <c r="G569">
        <v>10.99</v>
      </c>
      <c r="H569" t="s">
        <v>19</v>
      </c>
      <c r="I569" t="s">
        <v>1</v>
      </c>
      <c r="K569" s="1">
        <f t="shared" si="24"/>
        <v>7.6622580000000005</v>
      </c>
    </row>
    <row r="570" spans="1:11" x14ac:dyDescent="0.75">
      <c r="A570" t="s">
        <v>362</v>
      </c>
      <c r="B570" t="s">
        <v>363</v>
      </c>
      <c r="C570" t="s">
        <v>364</v>
      </c>
      <c r="D570" t="s">
        <v>352</v>
      </c>
      <c r="E570" t="s">
        <v>36</v>
      </c>
      <c r="F570" t="s">
        <v>1</v>
      </c>
      <c r="G570">
        <v>35.22</v>
      </c>
      <c r="H570" t="s">
        <v>19</v>
      </c>
      <c r="I570" t="s">
        <v>1</v>
      </c>
      <c r="J570" s="1">
        <f t="shared" si="23"/>
        <v>34.255012000000001</v>
      </c>
    </row>
    <row r="571" spans="1:11" x14ac:dyDescent="0.75">
      <c r="A571" t="s">
        <v>365</v>
      </c>
      <c r="B571" t="s">
        <v>1</v>
      </c>
      <c r="C571" t="s">
        <v>1</v>
      </c>
      <c r="D571" t="s">
        <v>1</v>
      </c>
      <c r="E571" t="s">
        <v>1</v>
      </c>
      <c r="F571" t="s">
        <v>1</v>
      </c>
      <c r="G571">
        <v>35.61</v>
      </c>
      <c r="H571" t="s">
        <v>19</v>
      </c>
      <c r="I571" t="s">
        <v>1</v>
      </c>
      <c r="J571" s="1">
        <f t="shared" si="23"/>
        <v>34.633156</v>
      </c>
    </row>
    <row r="572" spans="1:11" x14ac:dyDescent="0.75">
      <c r="A572" t="s">
        <v>362</v>
      </c>
      <c r="B572" t="s">
        <v>1</v>
      </c>
      <c r="C572" t="s">
        <v>1</v>
      </c>
      <c r="D572" t="s">
        <v>1</v>
      </c>
      <c r="E572" t="s">
        <v>1</v>
      </c>
      <c r="F572" t="s">
        <v>1</v>
      </c>
      <c r="G572">
        <v>34.840000000000003</v>
      </c>
      <c r="H572" t="s">
        <v>19</v>
      </c>
      <c r="I572" t="s">
        <v>1</v>
      </c>
      <c r="J572" s="1">
        <f t="shared" si="23"/>
        <v>33.886564</v>
      </c>
    </row>
    <row r="573" spans="1:11" x14ac:dyDescent="0.75">
      <c r="A573" t="s">
        <v>362</v>
      </c>
      <c r="B573" t="s">
        <v>363</v>
      </c>
      <c r="C573" t="s">
        <v>364</v>
      </c>
      <c r="D573" t="s">
        <v>352</v>
      </c>
      <c r="E573" t="s">
        <v>23</v>
      </c>
      <c r="F573" t="s">
        <v>1</v>
      </c>
      <c r="G573">
        <v>9.42</v>
      </c>
      <c r="H573" t="s">
        <v>19</v>
      </c>
      <c r="I573" t="s">
        <v>1</v>
      </c>
      <c r="K573" s="1">
        <f t="shared" si="24"/>
        <v>6.5880640000000001</v>
      </c>
    </row>
    <row r="574" spans="1:11" x14ac:dyDescent="0.75">
      <c r="A574" t="s">
        <v>365</v>
      </c>
      <c r="B574" t="s">
        <v>1</v>
      </c>
      <c r="C574" t="s">
        <v>1</v>
      </c>
      <c r="D574" t="s">
        <v>1</v>
      </c>
      <c r="E574" t="s">
        <v>1</v>
      </c>
      <c r="F574" t="s">
        <v>1</v>
      </c>
      <c r="G574">
        <v>9.5500000000000007</v>
      </c>
      <c r="H574" t="s">
        <v>19</v>
      </c>
      <c r="I574" t="s">
        <v>1</v>
      </c>
      <c r="K574" s="1">
        <f t="shared" si="24"/>
        <v>6.677010000000001</v>
      </c>
    </row>
    <row r="575" spans="1:11" x14ac:dyDescent="0.75">
      <c r="A575" t="s">
        <v>362</v>
      </c>
      <c r="B575" t="s">
        <v>1</v>
      </c>
      <c r="C575" t="s">
        <v>1</v>
      </c>
      <c r="D575" t="s">
        <v>1</v>
      </c>
      <c r="E575" t="s">
        <v>1</v>
      </c>
      <c r="F575" t="s">
        <v>1</v>
      </c>
      <c r="G575">
        <v>9.2799999999999994</v>
      </c>
      <c r="H575" t="s">
        <v>19</v>
      </c>
      <c r="I575" t="s">
        <v>1</v>
      </c>
      <c r="K575" s="1">
        <f t="shared" si="24"/>
        <v>6.4922759999999995</v>
      </c>
    </row>
    <row r="576" spans="1:11" x14ac:dyDescent="0.75">
      <c r="A576" t="s">
        <v>366</v>
      </c>
      <c r="B576" t="s">
        <v>367</v>
      </c>
      <c r="C576" t="s">
        <v>368</v>
      </c>
      <c r="D576" t="s">
        <v>352</v>
      </c>
      <c r="E576" t="s">
        <v>36</v>
      </c>
      <c r="F576" t="s">
        <v>1</v>
      </c>
      <c r="G576">
        <v>31.23</v>
      </c>
      <c r="H576" t="s">
        <v>19</v>
      </c>
      <c r="I576" t="s">
        <v>1</v>
      </c>
      <c r="J576" s="1">
        <f t="shared" si="23"/>
        <v>30.386308</v>
      </c>
    </row>
    <row r="577" spans="1:11" x14ac:dyDescent="0.75">
      <c r="A577" t="s">
        <v>369</v>
      </c>
      <c r="B577" t="s">
        <v>1</v>
      </c>
      <c r="C577" t="s">
        <v>1</v>
      </c>
      <c r="D577" t="s">
        <v>1</v>
      </c>
      <c r="E577" t="s">
        <v>1</v>
      </c>
      <c r="F577" t="s">
        <v>1</v>
      </c>
      <c r="G577">
        <v>31.54</v>
      </c>
      <c r="H577" t="s">
        <v>19</v>
      </c>
      <c r="I577" t="s">
        <v>1</v>
      </c>
      <c r="J577" s="1">
        <f t="shared" si="23"/>
        <v>30.686883999999999</v>
      </c>
    </row>
    <row r="578" spans="1:11" x14ac:dyDescent="0.75">
      <c r="A578" t="s">
        <v>366</v>
      </c>
      <c r="B578" t="s">
        <v>1</v>
      </c>
      <c r="C578" t="s">
        <v>1</v>
      </c>
      <c r="D578" t="s">
        <v>1</v>
      </c>
      <c r="E578" t="s">
        <v>1</v>
      </c>
      <c r="F578" t="s">
        <v>1</v>
      </c>
      <c r="G578">
        <v>30.91</v>
      </c>
      <c r="H578" t="s">
        <v>19</v>
      </c>
      <c r="I578" t="s">
        <v>1</v>
      </c>
      <c r="J578" s="1">
        <f t="shared" si="23"/>
        <v>30.076035999999998</v>
      </c>
    </row>
    <row r="579" spans="1:11" x14ac:dyDescent="0.75">
      <c r="A579" t="s">
        <v>366</v>
      </c>
      <c r="B579" t="s">
        <v>367</v>
      </c>
      <c r="C579" t="s">
        <v>368</v>
      </c>
      <c r="D579" t="s">
        <v>352</v>
      </c>
      <c r="E579" t="s">
        <v>23</v>
      </c>
      <c r="F579" t="s">
        <v>1</v>
      </c>
      <c r="G579">
        <v>10.3</v>
      </c>
      <c r="H579" t="s">
        <v>19</v>
      </c>
      <c r="I579" t="s">
        <v>1</v>
      </c>
      <c r="K579" s="1">
        <f t="shared" si="24"/>
        <v>7.1901600000000006</v>
      </c>
    </row>
    <row r="580" spans="1:11" x14ac:dyDescent="0.75">
      <c r="A580" t="s">
        <v>369</v>
      </c>
      <c r="B580" t="s">
        <v>1</v>
      </c>
      <c r="C580" t="s">
        <v>1</v>
      </c>
      <c r="D580" t="s">
        <v>1</v>
      </c>
      <c r="E580" t="s">
        <v>1</v>
      </c>
      <c r="F580" t="s">
        <v>1</v>
      </c>
      <c r="G580">
        <v>10.31</v>
      </c>
      <c r="H580" t="s">
        <v>19</v>
      </c>
      <c r="I580" t="s">
        <v>1</v>
      </c>
      <c r="K580" s="1">
        <f t="shared" si="24"/>
        <v>7.1970020000000003</v>
      </c>
    </row>
    <row r="581" spans="1:11" x14ac:dyDescent="0.75">
      <c r="A581" t="s">
        <v>366</v>
      </c>
      <c r="B581" t="s">
        <v>1</v>
      </c>
      <c r="C581" t="s">
        <v>1</v>
      </c>
      <c r="D581" t="s">
        <v>1</v>
      </c>
      <c r="E581" t="s">
        <v>1</v>
      </c>
      <c r="F581" t="s">
        <v>1</v>
      </c>
      <c r="G581">
        <v>10.29</v>
      </c>
      <c r="H581" t="s">
        <v>19</v>
      </c>
      <c r="I581" t="s">
        <v>1</v>
      </c>
      <c r="K581" s="1">
        <f t="shared" si="24"/>
        <v>7.1833179999999999</v>
      </c>
    </row>
    <row r="582" spans="1:11" x14ac:dyDescent="0.75">
      <c r="A582" t="s">
        <v>370</v>
      </c>
      <c r="B582" t="s">
        <v>371</v>
      </c>
      <c r="C582" t="s">
        <v>364</v>
      </c>
      <c r="D582" t="s">
        <v>352</v>
      </c>
      <c r="E582" t="s">
        <v>36</v>
      </c>
      <c r="F582" t="s">
        <v>1</v>
      </c>
      <c r="G582">
        <v>33.94</v>
      </c>
      <c r="H582" t="s">
        <v>19</v>
      </c>
      <c r="I582" t="s">
        <v>1</v>
      </c>
      <c r="J582" s="1">
        <f t="shared" si="23"/>
        <v>33.013923999999996</v>
      </c>
    </row>
    <row r="583" spans="1:11" x14ac:dyDescent="0.75">
      <c r="A583" t="s">
        <v>372</v>
      </c>
      <c r="B583" t="s">
        <v>1</v>
      </c>
      <c r="C583" t="s">
        <v>1</v>
      </c>
      <c r="D583" t="s">
        <v>1</v>
      </c>
      <c r="E583" t="s">
        <v>1</v>
      </c>
      <c r="F583" t="s">
        <v>1</v>
      </c>
      <c r="G583">
        <v>34.24</v>
      </c>
      <c r="H583" t="s">
        <v>19</v>
      </c>
      <c r="I583" t="s">
        <v>1</v>
      </c>
      <c r="J583" s="1">
        <f t="shared" si="23"/>
        <v>33.304804000000004</v>
      </c>
    </row>
    <row r="584" spans="1:11" x14ac:dyDescent="0.75">
      <c r="A584" t="s">
        <v>370</v>
      </c>
      <c r="B584" t="s">
        <v>1</v>
      </c>
      <c r="C584" t="s">
        <v>1</v>
      </c>
      <c r="D584" t="s">
        <v>1</v>
      </c>
      <c r="E584" t="s">
        <v>1</v>
      </c>
      <c r="F584" t="s">
        <v>1</v>
      </c>
      <c r="G584">
        <v>33.64</v>
      </c>
      <c r="H584" t="s">
        <v>19</v>
      </c>
      <c r="I584" t="s">
        <v>1</v>
      </c>
      <c r="J584" s="1">
        <f t="shared" si="23"/>
        <v>32.723044000000002</v>
      </c>
    </row>
    <row r="585" spans="1:11" x14ac:dyDescent="0.75">
      <c r="A585" t="s">
        <v>370</v>
      </c>
      <c r="B585" t="s">
        <v>371</v>
      </c>
      <c r="C585" t="s">
        <v>364</v>
      </c>
      <c r="D585" t="s">
        <v>352</v>
      </c>
      <c r="E585" t="s">
        <v>23</v>
      </c>
      <c r="F585" t="s">
        <v>1</v>
      </c>
      <c r="G585">
        <v>10.8</v>
      </c>
      <c r="H585" t="s">
        <v>19</v>
      </c>
      <c r="I585" t="s">
        <v>1</v>
      </c>
      <c r="K585" s="1">
        <f t="shared" si="24"/>
        <v>7.5322600000000008</v>
      </c>
    </row>
    <row r="586" spans="1:11" x14ac:dyDescent="0.75">
      <c r="A586" t="s">
        <v>372</v>
      </c>
      <c r="B586" t="s">
        <v>1</v>
      </c>
      <c r="C586" t="s">
        <v>1</v>
      </c>
      <c r="D586" t="s">
        <v>1</v>
      </c>
      <c r="E586" t="s">
        <v>1</v>
      </c>
      <c r="F586" t="s">
        <v>1</v>
      </c>
      <c r="G586">
        <v>10.75</v>
      </c>
      <c r="H586" t="s">
        <v>19</v>
      </c>
      <c r="I586" t="s">
        <v>1</v>
      </c>
      <c r="K586" s="1">
        <f t="shared" si="24"/>
        <v>7.4980500000000001</v>
      </c>
    </row>
    <row r="587" spans="1:11" x14ac:dyDescent="0.75">
      <c r="A587" t="s">
        <v>370</v>
      </c>
      <c r="B587" t="s">
        <v>1</v>
      </c>
      <c r="C587" t="s">
        <v>1</v>
      </c>
      <c r="D587" t="s">
        <v>1</v>
      </c>
      <c r="E587" t="s">
        <v>1</v>
      </c>
      <c r="F587" t="s">
        <v>1</v>
      </c>
      <c r="G587">
        <v>10.85</v>
      </c>
      <c r="H587" t="s">
        <v>19</v>
      </c>
      <c r="I587" t="s">
        <v>1</v>
      </c>
      <c r="K587" s="1">
        <f t="shared" si="24"/>
        <v>7.5664699999999998</v>
      </c>
    </row>
    <row r="588" spans="1:11" x14ac:dyDescent="0.75">
      <c r="A588" t="s">
        <v>373</v>
      </c>
      <c r="B588" t="s">
        <v>374</v>
      </c>
      <c r="C588" t="s">
        <v>375</v>
      </c>
      <c r="D588" t="s">
        <v>352</v>
      </c>
      <c r="E588" t="s">
        <v>36</v>
      </c>
      <c r="F588" t="s">
        <v>1</v>
      </c>
      <c r="G588">
        <v>21.48</v>
      </c>
      <c r="H588" t="s">
        <v>19</v>
      </c>
      <c r="I588" t="s">
        <v>1</v>
      </c>
      <c r="J588" s="1">
        <f>0.9696*G588 + 0.1057</f>
        <v>20.932707999999998</v>
      </c>
    </row>
    <row r="589" spans="1:11" x14ac:dyDescent="0.75">
      <c r="A589" t="s">
        <v>376</v>
      </c>
      <c r="B589" t="s">
        <v>1</v>
      </c>
      <c r="C589" t="s">
        <v>1</v>
      </c>
      <c r="D589" t="s">
        <v>1</v>
      </c>
      <c r="E589" t="s">
        <v>1</v>
      </c>
      <c r="F589" t="s">
        <v>1</v>
      </c>
      <c r="G589">
        <v>21.69</v>
      </c>
      <c r="H589" t="s">
        <v>19</v>
      </c>
      <c r="I589" t="s">
        <v>1</v>
      </c>
      <c r="J589" s="1">
        <f t="shared" si="23"/>
        <v>21.136324000000002</v>
      </c>
    </row>
    <row r="590" spans="1:11" x14ac:dyDescent="0.75">
      <c r="A590" t="s">
        <v>373</v>
      </c>
      <c r="B590" t="s">
        <v>1</v>
      </c>
      <c r="C590" t="s">
        <v>1</v>
      </c>
      <c r="D590" t="s">
        <v>1</v>
      </c>
      <c r="E590" t="s">
        <v>1</v>
      </c>
      <c r="F590" t="s">
        <v>1</v>
      </c>
      <c r="G590">
        <v>21.27</v>
      </c>
      <c r="H590" t="s">
        <v>19</v>
      </c>
      <c r="I590" t="s">
        <v>1</v>
      </c>
      <c r="J590" s="1">
        <f t="shared" si="23"/>
        <v>20.729091999999998</v>
      </c>
    </row>
    <row r="591" spans="1:11" x14ac:dyDescent="0.75">
      <c r="A591" t="s">
        <v>373</v>
      </c>
      <c r="B591" t="s">
        <v>374</v>
      </c>
      <c r="C591" t="s">
        <v>375</v>
      </c>
      <c r="D591" t="s">
        <v>352</v>
      </c>
      <c r="E591" t="s">
        <v>23</v>
      </c>
      <c r="F591" t="s">
        <v>1</v>
      </c>
      <c r="G591">
        <v>8.2799999999999994</v>
      </c>
      <c r="H591" t="s">
        <v>19</v>
      </c>
      <c r="I591" t="s">
        <v>1</v>
      </c>
      <c r="K591" s="1">
        <f t="shared" si="24"/>
        <v>5.8080759999999998</v>
      </c>
    </row>
    <row r="592" spans="1:11" x14ac:dyDescent="0.75">
      <c r="A592" t="s">
        <v>376</v>
      </c>
      <c r="B592" t="s">
        <v>1</v>
      </c>
      <c r="C592" t="s">
        <v>1</v>
      </c>
      <c r="D592" t="s">
        <v>1</v>
      </c>
      <c r="E592" t="s">
        <v>1</v>
      </c>
      <c r="F592" t="s">
        <v>1</v>
      </c>
      <c r="G592">
        <v>8.23</v>
      </c>
      <c r="H592" t="s">
        <v>19</v>
      </c>
      <c r="I592" t="s">
        <v>1</v>
      </c>
      <c r="K592" s="1">
        <f t="shared" si="24"/>
        <v>5.7738660000000008</v>
      </c>
    </row>
    <row r="593" spans="1:11" x14ac:dyDescent="0.75">
      <c r="A593" t="s">
        <v>373</v>
      </c>
      <c r="B593" t="s">
        <v>1</v>
      </c>
      <c r="C593" t="s">
        <v>1</v>
      </c>
      <c r="D593" t="s">
        <v>1</v>
      </c>
      <c r="E593" t="s">
        <v>1</v>
      </c>
      <c r="F593" t="s">
        <v>1</v>
      </c>
      <c r="G593">
        <v>8.33</v>
      </c>
      <c r="H593" t="s">
        <v>19</v>
      </c>
      <c r="I593" t="s">
        <v>1</v>
      </c>
      <c r="K593" s="1">
        <f t="shared" si="24"/>
        <v>5.8422860000000005</v>
      </c>
    </row>
    <row r="594" spans="1:11" x14ac:dyDescent="0.75">
      <c r="A594" t="s">
        <v>377</v>
      </c>
      <c r="B594" t="s">
        <v>378</v>
      </c>
      <c r="C594" t="s">
        <v>379</v>
      </c>
      <c r="D594" t="s">
        <v>352</v>
      </c>
      <c r="E594" t="s">
        <v>36</v>
      </c>
      <c r="F594" t="s">
        <v>1</v>
      </c>
      <c r="G594">
        <v>29.64</v>
      </c>
      <c r="H594" t="s">
        <v>19</v>
      </c>
      <c r="I594" t="s">
        <v>1</v>
      </c>
      <c r="J594" s="1">
        <f t="shared" ref="J594:J613" si="25">0.9696*G594 + 0.1057</f>
        <v>28.844643999999999</v>
      </c>
    </row>
    <row r="595" spans="1:11" x14ac:dyDescent="0.75">
      <c r="A595" t="s">
        <v>380</v>
      </c>
      <c r="B595" t="s">
        <v>1</v>
      </c>
      <c r="C595" t="s">
        <v>1</v>
      </c>
      <c r="D595" t="s">
        <v>1</v>
      </c>
      <c r="E595" t="s">
        <v>1</v>
      </c>
      <c r="F595" t="s">
        <v>1</v>
      </c>
      <c r="G595">
        <v>29.7</v>
      </c>
      <c r="H595" t="s">
        <v>19</v>
      </c>
      <c r="I595" t="s">
        <v>1</v>
      </c>
      <c r="J595" s="1">
        <f t="shared" si="25"/>
        <v>28.902819999999998</v>
      </c>
    </row>
    <row r="596" spans="1:11" x14ac:dyDescent="0.75">
      <c r="A596" t="s">
        <v>377</v>
      </c>
      <c r="B596" t="s">
        <v>1</v>
      </c>
      <c r="C596" t="s">
        <v>1</v>
      </c>
      <c r="D596" t="s">
        <v>1</v>
      </c>
      <c r="E596" t="s">
        <v>1</v>
      </c>
      <c r="F596" t="s">
        <v>1</v>
      </c>
      <c r="G596">
        <v>29.58</v>
      </c>
      <c r="H596" t="s">
        <v>19</v>
      </c>
      <c r="I596" t="s">
        <v>1</v>
      </c>
      <c r="J596" s="1">
        <f t="shared" si="25"/>
        <v>28.786467999999999</v>
      </c>
    </row>
    <row r="597" spans="1:11" x14ac:dyDescent="0.75">
      <c r="A597" t="s">
        <v>377</v>
      </c>
      <c r="B597" t="s">
        <v>378</v>
      </c>
      <c r="C597" t="s">
        <v>379</v>
      </c>
      <c r="D597" t="s">
        <v>352</v>
      </c>
      <c r="E597" t="s">
        <v>23</v>
      </c>
      <c r="F597" t="s">
        <v>1</v>
      </c>
      <c r="G597">
        <v>11.65</v>
      </c>
      <c r="H597" t="s">
        <v>19</v>
      </c>
      <c r="I597" t="s">
        <v>1</v>
      </c>
      <c r="K597" s="1">
        <f t="shared" ref="K597:K617" si="26">0.6842*G597 + 0.1429</f>
        <v>8.1138300000000001</v>
      </c>
    </row>
    <row r="598" spans="1:11" x14ac:dyDescent="0.75">
      <c r="A598" t="s">
        <v>380</v>
      </c>
      <c r="B598" t="s">
        <v>1</v>
      </c>
      <c r="C598" t="s">
        <v>1</v>
      </c>
      <c r="D598" t="s">
        <v>1</v>
      </c>
      <c r="E598" t="s">
        <v>1</v>
      </c>
      <c r="F598" t="s">
        <v>1</v>
      </c>
      <c r="G598">
        <v>11.84</v>
      </c>
      <c r="H598" t="s">
        <v>19</v>
      </c>
      <c r="I598" t="s">
        <v>1</v>
      </c>
      <c r="K598" s="1">
        <f t="shared" si="26"/>
        <v>8.2438279999999988</v>
      </c>
    </row>
    <row r="599" spans="1:11" x14ac:dyDescent="0.75">
      <c r="A599" t="s">
        <v>377</v>
      </c>
      <c r="B599" t="s">
        <v>1</v>
      </c>
      <c r="C599" t="s">
        <v>1</v>
      </c>
      <c r="D599" t="s">
        <v>1</v>
      </c>
      <c r="E599" t="s">
        <v>1</v>
      </c>
      <c r="F599" t="s">
        <v>1</v>
      </c>
      <c r="G599">
        <v>11.46</v>
      </c>
      <c r="H599" t="s">
        <v>19</v>
      </c>
      <c r="I599" t="s">
        <v>1</v>
      </c>
      <c r="K599" s="1">
        <f t="shared" si="26"/>
        <v>7.9838320000000014</v>
      </c>
    </row>
    <row r="600" spans="1:11" x14ac:dyDescent="0.75">
      <c r="A600" t="s">
        <v>381</v>
      </c>
      <c r="B600" t="s">
        <v>382</v>
      </c>
      <c r="C600" t="s">
        <v>383</v>
      </c>
      <c r="D600" t="s">
        <v>352</v>
      </c>
      <c r="E600" t="s">
        <v>36</v>
      </c>
      <c r="F600" t="s">
        <v>1</v>
      </c>
      <c r="G600">
        <v>34.04</v>
      </c>
      <c r="H600" t="s">
        <v>19</v>
      </c>
      <c r="I600" t="s">
        <v>1</v>
      </c>
      <c r="J600" s="1">
        <f t="shared" si="25"/>
        <v>33.110883999999999</v>
      </c>
    </row>
    <row r="601" spans="1:11" x14ac:dyDescent="0.75">
      <c r="A601" t="s">
        <v>384</v>
      </c>
      <c r="B601" t="s">
        <v>1</v>
      </c>
      <c r="C601" t="s">
        <v>1</v>
      </c>
      <c r="D601" t="s">
        <v>1</v>
      </c>
      <c r="E601" t="s">
        <v>1</v>
      </c>
      <c r="F601" t="s">
        <v>1</v>
      </c>
      <c r="G601">
        <v>34.83</v>
      </c>
      <c r="H601" t="s">
        <v>19</v>
      </c>
      <c r="I601" t="s">
        <v>1</v>
      </c>
      <c r="J601" s="1">
        <f t="shared" si="25"/>
        <v>33.876867999999995</v>
      </c>
    </row>
    <row r="602" spans="1:11" x14ac:dyDescent="0.75">
      <c r="A602" t="s">
        <v>381</v>
      </c>
      <c r="B602" t="s">
        <v>1</v>
      </c>
      <c r="C602" t="s">
        <v>1</v>
      </c>
      <c r="D602" t="s">
        <v>1</v>
      </c>
      <c r="E602" t="s">
        <v>1</v>
      </c>
      <c r="F602" t="s">
        <v>1</v>
      </c>
      <c r="G602">
        <v>33.26</v>
      </c>
      <c r="H602" t="s">
        <v>19</v>
      </c>
      <c r="I602" t="s">
        <v>1</v>
      </c>
      <c r="J602" s="1">
        <f t="shared" si="25"/>
        <v>32.354596000000001</v>
      </c>
    </row>
    <row r="603" spans="1:11" x14ac:dyDescent="0.75">
      <c r="A603" t="s">
        <v>381</v>
      </c>
      <c r="B603" t="s">
        <v>382</v>
      </c>
      <c r="C603" t="s">
        <v>383</v>
      </c>
      <c r="D603" t="s">
        <v>352</v>
      </c>
      <c r="E603" t="s">
        <v>23</v>
      </c>
      <c r="F603" t="s">
        <v>1</v>
      </c>
      <c r="G603">
        <v>13.23</v>
      </c>
      <c r="H603" t="s">
        <v>19</v>
      </c>
      <c r="I603" t="s">
        <v>1</v>
      </c>
      <c r="K603" s="1">
        <f t="shared" si="26"/>
        <v>9.1948659999999993</v>
      </c>
    </row>
    <row r="604" spans="1:11" x14ac:dyDescent="0.75">
      <c r="A604" t="s">
        <v>384</v>
      </c>
      <c r="B604" t="s">
        <v>1</v>
      </c>
      <c r="C604" t="s">
        <v>1</v>
      </c>
      <c r="D604" t="s">
        <v>1</v>
      </c>
      <c r="E604" t="s">
        <v>1</v>
      </c>
      <c r="F604" t="s">
        <v>1</v>
      </c>
      <c r="G604">
        <v>13.27</v>
      </c>
      <c r="H604" t="s">
        <v>19</v>
      </c>
      <c r="I604" t="s">
        <v>1</v>
      </c>
      <c r="K604" s="1">
        <f t="shared" si="26"/>
        <v>9.2222339999999985</v>
      </c>
    </row>
    <row r="605" spans="1:11" x14ac:dyDescent="0.75">
      <c r="A605" t="s">
        <v>381</v>
      </c>
      <c r="B605" t="s">
        <v>1</v>
      </c>
      <c r="C605" t="s">
        <v>1</v>
      </c>
      <c r="D605" t="s">
        <v>1</v>
      </c>
      <c r="E605" t="s">
        <v>1</v>
      </c>
      <c r="F605" t="s">
        <v>1</v>
      </c>
      <c r="G605">
        <v>13.19</v>
      </c>
      <c r="H605" t="s">
        <v>19</v>
      </c>
      <c r="I605" t="s">
        <v>1</v>
      </c>
      <c r="K605" s="1">
        <f t="shared" si="26"/>
        <v>9.1674979999999984</v>
      </c>
    </row>
    <row r="606" spans="1:11" x14ac:dyDescent="0.75">
      <c r="A606" t="s">
        <v>385</v>
      </c>
      <c r="B606" t="s">
        <v>386</v>
      </c>
      <c r="C606" t="s">
        <v>387</v>
      </c>
      <c r="D606" t="s">
        <v>352</v>
      </c>
      <c r="E606" t="s">
        <v>36</v>
      </c>
      <c r="F606" t="s">
        <v>1</v>
      </c>
      <c r="G606">
        <v>17.63</v>
      </c>
      <c r="H606" t="s">
        <v>19</v>
      </c>
      <c r="I606" t="s">
        <v>1</v>
      </c>
      <c r="J606" s="1">
        <f t="shared" si="25"/>
        <v>17.199748</v>
      </c>
    </row>
    <row r="607" spans="1:11" x14ac:dyDescent="0.75">
      <c r="A607" t="s">
        <v>388</v>
      </c>
      <c r="B607" t="s">
        <v>1</v>
      </c>
      <c r="C607" t="s">
        <v>1</v>
      </c>
      <c r="D607" t="s">
        <v>1</v>
      </c>
      <c r="E607" t="s">
        <v>1</v>
      </c>
      <c r="F607" t="s">
        <v>1</v>
      </c>
      <c r="G607">
        <v>17.850000000000001</v>
      </c>
      <c r="H607" t="s">
        <v>19</v>
      </c>
      <c r="I607" t="s">
        <v>1</v>
      </c>
      <c r="J607" s="1">
        <f t="shared" si="25"/>
        <v>17.413060000000002</v>
      </c>
    </row>
    <row r="608" spans="1:11" x14ac:dyDescent="0.75">
      <c r="A608" t="s">
        <v>385</v>
      </c>
      <c r="B608" t="s">
        <v>1</v>
      </c>
      <c r="C608" t="s">
        <v>1</v>
      </c>
      <c r="D608" t="s">
        <v>1</v>
      </c>
      <c r="E608" t="s">
        <v>1</v>
      </c>
      <c r="F608" t="s">
        <v>1</v>
      </c>
      <c r="G608">
        <v>17.41</v>
      </c>
      <c r="H608" t="s">
        <v>19</v>
      </c>
      <c r="I608" t="s">
        <v>1</v>
      </c>
      <c r="J608" s="1">
        <f t="shared" si="25"/>
        <v>16.986435999999998</v>
      </c>
    </row>
    <row r="609" spans="1:11" x14ac:dyDescent="0.75">
      <c r="A609" t="s">
        <v>385</v>
      </c>
      <c r="B609" t="s">
        <v>386</v>
      </c>
      <c r="C609" t="s">
        <v>387</v>
      </c>
      <c r="D609" t="s">
        <v>352</v>
      </c>
      <c r="E609" t="s">
        <v>23</v>
      </c>
      <c r="F609" t="s">
        <v>1</v>
      </c>
      <c r="G609">
        <v>6.28</v>
      </c>
      <c r="H609" t="s">
        <v>19</v>
      </c>
      <c r="I609" t="s">
        <v>1</v>
      </c>
      <c r="K609" s="1">
        <f t="shared" si="26"/>
        <v>4.4396760000000004</v>
      </c>
    </row>
    <row r="610" spans="1:11" x14ac:dyDescent="0.75">
      <c r="A610" t="s">
        <v>388</v>
      </c>
      <c r="B610" t="s">
        <v>1</v>
      </c>
      <c r="C610" t="s">
        <v>1</v>
      </c>
      <c r="D610" t="s">
        <v>1</v>
      </c>
      <c r="E610" t="s">
        <v>1</v>
      </c>
      <c r="F610" t="s">
        <v>1</v>
      </c>
      <c r="G610">
        <v>6.41</v>
      </c>
      <c r="H610" t="s">
        <v>19</v>
      </c>
      <c r="I610" t="s">
        <v>1</v>
      </c>
      <c r="K610" s="1">
        <f t="shared" si="26"/>
        <v>4.5286220000000004</v>
      </c>
    </row>
    <row r="611" spans="1:11" x14ac:dyDescent="0.75">
      <c r="A611" t="s">
        <v>385</v>
      </c>
      <c r="B611" t="s">
        <v>1</v>
      </c>
      <c r="C611" t="s">
        <v>1</v>
      </c>
      <c r="D611" t="s">
        <v>1</v>
      </c>
      <c r="E611" t="s">
        <v>1</v>
      </c>
      <c r="F611" t="s">
        <v>1</v>
      </c>
      <c r="G611">
        <v>6.14</v>
      </c>
      <c r="H611" t="s">
        <v>19</v>
      </c>
      <c r="I611" t="s">
        <v>1</v>
      </c>
      <c r="K611" s="1">
        <f t="shared" si="26"/>
        <v>4.3438879999999997</v>
      </c>
    </row>
    <row r="612" spans="1:11" x14ac:dyDescent="0.75">
      <c r="A612" t="s">
        <v>389</v>
      </c>
      <c r="B612" t="s">
        <v>390</v>
      </c>
      <c r="C612" t="s">
        <v>391</v>
      </c>
      <c r="D612" t="s">
        <v>352</v>
      </c>
      <c r="E612" t="s">
        <v>36</v>
      </c>
      <c r="F612" t="s">
        <v>1</v>
      </c>
      <c r="G612">
        <v>23.03</v>
      </c>
      <c r="H612" t="s">
        <v>19</v>
      </c>
      <c r="I612" t="s">
        <v>1</v>
      </c>
      <c r="J612" s="1">
        <f t="shared" si="25"/>
        <v>22.435587999999999</v>
      </c>
    </row>
    <row r="613" spans="1:11" x14ac:dyDescent="0.75">
      <c r="A613" t="s">
        <v>392</v>
      </c>
      <c r="B613" t="s">
        <v>1</v>
      </c>
      <c r="C613" t="s">
        <v>1</v>
      </c>
      <c r="D613" t="s">
        <v>1</v>
      </c>
      <c r="E613" t="s">
        <v>1</v>
      </c>
      <c r="F613" t="s">
        <v>1</v>
      </c>
      <c r="G613">
        <v>23.48</v>
      </c>
      <c r="H613" t="s">
        <v>19</v>
      </c>
      <c r="I613" t="s">
        <v>1</v>
      </c>
      <c r="J613" s="1">
        <f t="shared" si="25"/>
        <v>22.871908000000001</v>
      </c>
    </row>
    <row r="614" spans="1:11" x14ac:dyDescent="0.75">
      <c r="A614" t="s">
        <v>389</v>
      </c>
      <c r="B614" t="s">
        <v>1</v>
      </c>
      <c r="C614" t="s">
        <v>1</v>
      </c>
      <c r="D614" t="s">
        <v>1</v>
      </c>
      <c r="E614" t="s">
        <v>1</v>
      </c>
      <c r="F614" t="s">
        <v>1</v>
      </c>
      <c r="G614">
        <v>22.58</v>
      </c>
      <c r="H614" t="s">
        <v>19</v>
      </c>
      <c r="I614" t="s">
        <v>1</v>
      </c>
      <c r="J614" s="1">
        <f>0.9696*G614 + 0.1057</f>
        <v>21.999267999999997</v>
      </c>
    </row>
    <row r="615" spans="1:11" x14ac:dyDescent="0.75">
      <c r="A615" t="s">
        <v>389</v>
      </c>
      <c r="B615" t="s">
        <v>390</v>
      </c>
      <c r="C615" t="s">
        <v>391</v>
      </c>
      <c r="D615" t="s">
        <v>352</v>
      </c>
      <c r="E615" t="s">
        <v>23</v>
      </c>
      <c r="F615" t="s">
        <v>1</v>
      </c>
      <c r="G615">
        <v>11.46</v>
      </c>
      <c r="H615" t="s">
        <v>19</v>
      </c>
      <c r="I615" t="s">
        <v>1</v>
      </c>
      <c r="K615" s="1">
        <f t="shared" si="26"/>
        <v>7.9838320000000014</v>
      </c>
    </row>
    <row r="616" spans="1:11" x14ac:dyDescent="0.75">
      <c r="A616" t="s">
        <v>392</v>
      </c>
      <c r="B616" t="s">
        <v>1</v>
      </c>
      <c r="C616" t="s">
        <v>1</v>
      </c>
      <c r="D616" t="s">
        <v>1</v>
      </c>
      <c r="E616" t="s">
        <v>1</v>
      </c>
      <c r="F616" t="s">
        <v>1</v>
      </c>
      <c r="G616">
        <v>11.37</v>
      </c>
      <c r="H616" t="s">
        <v>19</v>
      </c>
      <c r="I616" t="s">
        <v>1</v>
      </c>
      <c r="K616" s="1">
        <f t="shared" si="26"/>
        <v>7.9222539999999997</v>
      </c>
    </row>
    <row r="617" spans="1:11" x14ac:dyDescent="0.75">
      <c r="A617" t="s">
        <v>389</v>
      </c>
      <c r="B617" t="s">
        <v>1</v>
      </c>
      <c r="C617" t="s">
        <v>1</v>
      </c>
      <c r="D617" t="s">
        <v>1</v>
      </c>
      <c r="E617" t="s">
        <v>1</v>
      </c>
      <c r="F617" t="s">
        <v>1</v>
      </c>
      <c r="G617">
        <v>11.54</v>
      </c>
      <c r="H617" t="s">
        <v>19</v>
      </c>
      <c r="I617" t="s">
        <v>1</v>
      </c>
      <c r="K617" s="1">
        <f t="shared" si="26"/>
        <v>8.0385679999999997</v>
      </c>
    </row>
    <row r="618" spans="1:11" x14ac:dyDescent="0.75">
      <c r="A618" t="s">
        <v>393</v>
      </c>
      <c r="B618" t="s">
        <v>14</v>
      </c>
      <c r="C618" t="s">
        <v>15</v>
      </c>
      <c r="D618" t="s">
        <v>16</v>
      </c>
      <c r="E618" t="s">
        <v>17</v>
      </c>
      <c r="F618" t="s">
        <v>18</v>
      </c>
      <c r="G618">
        <v>0</v>
      </c>
      <c r="H618" t="s">
        <v>19</v>
      </c>
      <c r="I618" t="s">
        <v>21</v>
      </c>
    </row>
    <row r="619" spans="1:11" x14ac:dyDescent="0.75">
      <c r="A619" t="s">
        <v>394</v>
      </c>
      <c r="B619" t="s">
        <v>1</v>
      </c>
      <c r="C619" t="s">
        <v>1</v>
      </c>
      <c r="D619" t="s">
        <v>1</v>
      </c>
      <c r="E619" t="s">
        <v>1</v>
      </c>
      <c r="F619" t="s">
        <v>1</v>
      </c>
      <c r="G619">
        <v>0</v>
      </c>
      <c r="H619" t="s">
        <v>19</v>
      </c>
      <c r="I619" t="s">
        <v>21</v>
      </c>
    </row>
    <row r="620" spans="1:11" x14ac:dyDescent="0.75">
      <c r="A620" t="s">
        <v>395</v>
      </c>
      <c r="B620" t="s">
        <v>1</v>
      </c>
      <c r="C620" t="s">
        <v>1</v>
      </c>
      <c r="D620" t="s">
        <v>1</v>
      </c>
      <c r="E620" t="s">
        <v>1</v>
      </c>
      <c r="F620" t="s">
        <v>1</v>
      </c>
      <c r="G620">
        <v>0</v>
      </c>
      <c r="H620" t="s">
        <v>19</v>
      </c>
      <c r="I620" t="s">
        <v>21</v>
      </c>
    </row>
    <row r="621" spans="1:11" x14ac:dyDescent="0.75">
      <c r="A621" t="s">
        <v>393</v>
      </c>
      <c r="B621" t="s">
        <v>1</v>
      </c>
      <c r="C621" t="s">
        <v>1</v>
      </c>
      <c r="D621" t="s">
        <v>1</v>
      </c>
      <c r="E621" t="s">
        <v>1</v>
      </c>
      <c r="F621" t="s">
        <v>1</v>
      </c>
      <c r="G621">
        <v>0</v>
      </c>
      <c r="H621" t="s">
        <v>19</v>
      </c>
      <c r="I621" t="s">
        <v>21</v>
      </c>
    </row>
    <row r="622" spans="1:11" x14ac:dyDescent="0.75">
      <c r="A622" t="s">
        <v>393</v>
      </c>
      <c r="B622" t="s">
        <v>14</v>
      </c>
      <c r="C622" t="s">
        <v>15</v>
      </c>
      <c r="D622" t="s">
        <v>16</v>
      </c>
      <c r="E622" t="s">
        <v>23</v>
      </c>
      <c r="F622" t="s">
        <v>18</v>
      </c>
      <c r="G622">
        <v>0</v>
      </c>
      <c r="H622" t="s">
        <v>19</v>
      </c>
      <c r="I622" t="s">
        <v>21</v>
      </c>
    </row>
    <row r="623" spans="1:11" x14ac:dyDescent="0.75">
      <c r="A623" t="s">
        <v>394</v>
      </c>
      <c r="B623" t="s">
        <v>1</v>
      </c>
      <c r="C623" t="s">
        <v>1</v>
      </c>
      <c r="D623" t="s">
        <v>1</v>
      </c>
      <c r="E623" t="s">
        <v>1</v>
      </c>
      <c r="F623" t="s">
        <v>1</v>
      </c>
      <c r="G623">
        <v>0</v>
      </c>
      <c r="H623" t="s">
        <v>19</v>
      </c>
      <c r="I623" t="s">
        <v>21</v>
      </c>
    </row>
    <row r="624" spans="1:11" x14ac:dyDescent="0.75">
      <c r="A624" t="s">
        <v>395</v>
      </c>
      <c r="B624" t="s">
        <v>1</v>
      </c>
      <c r="C624" t="s">
        <v>1</v>
      </c>
      <c r="D624" t="s">
        <v>1</v>
      </c>
      <c r="E624" t="s">
        <v>1</v>
      </c>
      <c r="F624" t="s">
        <v>1</v>
      </c>
      <c r="G624">
        <v>0.04</v>
      </c>
      <c r="H624" t="s">
        <v>19</v>
      </c>
      <c r="I624" t="s">
        <v>21</v>
      </c>
    </row>
    <row r="625" spans="1:20" x14ac:dyDescent="0.75">
      <c r="A625" t="s">
        <v>393</v>
      </c>
      <c r="B625" t="s">
        <v>1</v>
      </c>
      <c r="C625" t="s">
        <v>1</v>
      </c>
      <c r="D625" t="s">
        <v>1</v>
      </c>
      <c r="E625" t="s">
        <v>1</v>
      </c>
      <c r="F625" t="s">
        <v>1</v>
      </c>
      <c r="G625">
        <v>0</v>
      </c>
      <c r="H625" t="s">
        <v>19</v>
      </c>
      <c r="I625" t="s">
        <v>21</v>
      </c>
    </row>
    <row r="626" spans="1:20" x14ac:dyDescent="0.75">
      <c r="A626" t="s">
        <v>396</v>
      </c>
      <c r="B626" t="s">
        <v>397</v>
      </c>
      <c r="C626" t="s">
        <v>315</v>
      </c>
      <c r="D626" t="s">
        <v>16</v>
      </c>
      <c r="E626" t="s">
        <v>36</v>
      </c>
      <c r="F626" t="s">
        <v>1</v>
      </c>
      <c r="G626">
        <v>5.27</v>
      </c>
      <c r="H626" t="s">
        <v>19</v>
      </c>
      <c r="I626" t="s">
        <v>1</v>
      </c>
      <c r="Q626" t="s">
        <v>511</v>
      </c>
      <c r="R626" t="s">
        <v>512</v>
      </c>
      <c r="T626" t="s">
        <v>523</v>
      </c>
    </row>
    <row r="627" spans="1:20" x14ac:dyDescent="0.75">
      <c r="A627" t="s">
        <v>398</v>
      </c>
      <c r="B627" t="s">
        <v>1</v>
      </c>
      <c r="C627" t="s">
        <v>1</v>
      </c>
      <c r="D627" t="s">
        <v>1</v>
      </c>
      <c r="E627" t="s">
        <v>1</v>
      </c>
      <c r="F627" t="s">
        <v>1</v>
      </c>
      <c r="G627">
        <v>5.24</v>
      </c>
      <c r="H627" t="s">
        <v>19</v>
      </c>
      <c r="I627" t="s">
        <v>1</v>
      </c>
      <c r="Q627">
        <v>5.24</v>
      </c>
      <c r="R627">
        <v>5</v>
      </c>
    </row>
    <row r="628" spans="1:20" x14ac:dyDescent="0.75">
      <c r="A628" t="s">
        <v>399</v>
      </c>
      <c r="B628" t="s">
        <v>1</v>
      </c>
      <c r="C628" t="s">
        <v>1</v>
      </c>
      <c r="D628" t="s">
        <v>1</v>
      </c>
      <c r="E628" t="s">
        <v>1</v>
      </c>
      <c r="F628" t="s">
        <v>1</v>
      </c>
      <c r="G628">
        <v>5.31</v>
      </c>
      <c r="H628" t="s">
        <v>19</v>
      </c>
      <c r="I628" t="s">
        <v>1</v>
      </c>
      <c r="Q628">
        <v>5.31</v>
      </c>
      <c r="R628">
        <v>5</v>
      </c>
    </row>
    <row r="629" spans="1:20" x14ac:dyDescent="0.75">
      <c r="A629" t="s">
        <v>396</v>
      </c>
      <c r="B629" t="s">
        <v>1</v>
      </c>
      <c r="C629" t="s">
        <v>1</v>
      </c>
      <c r="D629" t="s">
        <v>1</v>
      </c>
      <c r="E629" t="s">
        <v>1</v>
      </c>
      <c r="F629" t="s">
        <v>1</v>
      </c>
      <c r="G629">
        <v>5.28</v>
      </c>
      <c r="H629" t="s">
        <v>19</v>
      </c>
      <c r="I629" t="s">
        <v>1</v>
      </c>
      <c r="Q629">
        <v>5.28</v>
      </c>
      <c r="R629">
        <v>5</v>
      </c>
    </row>
    <row r="630" spans="1:20" x14ac:dyDescent="0.75">
      <c r="A630" t="s">
        <v>396</v>
      </c>
      <c r="B630" t="s">
        <v>397</v>
      </c>
      <c r="C630" t="s">
        <v>315</v>
      </c>
      <c r="D630" t="s">
        <v>16</v>
      </c>
      <c r="E630" t="s">
        <v>23</v>
      </c>
      <c r="F630" t="s">
        <v>1</v>
      </c>
      <c r="G630">
        <v>1.34</v>
      </c>
      <c r="H630" t="s">
        <v>19</v>
      </c>
      <c r="I630" t="s">
        <v>1</v>
      </c>
      <c r="Q630">
        <v>15.5</v>
      </c>
      <c r="R630">
        <v>15</v>
      </c>
    </row>
    <row r="631" spans="1:20" x14ac:dyDescent="0.75">
      <c r="A631" t="s">
        <v>398</v>
      </c>
      <c r="B631" t="s">
        <v>1</v>
      </c>
      <c r="C631" t="s">
        <v>1</v>
      </c>
      <c r="D631" t="s">
        <v>1</v>
      </c>
      <c r="E631" t="s">
        <v>1</v>
      </c>
      <c r="F631" t="s">
        <v>1</v>
      </c>
      <c r="G631">
        <v>1.34</v>
      </c>
      <c r="H631" t="s">
        <v>19</v>
      </c>
      <c r="I631" t="s">
        <v>1</v>
      </c>
      <c r="Q631">
        <v>15.34</v>
      </c>
      <c r="R631">
        <v>15</v>
      </c>
    </row>
    <row r="632" spans="1:20" x14ac:dyDescent="0.75">
      <c r="A632" t="s">
        <v>399</v>
      </c>
      <c r="B632" t="s">
        <v>1</v>
      </c>
      <c r="C632" t="s">
        <v>1</v>
      </c>
      <c r="D632" t="s">
        <v>1</v>
      </c>
      <c r="E632" t="s">
        <v>1</v>
      </c>
      <c r="F632" t="s">
        <v>1</v>
      </c>
      <c r="G632">
        <v>1.36</v>
      </c>
      <c r="H632" t="s">
        <v>19</v>
      </c>
      <c r="I632" t="s">
        <v>1</v>
      </c>
      <c r="Q632">
        <v>15.25</v>
      </c>
      <c r="R632">
        <v>15</v>
      </c>
    </row>
    <row r="633" spans="1:20" x14ac:dyDescent="0.75">
      <c r="A633" t="s">
        <v>396</v>
      </c>
      <c r="B633" t="s">
        <v>1</v>
      </c>
      <c r="C633" t="s">
        <v>1</v>
      </c>
      <c r="D633" t="s">
        <v>1</v>
      </c>
      <c r="E633" t="s">
        <v>1</v>
      </c>
      <c r="F633" t="s">
        <v>1</v>
      </c>
      <c r="G633">
        <v>1.33</v>
      </c>
      <c r="H633" t="s">
        <v>19</v>
      </c>
      <c r="I633" t="s">
        <v>1</v>
      </c>
      <c r="Q633">
        <v>26.23</v>
      </c>
      <c r="R633">
        <v>25</v>
      </c>
    </row>
    <row r="634" spans="1:20" x14ac:dyDescent="0.75">
      <c r="A634" t="s">
        <v>400</v>
      </c>
      <c r="B634" t="s">
        <v>401</v>
      </c>
      <c r="C634" t="s">
        <v>321</v>
      </c>
      <c r="D634" t="s">
        <v>16</v>
      </c>
      <c r="E634" t="s">
        <v>36</v>
      </c>
      <c r="F634" t="s">
        <v>1</v>
      </c>
      <c r="G634">
        <v>15.37</v>
      </c>
      <c r="H634" t="s">
        <v>19</v>
      </c>
      <c r="I634" t="s">
        <v>1</v>
      </c>
      <c r="Q634">
        <v>26</v>
      </c>
      <c r="R634">
        <v>25</v>
      </c>
    </row>
    <row r="635" spans="1:20" x14ac:dyDescent="0.75">
      <c r="A635" t="s">
        <v>402</v>
      </c>
      <c r="B635" t="s">
        <v>1</v>
      </c>
      <c r="C635" t="s">
        <v>1</v>
      </c>
      <c r="D635" t="s">
        <v>1</v>
      </c>
      <c r="E635" t="s">
        <v>1</v>
      </c>
      <c r="F635" t="s">
        <v>1</v>
      </c>
      <c r="G635">
        <v>15.5</v>
      </c>
      <c r="H635" t="s">
        <v>19</v>
      </c>
      <c r="I635" t="s">
        <v>1</v>
      </c>
      <c r="Q635">
        <v>26.08</v>
      </c>
      <c r="R635">
        <v>25</v>
      </c>
    </row>
    <row r="636" spans="1:20" x14ac:dyDescent="0.75">
      <c r="A636" t="s">
        <v>403</v>
      </c>
      <c r="B636" t="s">
        <v>1</v>
      </c>
      <c r="C636" t="s">
        <v>1</v>
      </c>
      <c r="D636" t="s">
        <v>1</v>
      </c>
      <c r="E636" t="s">
        <v>1</v>
      </c>
      <c r="F636" t="s">
        <v>1</v>
      </c>
      <c r="G636">
        <v>15.34</v>
      </c>
      <c r="H636" t="s">
        <v>19</v>
      </c>
      <c r="I636" t="s">
        <v>1</v>
      </c>
      <c r="Q636">
        <v>5.95</v>
      </c>
      <c r="R636">
        <v>5</v>
      </c>
    </row>
    <row r="637" spans="1:20" x14ac:dyDescent="0.75">
      <c r="A637" t="s">
        <v>400</v>
      </c>
      <c r="B637" t="s">
        <v>1</v>
      </c>
      <c r="C637" t="s">
        <v>1</v>
      </c>
      <c r="D637" t="s">
        <v>1</v>
      </c>
      <c r="E637" t="s">
        <v>1</v>
      </c>
      <c r="F637" t="s">
        <v>1</v>
      </c>
      <c r="G637">
        <v>15.25</v>
      </c>
      <c r="H637" t="s">
        <v>19</v>
      </c>
      <c r="I637" t="s">
        <v>1</v>
      </c>
      <c r="Q637">
        <v>5.39</v>
      </c>
      <c r="R637">
        <v>5</v>
      </c>
    </row>
    <row r="638" spans="1:20" x14ac:dyDescent="0.75">
      <c r="A638" t="s">
        <v>400</v>
      </c>
      <c r="B638" t="s">
        <v>401</v>
      </c>
      <c r="C638" t="s">
        <v>321</v>
      </c>
      <c r="D638" t="s">
        <v>16</v>
      </c>
      <c r="E638" t="s">
        <v>23</v>
      </c>
      <c r="F638" t="s">
        <v>1</v>
      </c>
      <c r="G638">
        <v>2.4300000000000002</v>
      </c>
      <c r="H638" t="s">
        <v>19</v>
      </c>
      <c r="I638" t="s">
        <v>1</v>
      </c>
      <c r="Q638">
        <v>5.3</v>
      </c>
      <c r="R638">
        <v>5</v>
      </c>
    </row>
    <row r="639" spans="1:20" x14ac:dyDescent="0.75">
      <c r="A639" t="s">
        <v>402</v>
      </c>
      <c r="B639" t="s">
        <v>1</v>
      </c>
      <c r="C639" t="s">
        <v>1</v>
      </c>
      <c r="D639" t="s">
        <v>1</v>
      </c>
      <c r="E639" t="s">
        <v>1</v>
      </c>
      <c r="F639" t="s">
        <v>1</v>
      </c>
      <c r="G639">
        <v>2.42</v>
      </c>
      <c r="H639" t="s">
        <v>19</v>
      </c>
      <c r="I639" t="s">
        <v>1</v>
      </c>
      <c r="Q639">
        <v>15.5</v>
      </c>
      <c r="R639">
        <v>15</v>
      </c>
    </row>
    <row r="640" spans="1:20" x14ac:dyDescent="0.75">
      <c r="A640" t="s">
        <v>403</v>
      </c>
      <c r="B640" t="s">
        <v>1</v>
      </c>
      <c r="C640" t="s">
        <v>1</v>
      </c>
      <c r="D640" t="s">
        <v>1</v>
      </c>
      <c r="E640" t="s">
        <v>1</v>
      </c>
      <c r="F640" t="s">
        <v>1</v>
      </c>
      <c r="G640">
        <v>2.42</v>
      </c>
      <c r="H640" t="s">
        <v>19</v>
      </c>
      <c r="I640" t="s">
        <v>1</v>
      </c>
      <c r="Q640">
        <v>15.44</v>
      </c>
      <c r="R640">
        <v>15</v>
      </c>
    </row>
    <row r="641" spans="1:20" x14ac:dyDescent="0.75">
      <c r="A641" t="s">
        <v>400</v>
      </c>
      <c r="B641" t="s">
        <v>1</v>
      </c>
      <c r="C641" t="s">
        <v>1</v>
      </c>
      <c r="D641" t="s">
        <v>1</v>
      </c>
      <c r="E641" t="s">
        <v>1</v>
      </c>
      <c r="F641" t="s">
        <v>1</v>
      </c>
      <c r="G641">
        <v>2.44</v>
      </c>
      <c r="H641" t="s">
        <v>19</v>
      </c>
      <c r="I641" t="s">
        <v>1</v>
      </c>
      <c r="Q641">
        <v>15.35</v>
      </c>
      <c r="R641">
        <v>15</v>
      </c>
    </row>
    <row r="642" spans="1:20" x14ac:dyDescent="0.75">
      <c r="A642" t="s">
        <v>404</v>
      </c>
      <c r="B642" t="s">
        <v>405</v>
      </c>
      <c r="C642" t="s">
        <v>327</v>
      </c>
      <c r="D642" t="s">
        <v>16</v>
      </c>
      <c r="E642" t="s">
        <v>36</v>
      </c>
      <c r="F642" t="s">
        <v>1</v>
      </c>
      <c r="G642">
        <v>26.1</v>
      </c>
      <c r="H642" t="s">
        <v>19</v>
      </c>
      <c r="I642" t="s">
        <v>1</v>
      </c>
      <c r="Q642">
        <v>26.52</v>
      </c>
      <c r="R642">
        <v>25</v>
      </c>
    </row>
    <row r="643" spans="1:20" x14ac:dyDescent="0.75">
      <c r="A643" t="s">
        <v>406</v>
      </c>
      <c r="B643" t="s">
        <v>1</v>
      </c>
      <c r="C643" t="s">
        <v>1</v>
      </c>
      <c r="D643" t="s">
        <v>1</v>
      </c>
      <c r="E643" t="s">
        <v>1</v>
      </c>
      <c r="F643" t="s">
        <v>1</v>
      </c>
      <c r="G643">
        <v>26.23</v>
      </c>
      <c r="H643" t="s">
        <v>19</v>
      </c>
      <c r="I643" t="s">
        <v>1</v>
      </c>
      <c r="Q643">
        <v>26.02</v>
      </c>
      <c r="R643">
        <v>25</v>
      </c>
    </row>
    <row r="644" spans="1:20" x14ac:dyDescent="0.75">
      <c r="A644" t="s">
        <v>407</v>
      </c>
      <c r="B644" t="s">
        <v>1</v>
      </c>
      <c r="C644" t="s">
        <v>1</v>
      </c>
      <c r="D644" t="s">
        <v>1</v>
      </c>
      <c r="E644" t="s">
        <v>1</v>
      </c>
      <c r="F644" t="s">
        <v>1</v>
      </c>
      <c r="G644">
        <v>26</v>
      </c>
      <c r="H644" t="s">
        <v>19</v>
      </c>
      <c r="I644" t="s">
        <v>1</v>
      </c>
      <c r="Q644">
        <v>26.23</v>
      </c>
      <c r="R644">
        <v>25</v>
      </c>
    </row>
    <row r="645" spans="1:20" x14ac:dyDescent="0.75">
      <c r="A645" t="s">
        <v>404</v>
      </c>
      <c r="B645" t="s">
        <v>1</v>
      </c>
      <c r="C645" t="s">
        <v>1</v>
      </c>
      <c r="D645" t="s">
        <v>1</v>
      </c>
      <c r="E645" t="s">
        <v>1</v>
      </c>
      <c r="F645" t="s">
        <v>1</v>
      </c>
      <c r="G645">
        <v>26.08</v>
      </c>
      <c r="H645" t="s">
        <v>19</v>
      </c>
      <c r="I645" t="s">
        <v>1</v>
      </c>
    </row>
    <row r="646" spans="1:20" x14ac:dyDescent="0.75">
      <c r="A646" t="s">
        <v>404</v>
      </c>
      <c r="B646" t="s">
        <v>405</v>
      </c>
      <c r="C646" t="s">
        <v>327</v>
      </c>
      <c r="D646" t="s">
        <v>16</v>
      </c>
      <c r="E646" t="s">
        <v>23</v>
      </c>
      <c r="F646" t="s">
        <v>1</v>
      </c>
      <c r="G646">
        <v>7.82</v>
      </c>
      <c r="H646" t="s">
        <v>19</v>
      </c>
      <c r="I646" t="s">
        <v>1</v>
      </c>
    </row>
    <row r="647" spans="1:20" x14ac:dyDescent="0.75">
      <c r="A647" t="s">
        <v>406</v>
      </c>
      <c r="B647" t="s">
        <v>1</v>
      </c>
      <c r="C647" t="s">
        <v>1</v>
      </c>
      <c r="D647" t="s">
        <v>1</v>
      </c>
      <c r="E647" t="s">
        <v>1</v>
      </c>
      <c r="F647" t="s">
        <v>1</v>
      </c>
      <c r="G647">
        <v>7.96</v>
      </c>
      <c r="H647" t="s">
        <v>19</v>
      </c>
      <c r="I647" t="s">
        <v>1</v>
      </c>
      <c r="Q647" t="s">
        <v>514</v>
      </c>
      <c r="R647" t="s">
        <v>515</v>
      </c>
      <c r="T647" t="s">
        <v>524</v>
      </c>
    </row>
    <row r="648" spans="1:20" x14ac:dyDescent="0.75">
      <c r="A648" t="s">
        <v>407</v>
      </c>
      <c r="B648" t="s">
        <v>1</v>
      </c>
      <c r="C648" t="s">
        <v>1</v>
      </c>
      <c r="D648" t="s">
        <v>1</v>
      </c>
      <c r="E648" t="s">
        <v>1</v>
      </c>
      <c r="F648" t="s">
        <v>1</v>
      </c>
      <c r="G648">
        <v>7.87</v>
      </c>
      <c r="H648" t="s">
        <v>19</v>
      </c>
      <c r="I648" t="s">
        <v>1</v>
      </c>
      <c r="Q648">
        <v>1.34</v>
      </c>
      <c r="R648">
        <v>0.8</v>
      </c>
    </row>
    <row r="649" spans="1:20" x14ac:dyDescent="0.75">
      <c r="A649" t="s">
        <v>404</v>
      </c>
      <c r="B649" t="s">
        <v>1</v>
      </c>
      <c r="C649" t="s">
        <v>1</v>
      </c>
      <c r="D649" t="s">
        <v>1</v>
      </c>
      <c r="E649" t="s">
        <v>1</v>
      </c>
      <c r="F649" t="s">
        <v>1</v>
      </c>
      <c r="G649">
        <v>7.62</v>
      </c>
      <c r="H649" t="s">
        <v>19</v>
      </c>
      <c r="I649" t="s">
        <v>1</v>
      </c>
      <c r="Q649">
        <v>1.36</v>
      </c>
      <c r="R649">
        <v>0.8</v>
      </c>
    </row>
    <row r="650" spans="1:20" x14ac:dyDescent="0.75">
      <c r="A650" t="s">
        <v>408</v>
      </c>
      <c r="B650" t="s">
        <v>14</v>
      </c>
      <c r="C650" t="s">
        <v>15</v>
      </c>
      <c r="D650" t="s">
        <v>16</v>
      </c>
      <c r="E650" t="s">
        <v>17</v>
      </c>
      <c r="F650" t="s">
        <v>18</v>
      </c>
      <c r="G650">
        <v>0</v>
      </c>
      <c r="H650" t="s">
        <v>19</v>
      </c>
      <c r="I650" t="s">
        <v>21</v>
      </c>
      <c r="Q650">
        <v>1.33</v>
      </c>
      <c r="R650">
        <v>0.8</v>
      </c>
    </row>
    <row r="651" spans="1:20" x14ac:dyDescent="0.75">
      <c r="A651" t="s">
        <v>409</v>
      </c>
      <c r="B651" t="s">
        <v>1</v>
      </c>
      <c r="C651" t="s">
        <v>1</v>
      </c>
      <c r="D651" t="s">
        <v>1</v>
      </c>
      <c r="E651" t="s">
        <v>1</v>
      </c>
      <c r="F651" t="s">
        <v>1</v>
      </c>
      <c r="G651">
        <v>0</v>
      </c>
      <c r="H651" t="s">
        <v>19</v>
      </c>
      <c r="I651" t="s">
        <v>21</v>
      </c>
      <c r="Q651">
        <v>2.42</v>
      </c>
      <c r="R651">
        <v>2</v>
      </c>
    </row>
    <row r="652" spans="1:20" x14ac:dyDescent="0.75">
      <c r="A652" t="s">
        <v>410</v>
      </c>
      <c r="B652" t="s">
        <v>1</v>
      </c>
      <c r="C652" t="s">
        <v>1</v>
      </c>
      <c r="D652" t="s">
        <v>1</v>
      </c>
      <c r="E652" t="s">
        <v>1</v>
      </c>
      <c r="F652" t="s">
        <v>1</v>
      </c>
      <c r="G652">
        <v>0</v>
      </c>
      <c r="H652" t="s">
        <v>19</v>
      </c>
      <c r="I652" t="s">
        <v>21</v>
      </c>
      <c r="Q652">
        <v>2.42</v>
      </c>
      <c r="R652">
        <v>2</v>
      </c>
    </row>
    <row r="653" spans="1:20" x14ac:dyDescent="0.75">
      <c r="A653" t="s">
        <v>408</v>
      </c>
      <c r="B653" t="s">
        <v>1</v>
      </c>
      <c r="C653" t="s">
        <v>1</v>
      </c>
      <c r="D653" t="s">
        <v>1</v>
      </c>
      <c r="E653" t="s">
        <v>1</v>
      </c>
      <c r="F653" t="s">
        <v>1</v>
      </c>
      <c r="G653">
        <v>0</v>
      </c>
      <c r="H653" t="s">
        <v>19</v>
      </c>
      <c r="I653" t="s">
        <v>21</v>
      </c>
      <c r="Q653">
        <v>2.44</v>
      </c>
      <c r="R653">
        <v>2</v>
      </c>
    </row>
    <row r="654" spans="1:20" x14ac:dyDescent="0.75">
      <c r="A654" t="s">
        <v>408</v>
      </c>
      <c r="B654" t="s">
        <v>14</v>
      </c>
      <c r="C654" t="s">
        <v>15</v>
      </c>
      <c r="D654" t="s">
        <v>16</v>
      </c>
      <c r="E654" t="s">
        <v>23</v>
      </c>
      <c r="F654" t="s">
        <v>18</v>
      </c>
      <c r="G654">
        <v>0</v>
      </c>
      <c r="H654" t="s">
        <v>19</v>
      </c>
      <c r="I654" t="s">
        <v>21</v>
      </c>
      <c r="Q654">
        <v>7.96</v>
      </c>
      <c r="R654">
        <v>5</v>
      </c>
    </row>
    <row r="655" spans="1:20" x14ac:dyDescent="0.75">
      <c r="A655" t="s">
        <v>409</v>
      </c>
      <c r="B655" t="s">
        <v>1</v>
      </c>
      <c r="C655" t="s">
        <v>1</v>
      </c>
      <c r="D655" t="s">
        <v>1</v>
      </c>
      <c r="E655" t="s">
        <v>1</v>
      </c>
      <c r="F655" t="s">
        <v>1</v>
      </c>
      <c r="G655">
        <v>0</v>
      </c>
      <c r="H655" t="s">
        <v>19</v>
      </c>
      <c r="I655" t="s">
        <v>21</v>
      </c>
      <c r="Q655">
        <v>7.87</v>
      </c>
      <c r="R655">
        <v>5</v>
      </c>
    </row>
    <row r="656" spans="1:20" x14ac:dyDescent="0.75">
      <c r="A656" t="s">
        <v>410</v>
      </c>
      <c r="B656" t="s">
        <v>1</v>
      </c>
      <c r="C656" t="s">
        <v>1</v>
      </c>
      <c r="D656" t="s">
        <v>1</v>
      </c>
      <c r="E656" t="s">
        <v>1</v>
      </c>
      <c r="F656" t="s">
        <v>1</v>
      </c>
      <c r="G656">
        <v>0.02</v>
      </c>
      <c r="H656" t="s">
        <v>19</v>
      </c>
      <c r="I656" t="s">
        <v>21</v>
      </c>
      <c r="Q656">
        <v>7.62</v>
      </c>
      <c r="R656">
        <v>5</v>
      </c>
    </row>
    <row r="657" spans="1:18" x14ac:dyDescent="0.75">
      <c r="A657" t="s">
        <v>408</v>
      </c>
      <c r="B657" t="s">
        <v>1</v>
      </c>
      <c r="C657" t="s">
        <v>1</v>
      </c>
      <c r="D657" t="s">
        <v>1</v>
      </c>
      <c r="E657" t="s">
        <v>1</v>
      </c>
      <c r="F657" t="s">
        <v>1</v>
      </c>
      <c r="G657">
        <v>0</v>
      </c>
      <c r="H657" t="s">
        <v>19</v>
      </c>
      <c r="I657" t="s">
        <v>21</v>
      </c>
      <c r="Q657">
        <v>1.6</v>
      </c>
      <c r="R657">
        <v>0.8</v>
      </c>
    </row>
    <row r="658" spans="1:18" x14ac:dyDescent="0.75">
      <c r="A658" t="s">
        <v>411</v>
      </c>
      <c r="B658" t="s">
        <v>412</v>
      </c>
      <c r="C658" t="s">
        <v>413</v>
      </c>
      <c r="D658" t="s">
        <v>352</v>
      </c>
      <c r="E658" t="s">
        <v>36</v>
      </c>
      <c r="F658" t="s">
        <v>1</v>
      </c>
      <c r="G658">
        <v>24.18</v>
      </c>
      <c r="H658" t="s">
        <v>19</v>
      </c>
      <c r="I658" t="s">
        <v>1</v>
      </c>
      <c r="J658" s="1">
        <f>0.9621*G658 - 0.0689</f>
        <v>23.194678</v>
      </c>
      <c r="Q658">
        <v>1.35</v>
      </c>
      <c r="R658">
        <v>0.8</v>
      </c>
    </row>
    <row r="659" spans="1:18" x14ac:dyDescent="0.75">
      <c r="A659" t="s">
        <v>414</v>
      </c>
      <c r="B659" t="s">
        <v>1</v>
      </c>
      <c r="C659" t="s">
        <v>1</v>
      </c>
      <c r="D659" t="s">
        <v>1</v>
      </c>
      <c r="E659" t="s">
        <v>1</v>
      </c>
      <c r="F659" t="s">
        <v>1</v>
      </c>
      <c r="G659">
        <v>24.33</v>
      </c>
      <c r="H659" t="s">
        <v>19</v>
      </c>
      <c r="I659" t="s">
        <v>1</v>
      </c>
      <c r="J659" s="1">
        <f t="shared" ref="J659:J720" si="27">0.9621*G659 - 0.0689</f>
        <v>23.338992999999999</v>
      </c>
      <c r="Q659">
        <v>1.33</v>
      </c>
      <c r="R659">
        <v>0.8</v>
      </c>
    </row>
    <row r="660" spans="1:18" x14ac:dyDescent="0.75">
      <c r="A660" t="s">
        <v>411</v>
      </c>
      <c r="B660" t="s">
        <v>1</v>
      </c>
      <c r="C660" t="s">
        <v>1</v>
      </c>
      <c r="D660" t="s">
        <v>1</v>
      </c>
      <c r="E660" t="s">
        <v>1</v>
      </c>
      <c r="F660" t="s">
        <v>1</v>
      </c>
      <c r="G660">
        <v>24.03</v>
      </c>
      <c r="H660" t="s">
        <v>19</v>
      </c>
      <c r="I660" t="s">
        <v>1</v>
      </c>
      <c r="J660" s="1">
        <f t="shared" si="27"/>
        <v>23.050363000000001</v>
      </c>
      <c r="Q660">
        <v>2.4500000000000002</v>
      </c>
      <c r="R660">
        <v>2</v>
      </c>
    </row>
    <row r="661" spans="1:18" x14ac:dyDescent="0.75">
      <c r="A661" t="s">
        <v>411</v>
      </c>
      <c r="B661" t="s">
        <v>412</v>
      </c>
      <c r="C661" t="s">
        <v>413</v>
      </c>
      <c r="D661" t="s">
        <v>352</v>
      </c>
      <c r="E661" t="s">
        <v>23</v>
      </c>
      <c r="F661" t="s">
        <v>1</v>
      </c>
      <c r="G661">
        <v>12</v>
      </c>
      <c r="H661" t="s">
        <v>19</v>
      </c>
      <c r="I661" t="s">
        <v>1</v>
      </c>
      <c r="K661" s="1">
        <f>0.6971*G661 + 0.0836</f>
        <v>8.4488000000000021</v>
      </c>
      <c r="Q661">
        <v>2.46</v>
      </c>
      <c r="R661">
        <v>2</v>
      </c>
    </row>
    <row r="662" spans="1:18" x14ac:dyDescent="0.75">
      <c r="A662" t="s">
        <v>414</v>
      </c>
      <c r="B662" t="s">
        <v>1</v>
      </c>
      <c r="C662" t="s">
        <v>1</v>
      </c>
      <c r="D662" t="s">
        <v>1</v>
      </c>
      <c r="E662" t="s">
        <v>1</v>
      </c>
      <c r="F662" t="s">
        <v>1</v>
      </c>
      <c r="G662">
        <v>12.05</v>
      </c>
      <c r="H662" t="s">
        <v>19</v>
      </c>
      <c r="I662" t="s">
        <v>1</v>
      </c>
      <c r="K662" s="1">
        <f t="shared" ref="K662:K723" si="28">0.6971*G662 + 0.0836</f>
        <v>8.4836550000000024</v>
      </c>
      <c r="Q662">
        <v>2.62</v>
      </c>
      <c r="R662">
        <v>2</v>
      </c>
    </row>
    <row r="663" spans="1:18" x14ac:dyDescent="0.75">
      <c r="A663" t="s">
        <v>411</v>
      </c>
      <c r="B663" t="s">
        <v>1</v>
      </c>
      <c r="C663" t="s">
        <v>1</v>
      </c>
      <c r="D663" t="s">
        <v>1</v>
      </c>
      <c r="E663" t="s">
        <v>1</v>
      </c>
      <c r="F663" t="s">
        <v>1</v>
      </c>
      <c r="G663">
        <v>11.95</v>
      </c>
      <c r="H663" t="s">
        <v>19</v>
      </c>
      <c r="I663" t="s">
        <v>1</v>
      </c>
      <c r="K663" s="1">
        <f t="shared" si="28"/>
        <v>8.413945</v>
      </c>
      <c r="Q663">
        <v>6.09</v>
      </c>
      <c r="R663">
        <v>5</v>
      </c>
    </row>
    <row r="664" spans="1:18" x14ac:dyDescent="0.75">
      <c r="A664" t="s">
        <v>415</v>
      </c>
      <c r="B664" t="s">
        <v>416</v>
      </c>
      <c r="C664" t="s">
        <v>284</v>
      </c>
      <c r="D664" t="s">
        <v>352</v>
      </c>
      <c r="E664" t="s">
        <v>36</v>
      </c>
      <c r="F664" t="s">
        <v>1</v>
      </c>
      <c r="G664">
        <v>34.85</v>
      </c>
      <c r="H664" t="s">
        <v>19</v>
      </c>
      <c r="I664" t="s">
        <v>1</v>
      </c>
      <c r="J664" s="1">
        <f t="shared" si="27"/>
        <v>33.460284999999999</v>
      </c>
      <c r="Q664">
        <v>6.11</v>
      </c>
      <c r="R664">
        <v>5</v>
      </c>
    </row>
    <row r="665" spans="1:18" x14ac:dyDescent="0.75">
      <c r="A665" t="s">
        <v>417</v>
      </c>
      <c r="B665" t="s">
        <v>1</v>
      </c>
      <c r="C665" t="s">
        <v>1</v>
      </c>
      <c r="D665" t="s">
        <v>1</v>
      </c>
      <c r="E665" t="s">
        <v>1</v>
      </c>
      <c r="F665" t="s">
        <v>1</v>
      </c>
      <c r="G665">
        <v>34.9</v>
      </c>
      <c r="H665" t="s">
        <v>19</v>
      </c>
      <c r="I665" t="s">
        <v>1</v>
      </c>
      <c r="J665" s="1">
        <f t="shared" si="27"/>
        <v>33.508389999999999</v>
      </c>
      <c r="Q665">
        <v>6.21</v>
      </c>
      <c r="R665">
        <v>5</v>
      </c>
    </row>
    <row r="666" spans="1:18" x14ac:dyDescent="0.75">
      <c r="A666" t="s">
        <v>415</v>
      </c>
      <c r="B666" t="s">
        <v>1</v>
      </c>
      <c r="C666" t="s">
        <v>1</v>
      </c>
      <c r="D666" t="s">
        <v>1</v>
      </c>
      <c r="E666" t="s">
        <v>1</v>
      </c>
      <c r="F666" t="s">
        <v>1</v>
      </c>
      <c r="G666">
        <v>34.79</v>
      </c>
      <c r="H666" t="s">
        <v>19</v>
      </c>
      <c r="I666" t="s">
        <v>1</v>
      </c>
      <c r="J666" s="1">
        <f t="shared" si="27"/>
        <v>33.402558999999997</v>
      </c>
    </row>
    <row r="667" spans="1:18" x14ac:dyDescent="0.75">
      <c r="A667" t="s">
        <v>415</v>
      </c>
      <c r="B667" t="s">
        <v>416</v>
      </c>
      <c r="C667" t="s">
        <v>284</v>
      </c>
      <c r="D667" t="s">
        <v>352</v>
      </c>
      <c r="E667" t="s">
        <v>23</v>
      </c>
      <c r="F667" t="s">
        <v>1</v>
      </c>
      <c r="G667">
        <v>9.8699999999999992</v>
      </c>
      <c r="H667" t="s">
        <v>19</v>
      </c>
      <c r="I667" t="s">
        <v>1</v>
      </c>
      <c r="K667" s="1">
        <f t="shared" si="28"/>
        <v>6.9639769999999999</v>
      </c>
    </row>
    <row r="668" spans="1:18" x14ac:dyDescent="0.75">
      <c r="A668" t="s">
        <v>417</v>
      </c>
      <c r="B668" t="s">
        <v>1</v>
      </c>
      <c r="C668" t="s">
        <v>1</v>
      </c>
      <c r="D668" t="s">
        <v>1</v>
      </c>
      <c r="E668" t="s">
        <v>1</v>
      </c>
      <c r="F668" t="s">
        <v>1</v>
      </c>
      <c r="G668">
        <v>9.91</v>
      </c>
      <c r="H668" t="s">
        <v>19</v>
      </c>
      <c r="I668" t="s">
        <v>1</v>
      </c>
      <c r="K668" s="1">
        <f t="shared" si="28"/>
        <v>6.9918610000000001</v>
      </c>
    </row>
    <row r="669" spans="1:18" x14ac:dyDescent="0.75">
      <c r="A669" t="s">
        <v>415</v>
      </c>
      <c r="B669" t="s">
        <v>1</v>
      </c>
      <c r="C669" t="s">
        <v>1</v>
      </c>
      <c r="D669" t="s">
        <v>1</v>
      </c>
      <c r="E669" t="s">
        <v>1</v>
      </c>
      <c r="F669" t="s">
        <v>1</v>
      </c>
      <c r="G669">
        <v>9.83</v>
      </c>
      <c r="H669" t="s">
        <v>19</v>
      </c>
      <c r="I669" t="s">
        <v>1</v>
      </c>
      <c r="K669" s="1">
        <f t="shared" si="28"/>
        <v>6.9360930000000005</v>
      </c>
    </row>
    <row r="670" spans="1:18" x14ac:dyDescent="0.75">
      <c r="A670" t="s">
        <v>418</v>
      </c>
      <c r="B670" t="s">
        <v>419</v>
      </c>
      <c r="C670" t="s">
        <v>420</v>
      </c>
      <c r="D670" t="s">
        <v>352</v>
      </c>
      <c r="E670" t="s">
        <v>36</v>
      </c>
      <c r="F670" t="s">
        <v>1</v>
      </c>
      <c r="G670">
        <v>25.76</v>
      </c>
      <c r="H670" t="s">
        <v>19</v>
      </c>
      <c r="I670" t="s">
        <v>1</v>
      </c>
      <c r="J670" s="1">
        <f t="shared" si="27"/>
        <v>24.714796</v>
      </c>
    </row>
    <row r="671" spans="1:18" x14ac:dyDescent="0.75">
      <c r="A671" t="s">
        <v>421</v>
      </c>
      <c r="B671" t="s">
        <v>1</v>
      </c>
      <c r="C671" t="s">
        <v>1</v>
      </c>
      <c r="D671" t="s">
        <v>1</v>
      </c>
      <c r="E671" t="s">
        <v>1</v>
      </c>
      <c r="F671" t="s">
        <v>1</v>
      </c>
      <c r="G671">
        <v>26.13</v>
      </c>
      <c r="H671" t="s">
        <v>19</v>
      </c>
      <c r="I671" t="s">
        <v>1</v>
      </c>
      <c r="J671" s="1">
        <f t="shared" si="27"/>
        <v>25.070772999999999</v>
      </c>
    </row>
    <row r="672" spans="1:18" x14ac:dyDescent="0.75">
      <c r="A672" t="s">
        <v>418</v>
      </c>
      <c r="B672" t="s">
        <v>1</v>
      </c>
      <c r="C672" t="s">
        <v>1</v>
      </c>
      <c r="D672" t="s">
        <v>1</v>
      </c>
      <c r="E672" t="s">
        <v>1</v>
      </c>
      <c r="F672" t="s">
        <v>1</v>
      </c>
      <c r="G672">
        <v>25.39</v>
      </c>
      <c r="H672" t="s">
        <v>19</v>
      </c>
      <c r="I672" t="s">
        <v>1</v>
      </c>
      <c r="J672" s="1">
        <f t="shared" si="27"/>
        <v>24.358819</v>
      </c>
    </row>
    <row r="673" spans="1:11" x14ac:dyDescent="0.75">
      <c r="A673" t="s">
        <v>418</v>
      </c>
      <c r="B673" t="s">
        <v>419</v>
      </c>
      <c r="C673" t="s">
        <v>420</v>
      </c>
      <c r="D673" t="s">
        <v>352</v>
      </c>
      <c r="E673" t="s">
        <v>23</v>
      </c>
      <c r="F673" t="s">
        <v>1</v>
      </c>
      <c r="G673">
        <v>12.21</v>
      </c>
      <c r="H673" t="s">
        <v>19</v>
      </c>
      <c r="I673" t="s">
        <v>1</v>
      </c>
      <c r="K673" s="1">
        <f t="shared" si="28"/>
        <v>8.5951910000000016</v>
      </c>
    </row>
    <row r="674" spans="1:11" x14ac:dyDescent="0.75">
      <c r="A674" t="s">
        <v>421</v>
      </c>
      <c r="B674" t="s">
        <v>1</v>
      </c>
      <c r="C674" t="s">
        <v>1</v>
      </c>
      <c r="D674" t="s">
        <v>1</v>
      </c>
      <c r="E674" t="s">
        <v>1</v>
      </c>
      <c r="F674" t="s">
        <v>1</v>
      </c>
      <c r="G674">
        <v>12.19</v>
      </c>
      <c r="H674" t="s">
        <v>19</v>
      </c>
      <c r="I674" t="s">
        <v>1</v>
      </c>
      <c r="K674" s="1">
        <f t="shared" si="28"/>
        <v>8.5812490000000015</v>
      </c>
    </row>
    <row r="675" spans="1:11" x14ac:dyDescent="0.75">
      <c r="A675" t="s">
        <v>418</v>
      </c>
      <c r="B675" t="s">
        <v>1</v>
      </c>
      <c r="C675" t="s">
        <v>1</v>
      </c>
      <c r="D675" t="s">
        <v>1</v>
      </c>
      <c r="E675" t="s">
        <v>1</v>
      </c>
      <c r="F675" t="s">
        <v>1</v>
      </c>
      <c r="G675">
        <v>12.22</v>
      </c>
      <c r="H675" t="s">
        <v>19</v>
      </c>
      <c r="I675" t="s">
        <v>1</v>
      </c>
      <c r="K675" s="1">
        <f t="shared" si="28"/>
        <v>8.6021620000000016</v>
      </c>
    </row>
    <row r="676" spans="1:11" x14ac:dyDescent="0.75">
      <c r="A676" t="s">
        <v>422</v>
      </c>
      <c r="B676" t="s">
        <v>423</v>
      </c>
      <c r="C676" t="s">
        <v>424</v>
      </c>
      <c r="D676" t="s">
        <v>352</v>
      </c>
      <c r="E676" t="s">
        <v>36</v>
      </c>
      <c r="F676" t="s">
        <v>1</v>
      </c>
      <c r="G676">
        <v>26.57</v>
      </c>
      <c r="H676" t="s">
        <v>19</v>
      </c>
      <c r="I676" t="s">
        <v>1</v>
      </c>
      <c r="J676" s="1">
        <f t="shared" si="27"/>
        <v>25.494097</v>
      </c>
    </row>
    <row r="677" spans="1:11" x14ac:dyDescent="0.75">
      <c r="A677" t="s">
        <v>425</v>
      </c>
      <c r="B677" t="s">
        <v>1</v>
      </c>
      <c r="C677" t="s">
        <v>1</v>
      </c>
      <c r="D677" t="s">
        <v>1</v>
      </c>
      <c r="E677" t="s">
        <v>1</v>
      </c>
      <c r="F677" t="s">
        <v>1</v>
      </c>
      <c r="G677">
        <v>26.59</v>
      </c>
      <c r="H677" t="s">
        <v>19</v>
      </c>
      <c r="I677" t="s">
        <v>1</v>
      </c>
      <c r="J677" s="1">
        <f t="shared" si="27"/>
        <v>25.513338999999998</v>
      </c>
    </row>
    <row r="678" spans="1:11" x14ac:dyDescent="0.75">
      <c r="A678" t="s">
        <v>422</v>
      </c>
      <c r="B678" t="s">
        <v>1</v>
      </c>
      <c r="C678" t="s">
        <v>1</v>
      </c>
      <c r="D678" t="s">
        <v>1</v>
      </c>
      <c r="E678" t="s">
        <v>1</v>
      </c>
      <c r="F678" t="s">
        <v>1</v>
      </c>
      <c r="G678">
        <v>26.54</v>
      </c>
      <c r="H678" t="s">
        <v>19</v>
      </c>
      <c r="I678" t="s">
        <v>1</v>
      </c>
      <c r="J678" s="1">
        <f t="shared" si="27"/>
        <v>25.465233999999999</v>
      </c>
    </row>
    <row r="679" spans="1:11" x14ac:dyDescent="0.75">
      <c r="A679" t="s">
        <v>422</v>
      </c>
      <c r="B679" t="s">
        <v>423</v>
      </c>
      <c r="C679" t="s">
        <v>424</v>
      </c>
      <c r="D679" t="s">
        <v>352</v>
      </c>
      <c r="E679" t="s">
        <v>23</v>
      </c>
      <c r="F679" t="s">
        <v>1</v>
      </c>
      <c r="G679">
        <v>7.78</v>
      </c>
      <c r="H679" t="s">
        <v>19</v>
      </c>
      <c r="I679" t="s">
        <v>1</v>
      </c>
      <c r="K679" s="1">
        <f t="shared" si="28"/>
        <v>5.5070380000000005</v>
      </c>
    </row>
    <row r="680" spans="1:11" x14ac:dyDescent="0.75">
      <c r="A680" t="s">
        <v>425</v>
      </c>
      <c r="B680" t="s">
        <v>1</v>
      </c>
      <c r="C680" t="s">
        <v>1</v>
      </c>
      <c r="D680" t="s">
        <v>1</v>
      </c>
      <c r="E680" t="s">
        <v>1</v>
      </c>
      <c r="F680" t="s">
        <v>1</v>
      </c>
      <c r="G680">
        <v>7.78</v>
      </c>
      <c r="H680" t="s">
        <v>19</v>
      </c>
      <c r="I680" t="s">
        <v>1</v>
      </c>
      <c r="K680" s="1">
        <f t="shared" si="28"/>
        <v>5.5070380000000005</v>
      </c>
    </row>
    <row r="681" spans="1:11" x14ac:dyDescent="0.75">
      <c r="A681" t="s">
        <v>422</v>
      </c>
      <c r="B681" t="s">
        <v>1</v>
      </c>
      <c r="C681" t="s">
        <v>1</v>
      </c>
      <c r="D681" t="s">
        <v>1</v>
      </c>
      <c r="E681" t="s">
        <v>1</v>
      </c>
      <c r="F681" t="s">
        <v>1</v>
      </c>
      <c r="G681">
        <v>7.79</v>
      </c>
      <c r="H681" t="s">
        <v>19</v>
      </c>
      <c r="I681" t="s">
        <v>1</v>
      </c>
      <c r="K681" s="1">
        <f t="shared" si="28"/>
        <v>5.5140089999999997</v>
      </c>
    </row>
    <row r="682" spans="1:11" x14ac:dyDescent="0.75">
      <c r="A682" t="s">
        <v>426</v>
      </c>
      <c r="B682" t="s">
        <v>427</v>
      </c>
      <c r="C682" t="s">
        <v>428</v>
      </c>
      <c r="D682" t="s">
        <v>352</v>
      </c>
      <c r="E682" t="s">
        <v>36</v>
      </c>
      <c r="F682" t="s">
        <v>1</v>
      </c>
      <c r="G682">
        <v>42.94</v>
      </c>
      <c r="H682" t="s">
        <v>19</v>
      </c>
      <c r="I682" t="s">
        <v>1</v>
      </c>
      <c r="J682" s="1">
        <f t="shared" si="27"/>
        <v>41.243673999999999</v>
      </c>
    </row>
    <row r="683" spans="1:11" x14ac:dyDescent="0.75">
      <c r="A683" t="s">
        <v>429</v>
      </c>
      <c r="B683" t="s">
        <v>1</v>
      </c>
      <c r="C683" t="s">
        <v>1</v>
      </c>
      <c r="D683" t="s">
        <v>1</v>
      </c>
      <c r="E683" t="s">
        <v>1</v>
      </c>
      <c r="F683" t="s">
        <v>1</v>
      </c>
      <c r="G683">
        <v>43.23</v>
      </c>
      <c r="H683" t="s">
        <v>19</v>
      </c>
      <c r="I683" t="s">
        <v>1</v>
      </c>
      <c r="J683" s="1">
        <f t="shared" si="27"/>
        <v>41.522682999999994</v>
      </c>
    </row>
    <row r="684" spans="1:11" x14ac:dyDescent="0.75">
      <c r="A684" t="s">
        <v>426</v>
      </c>
      <c r="B684" t="s">
        <v>1</v>
      </c>
      <c r="C684" t="s">
        <v>1</v>
      </c>
      <c r="D684" t="s">
        <v>1</v>
      </c>
      <c r="E684" t="s">
        <v>1</v>
      </c>
      <c r="F684" t="s">
        <v>1</v>
      </c>
      <c r="G684">
        <v>42.66</v>
      </c>
      <c r="H684" t="s">
        <v>19</v>
      </c>
      <c r="I684" t="s">
        <v>1</v>
      </c>
      <c r="J684" s="1">
        <f t="shared" si="27"/>
        <v>40.974285999999992</v>
      </c>
    </row>
    <row r="685" spans="1:11" x14ac:dyDescent="0.75">
      <c r="A685" t="s">
        <v>426</v>
      </c>
      <c r="B685" t="s">
        <v>427</v>
      </c>
      <c r="C685" t="s">
        <v>428</v>
      </c>
      <c r="D685" t="s">
        <v>352</v>
      </c>
      <c r="E685" t="s">
        <v>23</v>
      </c>
      <c r="F685" t="s">
        <v>1</v>
      </c>
      <c r="G685">
        <v>10.96</v>
      </c>
      <c r="H685" t="s">
        <v>19</v>
      </c>
      <c r="I685" t="s">
        <v>1</v>
      </c>
      <c r="K685" s="1">
        <f t="shared" si="28"/>
        <v>7.7238160000000011</v>
      </c>
    </row>
    <row r="686" spans="1:11" x14ac:dyDescent="0.75">
      <c r="A686" t="s">
        <v>429</v>
      </c>
      <c r="B686" t="s">
        <v>1</v>
      </c>
      <c r="C686" t="s">
        <v>1</v>
      </c>
      <c r="D686" t="s">
        <v>1</v>
      </c>
      <c r="E686" t="s">
        <v>1</v>
      </c>
      <c r="F686" t="s">
        <v>1</v>
      </c>
      <c r="G686">
        <v>10.78</v>
      </c>
      <c r="H686" t="s">
        <v>19</v>
      </c>
      <c r="I686" t="s">
        <v>1</v>
      </c>
      <c r="K686" s="1">
        <f t="shared" si="28"/>
        <v>7.598338</v>
      </c>
    </row>
    <row r="687" spans="1:11" x14ac:dyDescent="0.75">
      <c r="A687" t="s">
        <v>426</v>
      </c>
      <c r="B687" t="s">
        <v>1</v>
      </c>
      <c r="C687" t="s">
        <v>1</v>
      </c>
      <c r="D687" t="s">
        <v>1</v>
      </c>
      <c r="E687" t="s">
        <v>1</v>
      </c>
      <c r="F687" t="s">
        <v>1</v>
      </c>
      <c r="G687">
        <v>11.14</v>
      </c>
      <c r="H687" t="s">
        <v>19</v>
      </c>
      <c r="I687" t="s">
        <v>1</v>
      </c>
      <c r="K687" s="1">
        <f t="shared" si="28"/>
        <v>7.8492940000000004</v>
      </c>
    </row>
    <row r="688" spans="1:11" x14ac:dyDescent="0.75">
      <c r="A688" t="s">
        <v>430</v>
      </c>
      <c r="B688" t="s">
        <v>431</v>
      </c>
      <c r="C688" t="s">
        <v>432</v>
      </c>
      <c r="D688" t="s">
        <v>352</v>
      </c>
      <c r="E688" t="s">
        <v>36</v>
      </c>
      <c r="F688" t="s">
        <v>1</v>
      </c>
      <c r="G688">
        <v>32.01</v>
      </c>
      <c r="H688" t="s">
        <v>19</v>
      </c>
      <c r="I688" t="s">
        <v>1</v>
      </c>
      <c r="J688" s="1">
        <f t="shared" si="27"/>
        <v>30.727920999999998</v>
      </c>
    </row>
    <row r="689" spans="1:11" x14ac:dyDescent="0.75">
      <c r="A689" t="s">
        <v>433</v>
      </c>
      <c r="B689" t="s">
        <v>1</v>
      </c>
      <c r="C689" t="s">
        <v>1</v>
      </c>
      <c r="D689" t="s">
        <v>1</v>
      </c>
      <c r="E689" t="s">
        <v>1</v>
      </c>
      <c r="F689" t="s">
        <v>1</v>
      </c>
      <c r="G689">
        <v>32.58</v>
      </c>
      <c r="H689" t="s">
        <v>19</v>
      </c>
      <c r="I689" t="s">
        <v>1</v>
      </c>
      <c r="J689" s="1">
        <f t="shared" si="27"/>
        <v>31.276317999999996</v>
      </c>
    </row>
    <row r="690" spans="1:11" x14ac:dyDescent="0.75">
      <c r="A690" t="s">
        <v>430</v>
      </c>
      <c r="B690" t="s">
        <v>1</v>
      </c>
      <c r="C690" t="s">
        <v>1</v>
      </c>
      <c r="D690" t="s">
        <v>1</v>
      </c>
      <c r="E690" t="s">
        <v>1</v>
      </c>
      <c r="F690" t="s">
        <v>1</v>
      </c>
      <c r="G690">
        <v>31.43</v>
      </c>
      <c r="H690" t="s">
        <v>19</v>
      </c>
      <c r="I690" t="s">
        <v>1</v>
      </c>
      <c r="J690" s="1">
        <f t="shared" si="27"/>
        <v>30.169902999999998</v>
      </c>
    </row>
    <row r="691" spans="1:11" x14ac:dyDescent="0.75">
      <c r="A691" t="s">
        <v>430</v>
      </c>
      <c r="B691" t="s">
        <v>431</v>
      </c>
      <c r="C691" t="s">
        <v>432</v>
      </c>
      <c r="D691" t="s">
        <v>352</v>
      </c>
      <c r="E691" t="s">
        <v>23</v>
      </c>
      <c r="F691" t="s">
        <v>1</v>
      </c>
      <c r="G691">
        <v>9.92</v>
      </c>
      <c r="H691" t="s">
        <v>19</v>
      </c>
      <c r="I691" t="s">
        <v>1</v>
      </c>
      <c r="K691" s="1">
        <f t="shared" si="28"/>
        <v>6.9988320000000002</v>
      </c>
    </row>
    <row r="692" spans="1:11" x14ac:dyDescent="0.75">
      <c r="A692" t="s">
        <v>433</v>
      </c>
      <c r="B692" t="s">
        <v>1</v>
      </c>
      <c r="C692" t="s">
        <v>1</v>
      </c>
      <c r="D692" t="s">
        <v>1</v>
      </c>
      <c r="E692" t="s">
        <v>1</v>
      </c>
      <c r="F692" t="s">
        <v>1</v>
      </c>
      <c r="G692">
        <v>10.02</v>
      </c>
      <c r="H692" t="s">
        <v>19</v>
      </c>
      <c r="I692" t="s">
        <v>1</v>
      </c>
      <c r="K692" s="1">
        <f t="shared" si="28"/>
        <v>7.0685419999999999</v>
      </c>
    </row>
    <row r="693" spans="1:11" x14ac:dyDescent="0.75">
      <c r="A693" t="s">
        <v>430</v>
      </c>
      <c r="B693" t="s">
        <v>1</v>
      </c>
      <c r="C693" t="s">
        <v>1</v>
      </c>
      <c r="D693" t="s">
        <v>1</v>
      </c>
      <c r="E693" t="s">
        <v>1</v>
      </c>
      <c r="F693" t="s">
        <v>1</v>
      </c>
      <c r="G693">
        <v>9.81</v>
      </c>
      <c r="H693" t="s">
        <v>19</v>
      </c>
      <c r="I693" t="s">
        <v>1</v>
      </c>
      <c r="K693" s="1">
        <f t="shared" si="28"/>
        <v>6.9221510000000004</v>
      </c>
    </row>
    <row r="694" spans="1:11" x14ac:dyDescent="0.75">
      <c r="A694" t="s">
        <v>434</v>
      </c>
      <c r="B694" t="s">
        <v>435</v>
      </c>
      <c r="C694" t="s">
        <v>436</v>
      </c>
      <c r="D694" t="s">
        <v>352</v>
      </c>
      <c r="E694" t="s">
        <v>36</v>
      </c>
      <c r="F694" t="s">
        <v>1</v>
      </c>
      <c r="G694">
        <v>20.62</v>
      </c>
      <c r="H694" t="s">
        <v>19</v>
      </c>
      <c r="I694" t="s">
        <v>1</v>
      </c>
      <c r="J694" s="1">
        <f t="shared" si="27"/>
        <v>19.769601999999999</v>
      </c>
    </row>
    <row r="695" spans="1:11" x14ac:dyDescent="0.75">
      <c r="A695" t="s">
        <v>437</v>
      </c>
      <c r="B695" t="s">
        <v>1</v>
      </c>
      <c r="C695" t="s">
        <v>1</v>
      </c>
      <c r="D695" t="s">
        <v>1</v>
      </c>
      <c r="E695" t="s">
        <v>1</v>
      </c>
      <c r="F695" t="s">
        <v>1</v>
      </c>
      <c r="G695">
        <v>20.67</v>
      </c>
      <c r="H695" t="s">
        <v>19</v>
      </c>
      <c r="I695" t="s">
        <v>1</v>
      </c>
      <c r="J695" s="1">
        <f t="shared" si="27"/>
        <v>19.817707000000002</v>
      </c>
    </row>
    <row r="696" spans="1:11" x14ac:dyDescent="0.75">
      <c r="A696" t="s">
        <v>434</v>
      </c>
      <c r="B696" t="s">
        <v>1</v>
      </c>
      <c r="C696" t="s">
        <v>1</v>
      </c>
      <c r="D696" t="s">
        <v>1</v>
      </c>
      <c r="E696" t="s">
        <v>1</v>
      </c>
      <c r="F696" t="s">
        <v>1</v>
      </c>
      <c r="G696">
        <v>20.57</v>
      </c>
      <c r="H696" t="s">
        <v>19</v>
      </c>
      <c r="I696" t="s">
        <v>1</v>
      </c>
      <c r="J696" s="1">
        <f t="shared" si="27"/>
        <v>19.721496999999999</v>
      </c>
    </row>
    <row r="697" spans="1:11" x14ac:dyDescent="0.75">
      <c r="A697" t="s">
        <v>434</v>
      </c>
      <c r="B697" t="s">
        <v>435</v>
      </c>
      <c r="C697" t="s">
        <v>436</v>
      </c>
      <c r="D697" t="s">
        <v>352</v>
      </c>
      <c r="E697" t="s">
        <v>23</v>
      </c>
      <c r="F697" t="s">
        <v>1</v>
      </c>
      <c r="G697">
        <v>9.76</v>
      </c>
      <c r="H697" t="s">
        <v>19</v>
      </c>
      <c r="I697" t="s">
        <v>1</v>
      </c>
      <c r="K697" s="1">
        <f t="shared" si="28"/>
        <v>6.8872960000000001</v>
      </c>
    </row>
    <row r="698" spans="1:11" x14ac:dyDescent="0.75">
      <c r="A698" t="s">
        <v>437</v>
      </c>
      <c r="B698" t="s">
        <v>1</v>
      </c>
      <c r="C698" t="s">
        <v>1</v>
      </c>
      <c r="D698" t="s">
        <v>1</v>
      </c>
      <c r="E698" t="s">
        <v>1</v>
      </c>
      <c r="F698" t="s">
        <v>1</v>
      </c>
      <c r="G698">
        <v>9.91</v>
      </c>
      <c r="H698" t="s">
        <v>19</v>
      </c>
      <c r="I698" t="s">
        <v>1</v>
      </c>
      <c r="K698" s="1">
        <f t="shared" si="28"/>
        <v>6.9918610000000001</v>
      </c>
    </row>
    <row r="699" spans="1:11" x14ac:dyDescent="0.75">
      <c r="A699" t="s">
        <v>434</v>
      </c>
      <c r="B699" t="s">
        <v>1</v>
      </c>
      <c r="C699" t="s">
        <v>1</v>
      </c>
      <c r="D699" t="s">
        <v>1</v>
      </c>
      <c r="E699" t="s">
        <v>1</v>
      </c>
      <c r="F699" t="s">
        <v>1</v>
      </c>
      <c r="G699">
        <v>9.61</v>
      </c>
      <c r="H699" t="s">
        <v>19</v>
      </c>
      <c r="I699" t="s">
        <v>1</v>
      </c>
      <c r="K699" s="1">
        <f t="shared" si="28"/>
        <v>6.7827310000000001</v>
      </c>
    </row>
    <row r="700" spans="1:11" x14ac:dyDescent="0.75">
      <c r="A700" t="s">
        <v>438</v>
      </c>
      <c r="B700" t="s">
        <v>439</v>
      </c>
      <c r="C700" t="s">
        <v>440</v>
      </c>
      <c r="D700" t="s">
        <v>352</v>
      </c>
      <c r="E700" t="s">
        <v>36</v>
      </c>
      <c r="F700" t="s">
        <v>1</v>
      </c>
      <c r="G700">
        <v>23.89</v>
      </c>
      <c r="H700" t="s">
        <v>19</v>
      </c>
      <c r="I700" t="s">
        <v>1</v>
      </c>
      <c r="J700" s="1">
        <f t="shared" si="27"/>
        <v>22.915669000000001</v>
      </c>
    </row>
    <row r="701" spans="1:11" x14ac:dyDescent="0.75">
      <c r="A701" t="s">
        <v>441</v>
      </c>
      <c r="B701" t="s">
        <v>1</v>
      </c>
      <c r="C701" t="s">
        <v>1</v>
      </c>
      <c r="D701" t="s">
        <v>1</v>
      </c>
      <c r="E701" t="s">
        <v>1</v>
      </c>
      <c r="F701" t="s">
        <v>1</v>
      </c>
      <c r="G701">
        <v>24.88</v>
      </c>
      <c r="H701" t="s">
        <v>19</v>
      </c>
      <c r="I701" t="s">
        <v>1</v>
      </c>
      <c r="J701" s="1">
        <f t="shared" si="27"/>
        <v>23.868147999999998</v>
      </c>
    </row>
    <row r="702" spans="1:11" x14ac:dyDescent="0.75">
      <c r="A702" t="s">
        <v>438</v>
      </c>
      <c r="B702" t="s">
        <v>1</v>
      </c>
      <c r="C702" t="s">
        <v>1</v>
      </c>
      <c r="D702" t="s">
        <v>1</v>
      </c>
      <c r="E702" t="s">
        <v>1</v>
      </c>
      <c r="F702" t="s">
        <v>1</v>
      </c>
      <c r="G702">
        <v>22.89</v>
      </c>
      <c r="H702" t="s">
        <v>19</v>
      </c>
      <c r="I702" t="s">
        <v>1</v>
      </c>
      <c r="J702" s="1">
        <f t="shared" si="27"/>
        <v>21.953569000000002</v>
      </c>
    </row>
    <row r="703" spans="1:11" x14ac:dyDescent="0.75">
      <c r="A703" t="s">
        <v>438</v>
      </c>
      <c r="B703" t="s">
        <v>439</v>
      </c>
      <c r="C703" t="s">
        <v>440</v>
      </c>
      <c r="D703" t="s">
        <v>352</v>
      </c>
      <c r="E703" t="s">
        <v>23</v>
      </c>
      <c r="F703" t="s">
        <v>1</v>
      </c>
      <c r="G703">
        <v>8.51</v>
      </c>
      <c r="H703" t="s">
        <v>19</v>
      </c>
      <c r="I703" t="s">
        <v>1</v>
      </c>
      <c r="K703" s="1">
        <f t="shared" si="28"/>
        <v>6.0159209999999996</v>
      </c>
    </row>
    <row r="704" spans="1:11" x14ac:dyDescent="0.75">
      <c r="A704" t="s">
        <v>441</v>
      </c>
      <c r="B704" t="s">
        <v>1</v>
      </c>
      <c r="C704" t="s">
        <v>1</v>
      </c>
      <c r="D704" t="s">
        <v>1</v>
      </c>
      <c r="E704" t="s">
        <v>1</v>
      </c>
      <c r="F704" t="s">
        <v>1</v>
      </c>
      <c r="G704">
        <v>8.6199999999999992</v>
      </c>
      <c r="H704" t="s">
        <v>19</v>
      </c>
      <c r="I704" t="s">
        <v>1</v>
      </c>
      <c r="K704" s="1">
        <f t="shared" si="28"/>
        <v>6.0926019999999994</v>
      </c>
    </row>
    <row r="705" spans="1:11" x14ac:dyDescent="0.75">
      <c r="A705" t="s">
        <v>438</v>
      </c>
      <c r="B705" t="s">
        <v>1</v>
      </c>
      <c r="C705" t="s">
        <v>1</v>
      </c>
      <c r="D705" t="s">
        <v>1</v>
      </c>
      <c r="E705" t="s">
        <v>1</v>
      </c>
      <c r="F705" t="s">
        <v>1</v>
      </c>
      <c r="G705">
        <v>8.4</v>
      </c>
      <c r="H705" t="s">
        <v>19</v>
      </c>
      <c r="I705" t="s">
        <v>1</v>
      </c>
      <c r="K705" s="1">
        <f t="shared" si="28"/>
        <v>5.9392400000000007</v>
      </c>
    </row>
    <row r="706" spans="1:11" x14ac:dyDescent="0.75">
      <c r="A706" t="s">
        <v>442</v>
      </c>
      <c r="B706" t="s">
        <v>443</v>
      </c>
      <c r="C706" t="s">
        <v>444</v>
      </c>
      <c r="D706" t="s">
        <v>352</v>
      </c>
      <c r="E706" t="s">
        <v>36</v>
      </c>
      <c r="F706" t="s">
        <v>1</v>
      </c>
      <c r="G706">
        <v>22.45</v>
      </c>
      <c r="H706" t="s">
        <v>19</v>
      </c>
      <c r="I706" t="s">
        <v>1</v>
      </c>
      <c r="J706" s="1">
        <f t="shared" si="27"/>
        <v>21.530245000000001</v>
      </c>
    </row>
    <row r="707" spans="1:11" x14ac:dyDescent="0.75">
      <c r="A707" t="s">
        <v>445</v>
      </c>
      <c r="B707" t="s">
        <v>1</v>
      </c>
      <c r="C707" t="s">
        <v>1</v>
      </c>
      <c r="D707" t="s">
        <v>1</v>
      </c>
      <c r="E707" t="s">
        <v>1</v>
      </c>
      <c r="F707" t="s">
        <v>1</v>
      </c>
      <c r="G707">
        <v>22.53</v>
      </c>
      <c r="H707" t="s">
        <v>19</v>
      </c>
      <c r="I707" t="s">
        <v>1</v>
      </c>
      <c r="J707" s="1">
        <f t="shared" si="27"/>
        <v>21.607213000000002</v>
      </c>
    </row>
    <row r="708" spans="1:11" x14ac:dyDescent="0.75">
      <c r="A708" t="s">
        <v>442</v>
      </c>
      <c r="B708" t="s">
        <v>1</v>
      </c>
      <c r="C708" t="s">
        <v>1</v>
      </c>
      <c r="D708" t="s">
        <v>1</v>
      </c>
      <c r="E708" t="s">
        <v>1</v>
      </c>
      <c r="F708" t="s">
        <v>1</v>
      </c>
      <c r="G708">
        <v>22.37</v>
      </c>
      <c r="H708" t="s">
        <v>19</v>
      </c>
      <c r="I708" t="s">
        <v>1</v>
      </c>
      <c r="J708" s="1">
        <f t="shared" si="27"/>
        <v>21.453277</v>
      </c>
    </row>
    <row r="709" spans="1:11" x14ac:dyDescent="0.75">
      <c r="A709" t="s">
        <v>442</v>
      </c>
      <c r="B709" t="s">
        <v>443</v>
      </c>
      <c r="C709" t="s">
        <v>444</v>
      </c>
      <c r="D709" t="s">
        <v>352</v>
      </c>
      <c r="E709" t="s">
        <v>23</v>
      </c>
      <c r="F709" t="s">
        <v>1</v>
      </c>
      <c r="G709">
        <v>9.42</v>
      </c>
      <c r="H709" t="s">
        <v>19</v>
      </c>
      <c r="I709" t="s">
        <v>1</v>
      </c>
      <c r="K709" s="1">
        <f t="shared" si="28"/>
        <v>6.6502819999999998</v>
      </c>
    </row>
    <row r="710" spans="1:11" x14ac:dyDescent="0.75">
      <c r="A710" t="s">
        <v>445</v>
      </c>
      <c r="B710" t="s">
        <v>1</v>
      </c>
      <c r="C710" t="s">
        <v>1</v>
      </c>
      <c r="D710" t="s">
        <v>1</v>
      </c>
      <c r="E710" t="s">
        <v>1</v>
      </c>
      <c r="F710" t="s">
        <v>1</v>
      </c>
      <c r="G710">
        <v>9.43</v>
      </c>
      <c r="H710" t="s">
        <v>19</v>
      </c>
      <c r="I710" t="s">
        <v>1</v>
      </c>
      <c r="K710" s="1">
        <f t="shared" si="28"/>
        <v>6.6572529999999999</v>
      </c>
    </row>
    <row r="711" spans="1:11" x14ac:dyDescent="0.75">
      <c r="A711" t="s">
        <v>442</v>
      </c>
      <c r="B711" t="s">
        <v>1</v>
      </c>
      <c r="C711" t="s">
        <v>1</v>
      </c>
      <c r="D711" t="s">
        <v>1</v>
      </c>
      <c r="E711" t="s">
        <v>1</v>
      </c>
      <c r="F711" t="s">
        <v>1</v>
      </c>
      <c r="G711">
        <v>9.41</v>
      </c>
      <c r="H711" t="s">
        <v>19</v>
      </c>
      <c r="I711" t="s">
        <v>1</v>
      </c>
      <c r="K711" s="1">
        <f t="shared" si="28"/>
        <v>6.6433110000000006</v>
      </c>
    </row>
    <row r="712" spans="1:11" x14ac:dyDescent="0.75">
      <c r="A712" t="s">
        <v>446</v>
      </c>
      <c r="B712" t="s">
        <v>447</v>
      </c>
      <c r="C712" t="s">
        <v>448</v>
      </c>
      <c r="D712" t="s">
        <v>352</v>
      </c>
      <c r="E712" t="s">
        <v>36</v>
      </c>
      <c r="F712" t="s">
        <v>1</v>
      </c>
      <c r="G712">
        <v>25.26</v>
      </c>
      <c r="H712" t="s">
        <v>19</v>
      </c>
      <c r="I712" t="s">
        <v>1</v>
      </c>
      <c r="J712" s="1">
        <f t="shared" si="27"/>
        <v>24.233746</v>
      </c>
    </row>
    <row r="713" spans="1:11" x14ac:dyDescent="0.75">
      <c r="A713" t="s">
        <v>449</v>
      </c>
      <c r="B713" t="s">
        <v>1</v>
      </c>
      <c r="C713" t="s">
        <v>1</v>
      </c>
      <c r="D713" t="s">
        <v>1</v>
      </c>
      <c r="E713" t="s">
        <v>1</v>
      </c>
      <c r="F713" t="s">
        <v>1</v>
      </c>
      <c r="G713">
        <v>25.45</v>
      </c>
      <c r="H713" t="s">
        <v>19</v>
      </c>
      <c r="I713" t="s">
        <v>1</v>
      </c>
      <c r="J713" s="1">
        <f t="shared" si="27"/>
        <v>24.416544999999999</v>
      </c>
    </row>
    <row r="714" spans="1:11" x14ac:dyDescent="0.75">
      <c r="A714" t="s">
        <v>446</v>
      </c>
      <c r="B714" t="s">
        <v>1</v>
      </c>
      <c r="C714" t="s">
        <v>1</v>
      </c>
      <c r="D714" t="s">
        <v>1</v>
      </c>
      <c r="E714" t="s">
        <v>1</v>
      </c>
      <c r="F714" t="s">
        <v>1</v>
      </c>
      <c r="G714">
        <v>25.07</v>
      </c>
      <c r="H714" t="s">
        <v>19</v>
      </c>
      <c r="I714" t="s">
        <v>1</v>
      </c>
      <c r="J714" s="1">
        <f t="shared" si="27"/>
        <v>24.050947000000001</v>
      </c>
    </row>
    <row r="715" spans="1:11" x14ac:dyDescent="0.75">
      <c r="A715" t="s">
        <v>446</v>
      </c>
      <c r="B715" t="s">
        <v>447</v>
      </c>
      <c r="C715" t="s">
        <v>448</v>
      </c>
      <c r="D715" t="s">
        <v>352</v>
      </c>
      <c r="E715" t="s">
        <v>23</v>
      </c>
      <c r="F715" t="s">
        <v>1</v>
      </c>
      <c r="G715">
        <v>6.55</v>
      </c>
      <c r="H715" t="s">
        <v>19</v>
      </c>
      <c r="I715" t="s">
        <v>1</v>
      </c>
      <c r="K715" s="1">
        <f t="shared" si="28"/>
        <v>4.6496050000000002</v>
      </c>
    </row>
    <row r="716" spans="1:11" x14ac:dyDescent="0.75">
      <c r="A716" t="s">
        <v>449</v>
      </c>
      <c r="B716" t="s">
        <v>1</v>
      </c>
      <c r="C716" t="s">
        <v>1</v>
      </c>
      <c r="D716" t="s">
        <v>1</v>
      </c>
      <c r="E716" t="s">
        <v>1</v>
      </c>
      <c r="F716" t="s">
        <v>1</v>
      </c>
      <c r="G716">
        <v>6.48</v>
      </c>
      <c r="H716" t="s">
        <v>19</v>
      </c>
      <c r="I716" t="s">
        <v>1</v>
      </c>
      <c r="K716" s="1">
        <f t="shared" si="28"/>
        <v>4.6008080000000007</v>
      </c>
    </row>
    <row r="717" spans="1:11" x14ac:dyDescent="0.75">
      <c r="A717" t="s">
        <v>446</v>
      </c>
      <c r="B717" t="s">
        <v>1</v>
      </c>
      <c r="C717" t="s">
        <v>1</v>
      </c>
      <c r="D717" t="s">
        <v>1</v>
      </c>
      <c r="E717" t="s">
        <v>1</v>
      </c>
      <c r="F717" t="s">
        <v>1</v>
      </c>
      <c r="G717">
        <v>6.63</v>
      </c>
      <c r="H717" t="s">
        <v>19</v>
      </c>
      <c r="I717" t="s">
        <v>1</v>
      </c>
      <c r="K717" s="1">
        <f t="shared" si="28"/>
        <v>4.7053729999999998</v>
      </c>
    </row>
    <row r="718" spans="1:11" x14ac:dyDescent="0.75">
      <c r="A718" t="s">
        <v>450</v>
      </c>
      <c r="B718" t="s">
        <v>451</v>
      </c>
      <c r="C718" t="s">
        <v>452</v>
      </c>
      <c r="D718" t="s">
        <v>352</v>
      </c>
      <c r="E718" t="s">
        <v>36</v>
      </c>
      <c r="F718" t="s">
        <v>1</v>
      </c>
      <c r="G718">
        <v>29.99</v>
      </c>
      <c r="H718" t="s">
        <v>19</v>
      </c>
      <c r="I718" t="s">
        <v>1</v>
      </c>
      <c r="J718" s="1">
        <f t="shared" si="27"/>
        <v>28.784478999999997</v>
      </c>
    </row>
    <row r="719" spans="1:11" x14ac:dyDescent="0.75">
      <c r="A719" t="s">
        <v>453</v>
      </c>
      <c r="B719" t="s">
        <v>1</v>
      </c>
      <c r="C719" t="s">
        <v>1</v>
      </c>
      <c r="D719" t="s">
        <v>1</v>
      </c>
      <c r="E719" t="s">
        <v>1</v>
      </c>
      <c r="F719" t="s">
        <v>1</v>
      </c>
      <c r="G719">
        <v>30.13</v>
      </c>
      <c r="H719" t="s">
        <v>19</v>
      </c>
      <c r="I719" t="s">
        <v>1</v>
      </c>
      <c r="J719" s="1">
        <f t="shared" si="27"/>
        <v>28.919172999999997</v>
      </c>
    </row>
    <row r="720" spans="1:11" x14ac:dyDescent="0.75">
      <c r="A720" t="s">
        <v>450</v>
      </c>
      <c r="B720" t="s">
        <v>1</v>
      </c>
      <c r="C720" t="s">
        <v>1</v>
      </c>
      <c r="D720" t="s">
        <v>1</v>
      </c>
      <c r="E720" t="s">
        <v>1</v>
      </c>
      <c r="F720" t="s">
        <v>1</v>
      </c>
      <c r="G720">
        <v>29.84</v>
      </c>
      <c r="H720" t="s">
        <v>19</v>
      </c>
      <c r="I720" t="s">
        <v>1</v>
      </c>
      <c r="J720" s="1">
        <f t="shared" si="27"/>
        <v>28.640163999999999</v>
      </c>
    </row>
    <row r="721" spans="1:11" x14ac:dyDescent="0.75">
      <c r="A721" t="s">
        <v>450</v>
      </c>
      <c r="B721" t="s">
        <v>451</v>
      </c>
      <c r="C721" t="s">
        <v>452</v>
      </c>
      <c r="D721" t="s">
        <v>352</v>
      </c>
      <c r="E721" t="s">
        <v>23</v>
      </c>
      <c r="F721" t="s">
        <v>1</v>
      </c>
      <c r="G721">
        <v>13.22</v>
      </c>
      <c r="H721" t="s">
        <v>19</v>
      </c>
      <c r="I721" t="s">
        <v>1</v>
      </c>
      <c r="K721" s="1">
        <f t="shared" si="28"/>
        <v>9.2992620000000024</v>
      </c>
    </row>
    <row r="722" spans="1:11" x14ac:dyDescent="0.75">
      <c r="A722" t="s">
        <v>453</v>
      </c>
      <c r="B722" t="s">
        <v>1</v>
      </c>
      <c r="C722" t="s">
        <v>1</v>
      </c>
      <c r="D722" t="s">
        <v>1</v>
      </c>
      <c r="E722" t="s">
        <v>1</v>
      </c>
      <c r="F722" t="s">
        <v>1</v>
      </c>
      <c r="G722">
        <v>13.06</v>
      </c>
      <c r="H722" t="s">
        <v>19</v>
      </c>
      <c r="I722" t="s">
        <v>1</v>
      </c>
      <c r="K722" s="1">
        <f t="shared" si="28"/>
        <v>9.1877260000000014</v>
      </c>
    </row>
    <row r="723" spans="1:11" x14ac:dyDescent="0.75">
      <c r="A723" t="s">
        <v>450</v>
      </c>
      <c r="B723" t="s">
        <v>1</v>
      </c>
      <c r="C723" t="s">
        <v>1</v>
      </c>
      <c r="D723" t="s">
        <v>1</v>
      </c>
      <c r="E723" t="s">
        <v>1</v>
      </c>
      <c r="F723" t="s">
        <v>1</v>
      </c>
      <c r="G723">
        <v>13.37</v>
      </c>
      <c r="H723" t="s">
        <v>19</v>
      </c>
      <c r="I723" t="s">
        <v>1</v>
      </c>
      <c r="K723" s="1">
        <f t="shared" si="28"/>
        <v>9.4038270000000015</v>
      </c>
    </row>
    <row r="724" spans="1:11" x14ac:dyDescent="0.75">
      <c r="A724" t="s">
        <v>454</v>
      </c>
      <c r="B724" t="s">
        <v>455</v>
      </c>
      <c r="C724" t="s">
        <v>456</v>
      </c>
      <c r="D724" t="s">
        <v>352</v>
      </c>
      <c r="E724" t="s">
        <v>36</v>
      </c>
      <c r="F724" t="s">
        <v>1</v>
      </c>
      <c r="G724">
        <v>25.15</v>
      </c>
      <c r="H724" t="s">
        <v>19</v>
      </c>
      <c r="I724" t="s">
        <v>1</v>
      </c>
      <c r="J724" s="1">
        <f t="shared" ref="J724:J742" si="29">0.9621*G724 - 0.0689</f>
        <v>24.127914999999998</v>
      </c>
    </row>
    <row r="725" spans="1:11" x14ac:dyDescent="0.75">
      <c r="A725" t="s">
        <v>457</v>
      </c>
      <c r="B725" t="s">
        <v>1</v>
      </c>
      <c r="C725" t="s">
        <v>1</v>
      </c>
      <c r="D725" t="s">
        <v>1</v>
      </c>
      <c r="E725" t="s">
        <v>1</v>
      </c>
      <c r="F725" t="s">
        <v>1</v>
      </c>
      <c r="G725">
        <v>25.37</v>
      </c>
      <c r="H725" t="s">
        <v>19</v>
      </c>
      <c r="I725" t="s">
        <v>1</v>
      </c>
      <c r="J725" s="1">
        <f t="shared" si="29"/>
        <v>24.339577000000002</v>
      </c>
    </row>
    <row r="726" spans="1:11" x14ac:dyDescent="0.75">
      <c r="A726" t="s">
        <v>454</v>
      </c>
      <c r="B726" t="s">
        <v>1</v>
      </c>
      <c r="C726" t="s">
        <v>1</v>
      </c>
      <c r="D726" t="s">
        <v>1</v>
      </c>
      <c r="E726" t="s">
        <v>1</v>
      </c>
      <c r="F726" t="s">
        <v>1</v>
      </c>
      <c r="G726">
        <v>24.92</v>
      </c>
      <c r="H726" t="s">
        <v>19</v>
      </c>
      <c r="I726" t="s">
        <v>1</v>
      </c>
      <c r="J726" s="1">
        <f t="shared" si="29"/>
        <v>23.906632000000002</v>
      </c>
    </row>
    <row r="727" spans="1:11" x14ac:dyDescent="0.75">
      <c r="A727" t="s">
        <v>454</v>
      </c>
      <c r="B727" t="s">
        <v>455</v>
      </c>
      <c r="C727" t="s">
        <v>456</v>
      </c>
      <c r="D727" t="s">
        <v>352</v>
      </c>
      <c r="E727" t="s">
        <v>23</v>
      </c>
      <c r="F727" t="s">
        <v>1</v>
      </c>
      <c r="G727">
        <v>8.77</v>
      </c>
      <c r="H727" t="s">
        <v>19</v>
      </c>
      <c r="I727" t="s">
        <v>1</v>
      </c>
      <c r="K727" s="1">
        <f t="shared" ref="K727:K783" si="30">0.6971*G727 + 0.0836</f>
        <v>6.1971669999999994</v>
      </c>
    </row>
    <row r="728" spans="1:11" x14ac:dyDescent="0.75">
      <c r="A728" t="s">
        <v>457</v>
      </c>
      <c r="B728" t="s">
        <v>1</v>
      </c>
      <c r="C728" t="s">
        <v>1</v>
      </c>
      <c r="D728" t="s">
        <v>1</v>
      </c>
      <c r="E728" t="s">
        <v>1</v>
      </c>
      <c r="F728" t="s">
        <v>1</v>
      </c>
      <c r="G728">
        <v>8.74</v>
      </c>
      <c r="H728" t="s">
        <v>19</v>
      </c>
      <c r="I728" t="s">
        <v>1</v>
      </c>
      <c r="K728" s="1">
        <f t="shared" si="30"/>
        <v>6.1762540000000001</v>
      </c>
    </row>
    <row r="729" spans="1:11" x14ac:dyDescent="0.75">
      <c r="A729" t="s">
        <v>454</v>
      </c>
      <c r="B729" t="s">
        <v>1</v>
      </c>
      <c r="C729" t="s">
        <v>1</v>
      </c>
      <c r="D729" t="s">
        <v>1</v>
      </c>
      <c r="E729" t="s">
        <v>1</v>
      </c>
      <c r="F729" t="s">
        <v>1</v>
      </c>
      <c r="G729">
        <v>8.8000000000000007</v>
      </c>
      <c r="H729" t="s">
        <v>19</v>
      </c>
      <c r="I729" t="s">
        <v>1</v>
      </c>
      <c r="K729" s="1">
        <f t="shared" si="30"/>
        <v>6.2180800000000005</v>
      </c>
    </row>
    <row r="730" spans="1:11" x14ac:dyDescent="0.75">
      <c r="A730" t="s">
        <v>458</v>
      </c>
      <c r="B730" t="s">
        <v>459</v>
      </c>
      <c r="C730" t="s">
        <v>460</v>
      </c>
      <c r="D730" t="s">
        <v>352</v>
      </c>
      <c r="E730" t="s">
        <v>36</v>
      </c>
      <c r="F730" t="s">
        <v>1</v>
      </c>
      <c r="G730">
        <v>29.49</v>
      </c>
      <c r="H730" t="s">
        <v>19</v>
      </c>
      <c r="I730" t="s">
        <v>1</v>
      </c>
      <c r="J730" s="1">
        <f t="shared" si="29"/>
        <v>28.303428999999998</v>
      </c>
    </row>
    <row r="731" spans="1:11" x14ac:dyDescent="0.75">
      <c r="A731" t="s">
        <v>461</v>
      </c>
      <c r="B731" t="s">
        <v>1</v>
      </c>
      <c r="C731" t="s">
        <v>1</v>
      </c>
      <c r="D731" t="s">
        <v>1</v>
      </c>
      <c r="E731" t="s">
        <v>1</v>
      </c>
      <c r="F731" t="s">
        <v>1</v>
      </c>
      <c r="G731">
        <v>29.7</v>
      </c>
      <c r="H731" t="s">
        <v>19</v>
      </c>
      <c r="I731" t="s">
        <v>1</v>
      </c>
      <c r="J731" s="1">
        <f t="shared" si="29"/>
        <v>28.505469999999999</v>
      </c>
    </row>
    <row r="732" spans="1:11" x14ac:dyDescent="0.75">
      <c r="A732" t="s">
        <v>458</v>
      </c>
      <c r="B732" t="s">
        <v>1</v>
      </c>
      <c r="C732" t="s">
        <v>1</v>
      </c>
      <c r="D732" t="s">
        <v>1</v>
      </c>
      <c r="E732" t="s">
        <v>1</v>
      </c>
      <c r="F732" t="s">
        <v>1</v>
      </c>
      <c r="G732">
        <v>29.29</v>
      </c>
      <c r="H732" t="s">
        <v>19</v>
      </c>
      <c r="I732" t="s">
        <v>1</v>
      </c>
      <c r="J732" s="1">
        <f t="shared" si="29"/>
        <v>28.111008999999999</v>
      </c>
    </row>
    <row r="733" spans="1:11" x14ac:dyDescent="0.75">
      <c r="A733" t="s">
        <v>458</v>
      </c>
      <c r="B733" t="s">
        <v>459</v>
      </c>
      <c r="C733" t="s">
        <v>460</v>
      </c>
      <c r="D733" t="s">
        <v>352</v>
      </c>
      <c r="E733" t="s">
        <v>23</v>
      </c>
      <c r="F733" t="s">
        <v>1</v>
      </c>
      <c r="G733">
        <v>8.48</v>
      </c>
      <c r="H733" t="s">
        <v>19</v>
      </c>
      <c r="I733" t="s">
        <v>1</v>
      </c>
      <c r="K733" s="1">
        <f t="shared" si="30"/>
        <v>5.9950080000000003</v>
      </c>
    </row>
    <row r="734" spans="1:11" x14ac:dyDescent="0.75">
      <c r="A734" t="s">
        <v>461</v>
      </c>
      <c r="B734" t="s">
        <v>1</v>
      </c>
      <c r="C734" t="s">
        <v>1</v>
      </c>
      <c r="D734" t="s">
        <v>1</v>
      </c>
      <c r="E734" t="s">
        <v>1</v>
      </c>
      <c r="F734" t="s">
        <v>1</v>
      </c>
      <c r="G734">
        <v>8.5399999999999991</v>
      </c>
      <c r="H734" t="s">
        <v>19</v>
      </c>
      <c r="I734" t="s">
        <v>1</v>
      </c>
      <c r="K734" s="1">
        <f t="shared" si="30"/>
        <v>6.0368339999999998</v>
      </c>
    </row>
    <row r="735" spans="1:11" x14ac:dyDescent="0.75">
      <c r="A735" t="s">
        <v>458</v>
      </c>
      <c r="B735" t="s">
        <v>1</v>
      </c>
      <c r="C735" t="s">
        <v>1</v>
      </c>
      <c r="D735" t="s">
        <v>1</v>
      </c>
      <c r="E735" t="s">
        <v>1</v>
      </c>
      <c r="F735" t="s">
        <v>1</v>
      </c>
      <c r="G735">
        <v>8.41</v>
      </c>
      <c r="H735" t="s">
        <v>19</v>
      </c>
      <c r="I735" t="s">
        <v>1</v>
      </c>
      <c r="K735" s="1">
        <f t="shared" si="30"/>
        <v>5.9462109999999999</v>
      </c>
    </row>
    <row r="736" spans="1:11" x14ac:dyDescent="0.75">
      <c r="A736" t="s">
        <v>462</v>
      </c>
      <c r="B736" t="s">
        <v>463</v>
      </c>
      <c r="C736" t="s">
        <v>464</v>
      </c>
      <c r="D736" t="s">
        <v>352</v>
      </c>
      <c r="E736" t="s">
        <v>36</v>
      </c>
      <c r="F736" t="s">
        <v>1</v>
      </c>
      <c r="G736">
        <v>22.68</v>
      </c>
      <c r="H736" t="s">
        <v>19</v>
      </c>
      <c r="I736" t="s">
        <v>1</v>
      </c>
      <c r="J736" s="1">
        <f t="shared" si="29"/>
        <v>21.751528</v>
      </c>
    </row>
    <row r="737" spans="1:11" x14ac:dyDescent="0.75">
      <c r="A737" t="s">
        <v>465</v>
      </c>
      <c r="B737" t="s">
        <v>1</v>
      </c>
      <c r="C737" t="s">
        <v>1</v>
      </c>
      <c r="D737" t="s">
        <v>1</v>
      </c>
      <c r="E737" t="s">
        <v>1</v>
      </c>
      <c r="F737" t="s">
        <v>1</v>
      </c>
      <c r="G737">
        <v>22.97</v>
      </c>
      <c r="H737" t="s">
        <v>19</v>
      </c>
      <c r="I737" t="s">
        <v>1</v>
      </c>
      <c r="J737" s="1">
        <f t="shared" si="29"/>
        <v>22.030536999999999</v>
      </c>
    </row>
    <row r="738" spans="1:11" x14ac:dyDescent="0.75">
      <c r="A738" t="s">
        <v>462</v>
      </c>
      <c r="B738" t="s">
        <v>1</v>
      </c>
      <c r="C738" t="s">
        <v>1</v>
      </c>
      <c r="D738" t="s">
        <v>1</v>
      </c>
      <c r="E738" t="s">
        <v>1</v>
      </c>
      <c r="F738" t="s">
        <v>1</v>
      </c>
      <c r="G738">
        <v>22.4</v>
      </c>
      <c r="H738" t="s">
        <v>19</v>
      </c>
      <c r="I738" t="s">
        <v>1</v>
      </c>
      <c r="J738" s="1">
        <f t="shared" si="29"/>
        <v>21.482139999999998</v>
      </c>
    </row>
    <row r="739" spans="1:11" x14ac:dyDescent="0.75">
      <c r="A739" t="s">
        <v>462</v>
      </c>
      <c r="B739" t="s">
        <v>463</v>
      </c>
      <c r="C739" t="s">
        <v>464</v>
      </c>
      <c r="D739" t="s">
        <v>352</v>
      </c>
      <c r="E739" t="s">
        <v>23</v>
      </c>
      <c r="F739" t="s">
        <v>1</v>
      </c>
      <c r="G739">
        <v>13.79</v>
      </c>
      <c r="H739" t="s">
        <v>19</v>
      </c>
      <c r="I739" t="s">
        <v>1</v>
      </c>
      <c r="K739" s="1">
        <f t="shared" si="30"/>
        <v>9.6966090000000005</v>
      </c>
    </row>
    <row r="740" spans="1:11" x14ac:dyDescent="0.75">
      <c r="A740" t="s">
        <v>465</v>
      </c>
      <c r="B740" t="s">
        <v>1</v>
      </c>
      <c r="C740" t="s">
        <v>1</v>
      </c>
      <c r="D740" t="s">
        <v>1</v>
      </c>
      <c r="E740" t="s">
        <v>1</v>
      </c>
      <c r="F740" t="s">
        <v>1</v>
      </c>
      <c r="G740">
        <v>14.01</v>
      </c>
      <c r="H740" t="s">
        <v>19</v>
      </c>
      <c r="I740" t="s">
        <v>1</v>
      </c>
      <c r="K740" s="1">
        <f t="shared" si="30"/>
        <v>9.8499710000000018</v>
      </c>
    </row>
    <row r="741" spans="1:11" x14ac:dyDescent="0.75">
      <c r="A741" t="s">
        <v>462</v>
      </c>
      <c r="B741" t="s">
        <v>1</v>
      </c>
      <c r="C741" t="s">
        <v>1</v>
      </c>
      <c r="D741" t="s">
        <v>1</v>
      </c>
      <c r="E741" t="s">
        <v>1</v>
      </c>
      <c r="F741" t="s">
        <v>1</v>
      </c>
      <c r="G741">
        <v>13.57</v>
      </c>
      <c r="H741" t="s">
        <v>19</v>
      </c>
      <c r="I741" t="s">
        <v>1</v>
      </c>
      <c r="K741" s="1">
        <f t="shared" si="30"/>
        <v>9.5432470000000009</v>
      </c>
    </row>
    <row r="742" spans="1:11" x14ac:dyDescent="0.75">
      <c r="A742" t="s">
        <v>466</v>
      </c>
      <c r="B742" t="s">
        <v>467</v>
      </c>
      <c r="C742" t="s">
        <v>440</v>
      </c>
      <c r="D742" t="s">
        <v>352</v>
      </c>
      <c r="E742" t="s">
        <v>36</v>
      </c>
      <c r="F742" t="s">
        <v>1</v>
      </c>
      <c r="G742">
        <v>22.86</v>
      </c>
      <c r="H742" t="s">
        <v>19</v>
      </c>
      <c r="I742" t="s">
        <v>1</v>
      </c>
      <c r="J742" s="1">
        <f t="shared" si="29"/>
        <v>21.924706</v>
      </c>
    </row>
    <row r="743" spans="1:11" x14ac:dyDescent="0.75">
      <c r="A743" t="s">
        <v>468</v>
      </c>
      <c r="B743" t="s">
        <v>1</v>
      </c>
      <c r="C743" t="s">
        <v>1</v>
      </c>
      <c r="D743" t="s">
        <v>1</v>
      </c>
      <c r="E743" t="s">
        <v>1</v>
      </c>
      <c r="F743" t="s">
        <v>1</v>
      </c>
      <c r="G743">
        <v>23.01</v>
      </c>
      <c r="H743" t="s">
        <v>19</v>
      </c>
      <c r="I743" t="s">
        <v>1</v>
      </c>
      <c r="J743" s="1">
        <f>0.9621*G743 - 0.0689</f>
        <v>22.069021000000003</v>
      </c>
    </row>
    <row r="744" spans="1:11" x14ac:dyDescent="0.75">
      <c r="A744" t="s">
        <v>466</v>
      </c>
      <c r="B744" t="s">
        <v>1</v>
      </c>
      <c r="C744" t="s">
        <v>1</v>
      </c>
      <c r="D744" t="s">
        <v>1</v>
      </c>
      <c r="E744" t="s">
        <v>1</v>
      </c>
      <c r="F744" t="s">
        <v>1</v>
      </c>
      <c r="G744">
        <v>22.71</v>
      </c>
      <c r="H744" t="s">
        <v>19</v>
      </c>
      <c r="I744" t="s">
        <v>1</v>
      </c>
      <c r="J744" s="1">
        <f t="shared" ref="J744:J780" si="31">0.9621*G744 - 0.0689</f>
        <v>21.780391000000002</v>
      </c>
    </row>
    <row r="745" spans="1:11" x14ac:dyDescent="0.75">
      <c r="A745" t="s">
        <v>466</v>
      </c>
      <c r="B745" t="s">
        <v>467</v>
      </c>
      <c r="C745" t="s">
        <v>440</v>
      </c>
      <c r="D745" t="s">
        <v>352</v>
      </c>
      <c r="E745" t="s">
        <v>23</v>
      </c>
      <c r="F745" t="s">
        <v>1</v>
      </c>
      <c r="G745">
        <v>11.56</v>
      </c>
      <c r="H745" t="s">
        <v>19</v>
      </c>
      <c r="I745" t="s">
        <v>1</v>
      </c>
      <c r="K745" s="1">
        <f t="shared" si="30"/>
        <v>8.1420760000000012</v>
      </c>
    </row>
    <row r="746" spans="1:11" x14ac:dyDescent="0.75">
      <c r="A746" t="s">
        <v>468</v>
      </c>
      <c r="B746" t="s">
        <v>1</v>
      </c>
      <c r="C746" t="s">
        <v>1</v>
      </c>
      <c r="D746" t="s">
        <v>1</v>
      </c>
      <c r="E746" t="s">
        <v>1</v>
      </c>
      <c r="F746" t="s">
        <v>1</v>
      </c>
      <c r="G746">
        <v>11.49</v>
      </c>
      <c r="H746" t="s">
        <v>19</v>
      </c>
      <c r="I746" t="s">
        <v>1</v>
      </c>
      <c r="K746" s="1">
        <f t="shared" si="30"/>
        <v>8.0932790000000008</v>
      </c>
    </row>
    <row r="747" spans="1:11" x14ac:dyDescent="0.75">
      <c r="A747" t="s">
        <v>466</v>
      </c>
      <c r="B747" t="s">
        <v>1</v>
      </c>
      <c r="C747" t="s">
        <v>1</v>
      </c>
      <c r="D747" t="s">
        <v>1</v>
      </c>
      <c r="E747" t="s">
        <v>1</v>
      </c>
      <c r="F747" t="s">
        <v>1</v>
      </c>
      <c r="G747">
        <v>11.62</v>
      </c>
      <c r="H747" t="s">
        <v>19</v>
      </c>
      <c r="I747" t="s">
        <v>1</v>
      </c>
      <c r="K747" s="1">
        <f t="shared" si="30"/>
        <v>8.1839019999999998</v>
      </c>
    </row>
    <row r="748" spans="1:11" x14ac:dyDescent="0.75">
      <c r="A748" t="s">
        <v>469</v>
      </c>
      <c r="B748" t="s">
        <v>470</v>
      </c>
      <c r="C748" t="s">
        <v>471</v>
      </c>
      <c r="D748" t="s">
        <v>352</v>
      </c>
      <c r="E748" t="s">
        <v>36</v>
      </c>
      <c r="F748" t="s">
        <v>1</v>
      </c>
      <c r="G748">
        <v>30.4</v>
      </c>
      <c r="H748" t="s">
        <v>19</v>
      </c>
      <c r="I748" t="s">
        <v>1</v>
      </c>
      <c r="J748" s="1">
        <f t="shared" si="31"/>
        <v>29.178939999999997</v>
      </c>
    </row>
    <row r="749" spans="1:11" x14ac:dyDescent="0.75">
      <c r="A749" t="s">
        <v>472</v>
      </c>
      <c r="B749" t="s">
        <v>1</v>
      </c>
      <c r="C749" t="s">
        <v>1</v>
      </c>
      <c r="D749" t="s">
        <v>1</v>
      </c>
      <c r="E749" t="s">
        <v>1</v>
      </c>
      <c r="F749" t="s">
        <v>1</v>
      </c>
      <c r="G749">
        <v>31.24</v>
      </c>
      <c r="H749" t="s">
        <v>19</v>
      </c>
      <c r="I749" t="s">
        <v>1</v>
      </c>
      <c r="J749" s="1">
        <f t="shared" si="31"/>
        <v>29.987103999999999</v>
      </c>
    </row>
    <row r="750" spans="1:11" x14ac:dyDescent="0.75">
      <c r="A750" t="s">
        <v>469</v>
      </c>
      <c r="B750" t="s">
        <v>1</v>
      </c>
      <c r="C750" t="s">
        <v>1</v>
      </c>
      <c r="D750" t="s">
        <v>1</v>
      </c>
      <c r="E750" t="s">
        <v>1</v>
      </c>
      <c r="F750" t="s">
        <v>1</v>
      </c>
      <c r="G750">
        <v>29.56</v>
      </c>
      <c r="H750" t="s">
        <v>19</v>
      </c>
      <c r="I750" t="s">
        <v>1</v>
      </c>
      <c r="J750" s="1">
        <f t="shared" si="31"/>
        <v>28.370775999999999</v>
      </c>
    </row>
    <row r="751" spans="1:11" x14ac:dyDescent="0.75">
      <c r="A751" t="s">
        <v>469</v>
      </c>
      <c r="B751" t="s">
        <v>470</v>
      </c>
      <c r="C751" t="s">
        <v>471</v>
      </c>
      <c r="D751" t="s">
        <v>352</v>
      </c>
      <c r="E751" t="s">
        <v>23</v>
      </c>
      <c r="F751" t="s">
        <v>1</v>
      </c>
      <c r="G751">
        <v>9</v>
      </c>
      <c r="H751" t="s">
        <v>19</v>
      </c>
      <c r="I751" t="s">
        <v>1</v>
      </c>
      <c r="K751" s="1">
        <f t="shared" si="30"/>
        <v>6.3574999999999999</v>
      </c>
    </row>
    <row r="752" spans="1:11" x14ac:dyDescent="0.75">
      <c r="A752" t="s">
        <v>472</v>
      </c>
      <c r="B752" t="s">
        <v>1</v>
      </c>
      <c r="C752" t="s">
        <v>1</v>
      </c>
      <c r="D752" t="s">
        <v>1</v>
      </c>
      <c r="E752" t="s">
        <v>1</v>
      </c>
      <c r="F752" t="s">
        <v>1</v>
      </c>
      <c r="G752">
        <v>9.09</v>
      </c>
      <c r="H752" t="s">
        <v>19</v>
      </c>
      <c r="I752" t="s">
        <v>1</v>
      </c>
      <c r="K752" s="1">
        <f t="shared" si="30"/>
        <v>6.4202390000000005</v>
      </c>
    </row>
    <row r="753" spans="1:11" x14ac:dyDescent="0.75">
      <c r="A753" t="s">
        <v>469</v>
      </c>
      <c r="B753" t="s">
        <v>1</v>
      </c>
      <c r="C753" t="s">
        <v>1</v>
      </c>
      <c r="D753" t="s">
        <v>1</v>
      </c>
      <c r="E753" t="s">
        <v>1</v>
      </c>
      <c r="F753" t="s">
        <v>1</v>
      </c>
      <c r="G753">
        <v>8.91</v>
      </c>
      <c r="H753" t="s">
        <v>19</v>
      </c>
      <c r="I753" t="s">
        <v>1</v>
      </c>
      <c r="K753" s="1">
        <f t="shared" si="30"/>
        <v>6.2947610000000003</v>
      </c>
    </row>
    <row r="754" spans="1:11" x14ac:dyDescent="0.75">
      <c r="A754" t="s">
        <v>473</v>
      </c>
      <c r="B754" t="s">
        <v>474</v>
      </c>
      <c r="C754" t="s">
        <v>475</v>
      </c>
      <c r="D754" t="s">
        <v>352</v>
      </c>
      <c r="E754" t="s">
        <v>36</v>
      </c>
      <c r="F754" t="s">
        <v>1</v>
      </c>
      <c r="G754">
        <v>23.34</v>
      </c>
      <c r="H754" t="s">
        <v>19</v>
      </c>
      <c r="I754" t="s">
        <v>1</v>
      </c>
      <c r="J754" s="1">
        <f t="shared" si="31"/>
        <v>22.386513999999998</v>
      </c>
    </row>
    <row r="755" spans="1:11" x14ac:dyDescent="0.75">
      <c r="A755" t="s">
        <v>476</v>
      </c>
      <c r="B755" t="s">
        <v>1</v>
      </c>
      <c r="C755" t="s">
        <v>1</v>
      </c>
      <c r="D755" t="s">
        <v>1</v>
      </c>
      <c r="E755" t="s">
        <v>1</v>
      </c>
      <c r="F755" t="s">
        <v>1</v>
      </c>
      <c r="G755">
        <v>23.39</v>
      </c>
      <c r="H755" t="s">
        <v>19</v>
      </c>
      <c r="I755" t="s">
        <v>1</v>
      </c>
      <c r="J755" s="1">
        <f t="shared" si="31"/>
        <v>22.434619000000001</v>
      </c>
    </row>
    <row r="756" spans="1:11" x14ac:dyDescent="0.75">
      <c r="A756" t="s">
        <v>473</v>
      </c>
      <c r="B756" t="s">
        <v>1</v>
      </c>
      <c r="C756" t="s">
        <v>1</v>
      </c>
      <c r="D756" t="s">
        <v>1</v>
      </c>
      <c r="E756" t="s">
        <v>1</v>
      </c>
      <c r="F756" t="s">
        <v>1</v>
      </c>
      <c r="G756">
        <v>23.29</v>
      </c>
      <c r="H756" t="s">
        <v>19</v>
      </c>
      <c r="I756" t="s">
        <v>1</v>
      </c>
      <c r="J756" s="1">
        <f t="shared" si="31"/>
        <v>22.338408999999999</v>
      </c>
    </row>
    <row r="757" spans="1:11" x14ac:dyDescent="0.75">
      <c r="A757" t="s">
        <v>473</v>
      </c>
      <c r="B757" t="s">
        <v>474</v>
      </c>
      <c r="C757" t="s">
        <v>475</v>
      </c>
      <c r="D757" t="s">
        <v>352</v>
      </c>
      <c r="E757" t="s">
        <v>23</v>
      </c>
      <c r="F757" t="s">
        <v>1</v>
      </c>
      <c r="G757">
        <v>15.46</v>
      </c>
      <c r="H757" t="s">
        <v>19</v>
      </c>
      <c r="I757" t="s">
        <v>1</v>
      </c>
      <c r="K757" s="1">
        <f t="shared" si="30"/>
        <v>10.860766000000002</v>
      </c>
    </row>
    <row r="758" spans="1:11" x14ac:dyDescent="0.75">
      <c r="A758" t="s">
        <v>476</v>
      </c>
      <c r="B758" t="s">
        <v>1</v>
      </c>
      <c r="C758" t="s">
        <v>1</v>
      </c>
      <c r="D758" t="s">
        <v>1</v>
      </c>
      <c r="E758" t="s">
        <v>1</v>
      </c>
      <c r="F758" t="s">
        <v>1</v>
      </c>
      <c r="G758">
        <v>15.41</v>
      </c>
      <c r="H758" t="s">
        <v>19</v>
      </c>
      <c r="I758" t="s">
        <v>1</v>
      </c>
      <c r="K758" s="1">
        <f t="shared" si="30"/>
        <v>10.825911000000001</v>
      </c>
    </row>
    <row r="759" spans="1:11" x14ac:dyDescent="0.75">
      <c r="A759" t="s">
        <v>473</v>
      </c>
      <c r="B759" t="s">
        <v>1</v>
      </c>
      <c r="C759" t="s">
        <v>1</v>
      </c>
      <c r="D759" t="s">
        <v>1</v>
      </c>
      <c r="E759" t="s">
        <v>1</v>
      </c>
      <c r="F759" t="s">
        <v>1</v>
      </c>
      <c r="G759">
        <v>15.52</v>
      </c>
      <c r="H759" t="s">
        <v>19</v>
      </c>
      <c r="I759" t="s">
        <v>1</v>
      </c>
      <c r="K759" s="1">
        <f t="shared" si="30"/>
        <v>10.902592</v>
      </c>
    </row>
    <row r="760" spans="1:11" x14ac:dyDescent="0.75">
      <c r="A760" t="s">
        <v>477</v>
      </c>
      <c r="B760" t="s">
        <v>478</v>
      </c>
      <c r="C760" t="s">
        <v>479</v>
      </c>
      <c r="D760" t="s">
        <v>352</v>
      </c>
      <c r="E760" t="s">
        <v>36</v>
      </c>
      <c r="F760" t="s">
        <v>1</v>
      </c>
      <c r="G760">
        <v>22.85</v>
      </c>
      <c r="H760" t="s">
        <v>19</v>
      </c>
      <c r="I760" t="s">
        <v>1</v>
      </c>
      <c r="J760" s="1">
        <f t="shared" si="31"/>
        <v>21.915085000000001</v>
      </c>
    </row>
    <row r="761" spans="1:11" x14ac:dyDescent="0.75">
      <c r="A761" t="s">
        <v>480</v>
      </c>
      <c r="B761" t="s">
        <v>1</v>
      </c>
      <c r="C761" t="s">
        <v>1</v>
      </c>
      <c r="D761" t="s">
        <v>1</v>
      </c>
      <c r="E761" t="s">
        <v>1</v>
      </c>
      <c r="F761" t="s">
        <v>1</v>
      </c>
      <c r="G761">
        <v>22.92</v>
      </c>
      <c r="H761" t="s">
        <v>19</v>
      </c>
      <c r="I761" t="s">
        <v>1</v>
      </c>
      <c r="J761" s="1">
        <f t="shared" si="31"/>
        <v>21.982432000000003</v>
      </c>
    </row>
    <row r="762" spans="1:11" x14ac:dyDescent="0.75">
      <c r="A762" t="s">
        <v>477</v>
      </c>
      <c r="B762" t="s">
        <v>1</v>
      </c>
      <c r="C762" t="s">
        <v>1</v>
      </c>
      <c r="D762" t="s">
        <v>1</v>
      </c>
      <c r="E762" t="s">
        <v>1</v>
      </c>
      <c r="F762" t="s">
        <v>1</v>
      </c>
      <c r="G762">
        <v>22.79</v>
      </c>
      <c r="H762" t="s">
        <v>19</v>
      </c>
      <c r="I762" t="s">
        <v>1</v>
      </c>
      <c r="J762" s="1">
        <f t="shared" si="31"/>
        <v>21.857358999999999</v>
      </c>
    </row>
    <row r="763" spans="1:11" x14ac:dyDescent="0.75">
      <c r="A763" t="s">
        <v>477</v>
      </c>
      <c r="B763" t="s">
        <v>478</v>
      </c>
      <c r="C763" t="s">
        <v>479</v>
      </c>
      <c r="D763" t="s">
        <v>352</v>
      </c>
      <c r="E763" t="s">
        <v>23</v>
      </c>
      <c r="F763" t="s">
        <v>1</v>
      </c>
      <c r="G763">
        <v>10.72</v>
      </c>
      <c r="H763" t="s">
        <v>19</v>
      </c>
      <c r="I763" t="s">
        <v>1</v>
      </c>
      <c r="K763" s="1">
        <f t="shared" si="30"/>
        <v>7.5565120000000006</v>
      </c>
    </row>
    <row r="764" spans="1:11" x14ac:dyDescent="0.75">
      <c r="A764" t="s">
        <v>480</v>
      </c>
      <c r="B764" t="s">
        <v>1</v>
      </c>
      <c r="C764" t="s">
        <v>1</v>
      </c>
      <c r="D764" t="s">
        <v>1</v>
      </c>
      <c r="E764" t="s">
        <v>1</v>
      </c>
      <c r="F764" t="s">
        <v>1</v>
      </c>
      <c r="G764">
        <v>10.72</v>
      </c>
      <c r="H764" t="s">
        <v>19</v>
      </c>
      <c r="I764" t="s">
        <v>1</v>
      </c>
      <c r="K764" s="1">
        <f t="shared" si="30"/>
        <v>7.5565120000000006</v>
      </c>
    </row>
    <row r="765" spans="1:11" x14ac:dyDescent="0.75">
      <c r="A765" t="s">
        <v>477</v>
      </c>
      <c r="B765" t="s">
        <v>1</v>
      </c>
      <c r="C765" t="s">
        <v>1</v>
      </c>
      <c r="D765" t="s">
        <v>1</v>
      </c>
      <c r="E765" t="s">
        <v>1</v>
      </c>
      <c r="F765" t="s">
        <v>1</v>
      </c>
      <c r="G765">
        <v>10.71</v>
      </c>
      <c r="H765" t="s">
        <v>19</v>
      </c>
      <c r="I765" t="s">
        <v>1</v>
      </c>
      <c r="K765" s="1">
        <f t="shared" si="30"/>
        <v>7.5495410000000005</v>
      </c>
    </row>
    <row r="766" spans="1:11" x14ac:dyDescent="0.75">
      <c r="A766" t="s">
        <v>481</v>
      </c>
      <c r="B766" t="s">
        <v>482</v>
      </c>
      <c r="C766" t="s">
        <v>483</v>
      </c>
      <c r="D766" t="s">
        <v>352</v>
      </c>
      <c r="E766" t="s">
        <v>36</v>
      </c>
      <c r="F766" t="s">
        <v>1</v>
      </c>
      <c r="G766">
        <v>19.079999999999998</v>
      </c>
      <c r="H766" t="s">
        <v>19</v>
      </c>
      <c r="I766" t="s">
        <v>1</v>
      </c>
      <c r="J766" s="1">
        <f t="shared" si="31"/>
        <v>18.287967999999999</v>
      </c>
    </row>
    <row r="767" spans="1:11" x14ac:dyDescent="0.75">
      <c r="A767" t="s">
        <v>484</v>
      </c>
      <c r="B767" t="s">
        <v>1</v>
      </c>
      <c r="C767" t="s">
        <v>1</v>
      </c>
      <c r="D767" t="s">
        <v>1</v>
      </c>
      <c r="E767" t="s">
        <v>1</v>
      </c>
      <c r="F767" t="s">
        <v>1</v>
      </c>
      <c r="G767">
        <v>19.350000000000001</v>
      </c>
      <c r="H767" t="s">
        <v>19</v>
      </c>
      <c r="I767" t="s">
        <v>1</v>
      </c>
      <c r="J767" s="1">
        <f t="shared" si="31"/>
        <v>18.547735000000003</v>
      </c>
    </row>
    <row r="768" spans="1:11" x14ac:dyDescent="0.75">
      <c r="A768" t="s">
        <v>481</v>
      </c>
      <c r="B768" t="s">
        <v>1</v>
      </c>
      <c r="C768" t="s">
        <v>1</v>
      </c>
      <c r="D768" t="s">
        <v>1</v>
      </c>
      <c r="E768" t="s">
        <v>1</v>
      </c>
      <c r="F768" t="s">
        <v>1</v>
      </c>
      <c r="G768">
        <v>18.809999999999999</v>
      </c>
      <c r="H768" t="s">
        <v>19</v>
      </c>
      <c r="I768" t="s">
        <v>1</v>
      </c>
      <c r="J768" s="1">
        <f t="shared" si="31"/>
        <v>18.028200999999999</v>
      </c>
    </row>
    <row r="769" spans="1:11" x14ac:dyDescent="0.75">
      <c r="A769" t="s">
        <v>481</v>
      </c>
      <c r="B769" t="s">
        <v>482</v>
      </c>
      <c r="C769" t="s">
        <v>483</v>
      </c>
      <c r="D769" t="s">
        <v>352</v>
      </c>
      <c r="E769" t="s">
        <v>23</v>
      </c>
      <c r="F769" t="s">
        <v>1</v>
      </c>
      <c r="G769">
        <v>8.5500000000000007</v>
      </c>
      <c r="H769" t="s">
        <v>19</v>
      </c>
      <c r="I769" t="s">
        <v>1</v>
      </c>
      <c r="K769" s="1">
        <f t="shared" si="30"/>
        <v>6.0438050000000008</v>
      </c>
    </row>
    <row r="770" spans="1:11" x14ac:dyDescent="0.75">
      <c r="A770" t="s">
        <v>484</v>
      </c>
      <c r="B770" t="s">
        <v>1</v>
      </c>
      <c r="C770" t="s">
        <v>1</v>
      </c>
      <c r="D770" t="s">
        <v>1</v>
      </c>
      <c r="E770" t="s">
        <v>1</v>
      </c>
      <c r="F770" t="s">
        <v>1</v>
      </c>
      <c r="G770">
        <v>8.5399999999999991</v>
      </c>
      <c r="H770" t="s">
        <v>19</v>
      </c>
      <c r="I770" t="s">
        <v>1</v>
      </c>
      <c r="K770" s="1">
        <f t="shared" si="30"/>
        <v>6.0368339999999998</v>
      </c>
    </row>
    <row r="771" spans="1:11" x14ac:dyDescent="0.75">
      <c r="A771" t="s">
        <v>481</v>
      </c>
      <c r="B771" t="s">
        <v>1</v>
      </c>
      <c r="C771" t="s">
        <v>1</v>
      </c>
      <c r="D771" t="s">
        <v>1</v>
      </c>
      <c r="E771" t="s">
        <v>1</v>
      </c>
      <c r="F771" t="s">
        <v>1</v>
      </c>
      <c r="G771">
        <v>8.57</v>
      </c>
      <c r="H771" t="s">
        <v>19</v>
      </c>
      <c r="I771" t="s">
        <v>1</v>
      </c>
      <c r="K771" s="1">
        <f t="shared" si="30"/>
        <v>6.057747</v>
      </c>
    </row>
    <row r="772" spans="1:11" x14ac:dyDescent="0.75">
      <c r="A772" t="s">
        <v>485</v>
      </c>
      <c r="B772" t="s">
        <v>486</v>
      </c>
      <c r="C772" t="s">
        <v>487</v>
      </c>
      <c r="D772" t="s">
        <v>352</v>
      </c>
      <c r="E772" t="s">
        <v>36</v>
      </c>
      <c r="F772" t="s">
        <v>1</v>
      </c>
      <c r="G772">
        <v>21.81</v>
      </c>
      <c r="H772" t="s">
        <v>19</v>
      </c>
      <c r="I772" t="s">
        <v>1</v>
      </c>
      <c r="J772" s="1">
        <f t="shared" si="31"/>
        <v>20.914500999999998</v>
      </c>
    </row>
    <row r="773" spans="1:11" x14ac:dyDescent="0.75">
      <c r="A773" t="s">
        <v>488</v>
      </c>
      <c r="B773" t="s">
        <v>1</v>
      </c>
      <c r="C773" t="s">
        <v>1</v>
      </c>
      <c r="D773" t="s">
        <v>1</v>
      </c>
      <c r="E773" t="s">
        <v>1</v>
      </c>
      <c r="F773" t="s">
        <v>1</v>
      </c>
      <c r="G773">
        <v>21.97</v>
      </c>
      <c r="H773" t="s">
        <v>19</v>
      </c>
      <c r="I773" t="s">
        <v>1</v>
      </c>
      <c r="J773" s="1">
        <f t="shared" si="31"/>
        <v>21.068436999999999</v>
      </c>
    </row>
    <row r="774" spans="1:11" x14ac:dyDescent="0.75">
      <c r="A774" t="s">
        <v>485</v>
      </c>
      <c r="B774" t="s">
        <v>1</v>
      </c>
      <c r="C774" t="s">
        <v>1</v>
      </c>
      <c r="D774" t="s">
        <v>1</v>
      </c>
      <c r="E774" t="s">
        <v>1</v>
      </c>
      <c r="F774" t="s">
        <v>1</v>
      </c>
      <c r="G774">
        <v>21.66</v>
      </c>
      <c r="H774" t="s">
        <v>19</v>
      </c>
      <c r="I774" t="s">
        <v>1</v>
      </c>
      <c r="J774" s="1">
        <f t="shared" si="31"/>
        <v>20.770185999999999</v>
      </c>
    </row>
    <row r="775" spans="1:11" x14ac:dyDescent="0.75">
      <c r="A775" t="s">
        <v>485</v>
      </c>
      <c r="B775" t="s">
        <v>486</v>
      </c>
      <c r="C775" t="s">
        <v>487</v>
      </c>
      <c r="D775" t="s">
        <v>352</v>
      </c>
      <c r="E775" t="s">
        <v>23</v>
      </c>
      <c r="F775" t="s">
        <v>1</v>
      </c>
      <c r="G775">
        <v>7.46</v>
      </c>
      <c r="H775" t="s">
        <v>19</v>
      </c>
      <c r="I775" t="s">
        <v>1</v>
      </c>
      <c r="K775" s="1">
        <f t="shared" si="30"/>
        <v>5.2839660000000004</v>
      </c>
    </row>
    <row r="776" spans="1:11" x14ac:dyDescent="0.75">
      <c r="A776" t="s">
        <v>488</v>
      </c>
      <c r="B776" t="s">
        <v>1</v>
      </c>
      <c r="C776" t="s">
        <v>1</v>
      </c>
      <c r="D776" t="s">
        <v>1</v>
      </c>
      <c r="E776" t="s">
        <v>1</v>
      </c>
      <c r="F776" t="s">
        <v>1</v>
      </c>
      <c r="G776">
        <v>7.49</v>
      </c>
      <c r="H776" t="s">
        <v>19</v>
      </c>
      <c r="I776" t="s">
        <v>1</v>
      </c>
      <c r="K776" s="1">
        <f t="shared" si="30"/>
        <v>5.3048790000000006</v>
      </c>
    </row>
    <row r="777" spans="1:11" x14ac:dyDescent="0.75">
      <c r="A777" t="s">
        <v>485</v>
      </c>
      <c r="B777" t="s">
        <v>1</v>
      </c>
      <c r="C777" t="s">
        <v>1</v>
      </c>
      <c r="D777" t="s">
        <v>1</v>
      </c>
      <c r="E777" t="s">
        <v>1</v>
      </c>
      <c r="F777" t="s">
        <v>1</v>
      </c>
      <c r="G777">
        <v>7.44</v>
      </c>
      <c r="H777" t="s">
        <v>19</v>
      </c>
      <c r="I777" t="s">
        <v>1</v>
      </c>
      <c r="K777" s="1">
        <f t="shared" si="30"/>
        <v>5.2700240000000003</v>
      </c>
    </row>
    <row r="778" spans="1:11" x14ac:dyDescent="0.75">
      <c r="A778" t="s">
        <v>489</v>
      </c>
      <c r="B778" t="s">
        <v>490</v>
      </c>
      <c r="C778" t="s">
        <v>491</v>
      </c>
      <c r="D778" t="s">
        <v>352</v>
      </c>
      <c r="E778" t="s">
        <v>36</v>
      </c>
      <c r="F778" t="s">
        <v>1</v>
      </c>
      <c r="G778">
        <v>28.78</v>
      </c>
      <c r="H778" t="s">
        <v>19</v>
      </c>
      <c r="I778" t="s">
        <v>1</v>
      </c>
      <c r="J778" s="1">
        <f t="shared" si="31"/>
        <v>27.620338</v>
      </c>
    </row>
    <row r="779" spans="1:11" x14ac:dyDescent="0.75">
      <c r="A779" t="s">
        <v>492</v>
      </c>
      <c r="B779" t="s">
        <v>1</v>
      </c>
      <c r="C779" t="s">
        <v>1</v>
      </c>
      <c r="D779" t="s">
        <v>1</v>
      </c>
      <c r="E779" t="s">
        <v>1</v>
      </c>
      <c r="F779" t="s">
        <v>1</v>
      </c>
      <c r="G779">
        <v>29.01</v>
      </c>
      <c r="H779" t="s">
        <v>19</v>
      </c>
      <c r="I779" t="s">
        <v>1</v>
      </c>
      <c r="J779" s="1">
        <f t="shared" si="31"/>
        <v>27.841621</v>
      </c>
    </row>
    <row r="780" spans="1:11" x14ac:dyDescent="0.75">
      <c r="A780" t="s">
        <v>489</v>
      </c>
      <c r="B780" t="s">
        <v>1</v>
      </c>
      <c r="C780" t="s">
        <v>1</v>
      </c>
      <c r="D780" t="s">
        <v>1</v>
      </c>
      <c r="E780" t="s">
        <v>1</v>
      </c>
      <c r="F780" t="s">
        <v>1</v>
      </c>
      <c r="G780">
        <v>28.54</v>
      </c>
      <c r="H780" t="s">
        <v>19</v>
      </c>
      <c r="I780" t="s">
        <v>1</v>
      </c>
      <c r="J780" s="1">
        <f t="shared" si="31"/>
        <v>27.389433999999998</v>
      </c>
    </row>
    <row r="781" spans="1:11" x14ac:dyDescent="0.75">
      <c r="A781" t="s">
        <v>489</v>
      </c>
      <c r="B781" t="s">
        <v>490</v>
      </c>
      <c r="C781" t="s">
        <v>491</v>
      </c>
      <c r="D781" t="s">
        <v>352</v>
      </c>
      <c r="E781" t="s">
        <v>23</v>
      </c>
      <c r="F781" t="s">
        <v>1</v>
      </c>
      <c r="G781">
        <v>7.59</v>
      </c>
      <c r="H781" t="s">
        <v>19</v>
      </c>
      <c r="I781" t="s">
        <v>1</v>
      </c>
      <c r="K781" s="1">
        <f t="shared" si="30"/>
        <v>5.3745890000000003</v>
      </c>
    </row>
    <row r="782" spans="1:11" x14ac:dyDescent="0.75">
      <c r="A782" t="s">
        <v>492</v>
      </c>
      <c r="B782" t="s">
        <v>1</v>
      </c>
      <c r="C782" t="s">
        <v>1</v>
      </c>
      <c r="D782" t="s">
        <v>1</v>
      </c>
      <c r="E782" t="s">
        <v>1</v>
      </c>
      <c r="F782" t="s">
        <v>1</v>
      </c>
      <c r="G782">
        <v>7.54</v>
      </c>
      <c r="H782" t="s">
        <v>19</v>
      </c>
      <c r="I782" t="s">
        <v>1</v>
      </c>
      <c r="K782" s="1">
        <f t="shared" si="30"/>
        <v>5.339734</v>
      </c>
    </row>
    <row r="783" spans="1:11" x14ac:dyDescent="0.75">
      <c r="A783" t="s">
        <v>489</v>
      </c>
      <c r="B783" t="s">
        <v>1</v>
      </c>
      <c r="C783" t="s">
        <v>1</v>
      </c>
      <c r="D783" t="s">
        <v>1</v>
      </c>
      <c r="E783" t="s">
        <v>1</v>
      </c>
      <c r="F783" t="s">
        <v>1</v>
      </c>
      <c r="G783">
        <v>7.64</v>
      </c>
      <c r="H783" t="s">
        <v>19</v>
      </c>
      <c r="I783" t="s">
        <v>1</v>
      </c>
      <c r="K783" s="1">
        <f t="shared" si="30"/>
        <v>5.4094439999999997</v>
      </c>
    </row>
    <row r="784" spans="1:11" x14ac:dyDescent="0.75">
      <c r="A784" t="s">
        <v>493</v>
      </c>
      <c r="B784" t="s">
        <v>14</v>
      </c>
      <c r="C784" t="s">
        <v>15</v>
      </c>
      <c r="D784" t="s">
        <v>16</v>
      </c>
      <c r="E784" t="s">
        <v>17</v>
      </c>
      <c r="F784" t="s">
        <v>18</v>
      </c>
      <c r="G784">
        <v>0</v>
      </c>
      <c r="H784" t="s">
        <v>19</v>
      </c>
      <c r="I784" t="s">
        <v>21</v>
      </c>
    </row>
    <row r="785" spans="1:9" x14ac:dyDescent="0.75">
      <c r="A785" t="s">
        <v>494</v>
      </c>
      <c r="B785" t="s">
        <v>1</v>
      </c>
      <c r="C785" t="s">
        <v>1</v>
      </c>
      <c r="D785" t="s">
        <v>1</v>
      </c>
      <c r="E785" t="s">
        <v>1</v>
      </c>
      <c r="F785" t="s">
        <v>1</v>
      </c>
      <c r="G785">
        <v>0</v>
      </c>
      <c r="H785" t="s">
        <v>19</v>
      </c>
      <c r="I785" t="s">
        <v>21</v>
      </c>
    </row>
    <row r="786" spans="1:9" x14ac:dyDescent="0.75">
      <c r="A786" t="s">
        <v>495</v>
      </c>
      <c r="B786" t="s">
        <v>1</v>
      </c>
      <c r="C786" t="s">
        <v>1</v>
      </c>
      <c r="D786" t="s">
        <v>1</v>
      </c>
      <c r="E786" t="s">
        <v>1</v>
      </c>
      <c r="F786" t="s">
        <v>1</v>
      </c>
      <c r="G786">
        <v>0</v>
      </c>
      <c r="H786" t="s">
        <v>19</v>
      </c>
      <c r="I786" t="s">
        <v>21</v>
      </c>
    </row>
    <row r="787" spans="1:9" x14ac:dyDescent="0.75">
      <c r="A787" t="s">
        <v>493</v>
      </c>
      <c r="B787" t="s">
        <v>1</v>
      </c>
      <c r="C787" t="s">
        <v>1</v>
      </c>
      <c r="D787" t="s">
        <v>1</v>
      </c>
      <c r="E787" t="s">
        <v>1</v>
      </c>
      <c r="F787" t="s">
        <v>1</v>
      </c>
      <c r="G787">
        <v>0</v>
      </c>
      <c r="H787" t="s">
        <v>19</v>
      </c>
      <c r="I787" t="s">
        <v>21</v>
      </c>
    </row>
    <row r="788" spans="1:9" x14ac:dyDescent="0.75">
      <c r="A788" t="s">
        <v>493</v>
      </c>
      <c r="B788" t="s">
        <v>14</v>
      </c>
      <c r="C788" t="s">
        <v>15</v>
      </c>
      <c r="D788" t="s">
        <v>16</v>
      </c>
      <c r="E788" t="s">
        <v>23</v>
      </c>
      <c r="F788" t="s">
        <v>18</v>
      </c>
      <c r="G788">
        <v>0.02</v>
      </c>
      <c r="H788" t="s">
        <v>19</v>
      </c>
      <c r="I788" t="s">
        <v>21</v>
      </c>
    </row>
    <row r="789" spans="1:9" x14ac:dyDescent="0.75">
      <c r="A789" t="s">
        <v>494</v>
      </c>
      <c r="B789" t="s">
        <v>1</v>
      </c>
      <c r="C789" t="s">
        <v>1</v>
      </c>
      <c r="D789" t="s">
        <v>1</v>
      </c>
      <c r="E789" t="s">
        <v>1</v>
      </c>
      <c r="F789" t="s">
        <v>1</v>
      </c>
      <c r="G789">
        <v>0</v>
      </c>
      <c r="H789" t="s">
        <v>19</v>
      </c>
      <c r="I789" t="s">
        <v>21</v>
      </c>
    </row>
    <row r="790" spans="1:9" x14ac:dyDescent="0.75">
      <c r="A790" t="s">
        <v>495</v>
      </c>
      <c r="B790" t="s">
        <v>1</v>
      </c>
      <c r="C790" t="s">
        <v>1</v>
      </c>
      <c r="D790" t="s">
        <v>1</v>
      </c>
      <c r="E790" t="s">
        <v>1</v>
      </c>
      <c r="F790" t="s">
        <v>1</v>
      </c>
      <c r="G790">
        <v>0.05</v>
      </c>
      <c r="H790" t="s">
        <v>19</v>
      </c>
      <c r="I790" t="s">
        <v>24</v>
      </c>
    </row>
    <row r="791" spans="1:9" x14ac:dyDescent="0.75">
      <c r="A791" t="s">
        <v>493</v>
      </c>
      <c r="B791" t="s">
        <v>1</v>
      </c>
      <c r="C791" t="s">
        <v>1</v>
      </c>
      <c r="D791" t="s">
        <v>1</v>
      </c>
      <c r="E791" t="s">
        <v>1</v>
      </c>
      <c r="F791" t="s">
        <v>1</v>
      </c>
      <c r="G791">
        <v>0.01</v>
      </c>
      <c r="H791" t="s">
        <v>19</v>
      </c>
      <c r="I791" t="s">
        <v>21</v>
      </c>
    </row>
    <row r="792" spans="1:9" x14ac:dyDescent="0.75">
      <c r="A792" t="s">
        <v>496</v>
      </c>
      <c r="B792" t="s">
        <v>497</v>
      </c>
      <c r="C792" t="s">
        <v>315</v>
      </c>
      <c r="D792" t="s">
        <v>16</v>
      </c>
      <c r="E792" t="s">
        <v>36</v>
      </c>
      <c r="F792" t="s">
        <v>1</v>
      </c>
      <c r="G792">
        <v>5.55</v>
      </c>
      <c r="H792" t="s">
        <v>19</v>
      </c>
      <c r="I792" t="s">
        <v>1</v>
      </c>
    </row>
    <row r="793" spans="1:9" x14ac:dyDescent="0.75">
      <c r="A793" t="s">
        <v>498</v>
      </c>
      <c r="B793" t="s">
        <v>1</v>
      </c>
      <c r="C793" t="s">
        <v>1</v>
      </c>
      <c r="D793" t="s">
        <v>1</v>
      </c>
      <c r="E793" t="s">
        <v>1</v>
      </c>
      <c r="F793" t="s">
        <v>1</v>
      </c>
      <c r="G793">
        <v>5.95</v>
      </c>
      <c r="H793" t="s">
        <v>19</v>
      </c>
      <c r="I793" t="s">
        <v>1</v>
      </c>
    </row>
    <row r="794" spans="1:9" x14ac:dyDescent="0.75">
      <c r="A794" t="s">
        <v>499</v>
      </c>
      <c r="B794" t="s">
        <v>1</v>
      </c>
      <c r="C794" t="s">
        <v>1</v>
      </c>
      <c r="D794" t="s">
        <v>1</v>
      </c>
      <c r="E794" t="s">
        <v>1</v>
      </c>
      <c r="F794" t="s">
        <v>1</v>
      </c>
      <c r="G794">
        <v>5.39</v>
      </c>
      <c r="H794" t="s">
        <v>19</v>
      </c>
      <c r="I794" t="s">
        <v>1</v>
      </c>
    </row>
    <row r="795" spans="1:9" x14ac:dyDescent="0.75">
      <c r="A795" t="s">
        <v>496</v>
      </c>
      <c r="B795" t="s">
        <v>1</v>
      </c>
      <c r="C795" t="s">
        <v>1</v>
      </c>
      <c r="D795" t="s">
        <v>1</v>
      </c>
      <c r="E795" t="s">
        <v>1</v>
      </c>
      <c r="F795" t="s">
        <v>1</v>
      </c>
      <c r="G795">
        <v>5.3</v>
      </c>
      <c r="H795" t="s">
        <v>19</v>
      </c>
      <c r="I795" t="s">
        <v>1</v>
      </c>
    </row>
    <row r="796" spans="1:9" x14ac:dyDescent="0.75">
      <c r="A796" t="s">
        <v>496</v>
      </c>
      <c r="B796" t="s">
        <v>497</v>
      </c>
      <c r="C796" t="s">
        <v>315</v>
      </c>
      <c r="D796" t="s">
        <v>16</v>
      </c>
      <c r="E796" t="s">
        <v>23</v>
      </c>
      <c r="F796" t="s">
        <v>1</v>
      </c>
      <c r="G796">
        <v>1.43</v>
      </c>
      <c r="H796" t="s">
        <v>19</v>
      </c>
      <c r="I796" t="s">
        <v>1</v>
      </c>
    </row>
    <row r="797" spans="1:9" x14ac:dyDescent="0.75">
      <c r="A797" t="s">
        <v>498</v>
      </c>
      <c r="B797" t="s">
        <v>1</v>
      </c>
      <c r="C797" t="s">
        <v>1</v>
      </c>
      <c r="D797" t="s">
        <v>1</v>
      </c>
      <c r="E797" t="s">
        <v>1</v>
      </c>
      <c r="F797" t="s">
        <v>1</v>
      </c>
      <c r="G797">
        <v>1.6</v>
      </c>
      <c r="H797" t="s">
        <v>19</v>
      </c>
      <c r="I797" t="s">
        <v>1</v>
      </c>
    </row>
    <row r="798" spans="1:9" x14ac:dyDescent="0.75">
      <c r="A798" t="s">
        <v>499</v>
      </c>
      <c r="B798" t="s">
        <v>1</v>
      </c>
      <c r="C798" t="s">
        <v>1</v>
      </c>
      <c r="D798" t="s">
        <v>1</v>
      </c>
      <c r="E798" t="s">
        <v>1</v>
      </c>
      <c r="F798" t="s">
        <v>1</v>
      </c>
      <c r="G798">
        <v>1.35</v>
      </c>
      <c r="H798" t="s">
        <v>19</v>
      </c>
      <c r="I798" t="s">
        <v>1</v>
      </c>
    </row>
    <row r="799" spans="1:9" x14ac:dyDescent="0.75">
      <c r="A799" t="s">
        <v>496</v>
      </c>
      <c r="B799" t="s">
        <v>1</v>
      </c>
      <c r="C799" t="s">
        <v>1</v>
      </c>
      <c r="D799" t="s">
        <v>1</v>
      </c>
      <c r="E799" t="s">
        <v>1</v>
      </c>
      <c r="F799" t="s">
        <v>1</v>
      </c>
      <c r="G799">
        <v>1.33</v>
      </c>
      <c r="H799" t="s">
        <v>19</v>
      </c>
      <c r="I799" t="s">
        <v>1</v>
      </c>
    </row>
    <row r="800" spans="1:9" x14ac:dyDescent="0.75">
      <c r="A800" t="s">
        <v>500</v>
      </c>
      <c r="B800" t="s">
        <v>501</v>
      </c>
      <c r="C800" t="s">
        <v>321</v>
      </c>
      <c r="D800" t="s">
        <v>16</v>
      </c>
      <c r="E800" t="s">
        <v>36</v>
      </c>
      <c r="F800" t="s">
        <v>1</v>
      </c>
      <c r="G800">
        <v>15.43</v>
      </c>
      <c r="H800" t="s">
        <v>19</v>
      </c>
      <c r="I800" t="s">
        <v>1</v>
      </c>
    </row>
    <row r="801" spans="1:9" x14ac:dyDescent="0.75">
      <c r="A801" t="s">
        <v>502</v>
      </c>
      <c r="B801" t="s">
        <v>1</v>
      </c>
      <c r="C801" t="s">
        <v>1</v>
      </c>
      <c r="D801" t="s">
        <v>1</v>
      </c>
      <c r="E801" t="s">
        <v>1</v>
      </c>
      <c r="F801" t="s">
        <v>1</v>
      </c>
      <c r="G801">
        <v>15.5</v>
      </c>
      <c r="H801" t="s">
        <v>19</v>
      </c>
      <c r="I801" t="s">
        <v>1</v>
      </c>
    </row>
    <row r="802" spans="1:9" x14ac:dyDescent="0.75">
      <c r="A802" t="s">
        <v>503</v>
      </c>
      <c r="B802" t="s">
        <v>1</v>
      </c>
      <c r="C802" t="s">
        <v>1</v>
      </c>
      <c r="D802" t="s">
        <v>1</v>
      </c>
      <c r="E802" t="s">
        <v>1</v>
      </c>
      <c r="F802" t="s">
        <v>1</v>
      </c>
      <c r="G802">
        <v>15.44</v>
      </c>
      <c r="H802" t="s">
        <v>19</v>
      </c>
      <c r="I802" t="s">
        <v>1</v>
      </c>
    </row>
    <row r="803" spans="1:9" x14ac:dyDescent="0.75">
      <c r="A803" t="s">
        <v>500</v>
      </c>
      <c r="B803" t="s">
        <v>1</v>
      </c>
      <c r="C803" t="s">
        <v>1</v>
      </c>
      <c r="D803" t="s">
        <v>1</v>
      </c>
      <c r="E803" t="s">
        <v>1</v>
      </c>
      <c r="F803" t="s">
        <v>1</v>
      </c>
      <c r="G803">
        <v>15.35</v>
      </c>
      <c r="H803" t="s">
        <v>19</v>
      </c>
      <c r="I803" t="s">
        <v>1</v>
      </c>
    </row>
    <row r="804" spans="1:9" x14ac:dyDescent="0.75">
      <c r="A804" t="s">
        <v>500</v>
      </c>
      <c r="B804" t="s">
        <v>501</v>
      </c>
      <c r="C804" t="s">
        <v>321</v>
      </c>
      <c r="D804" t="s">
        <v>16</v>
      </c>
      <c r="E804" t="s">
        <v>23</v>
      </c>
      <c r="F804" t="s">
        <v>1</v>
      </c>
      <c r="G804">
        <v>2.5099999999999998</v>
      </c>
      <c r="H804" t="s">
        <v>19</v>
      </c>
      <c r="I804" t="s">
        <v>1</v>
      </c>
    </row>
    <row r="805" spans="1:9" x14ac:dyDescent="0.75">
      <c r="A805" t="s">
        <v>502</v>
      </c>
      <c r="B805" t="s">
        <v>1</v>
      </c>
      <c r="C805" t="s">
        <v>1</v>
      </c>
      <c r="D805" t="s">
        <v>1</v>
      </c>
      <c r="E805" t="s">
        <v>1</v>
      </c>
      <c r="F805" t="s">
        <v>1</v>
      </c>
      <c r="G805">
        <v>2.4500000000000002</v>
      </c>
      <c r="H805" t="s">
        <v>19</v>
      </c>
      <c r="I805" t="s">
        <v>1</v>
      </c>
    </row>
    <row r="806" spans="1:9" x14ac:dyDescent="0.75">
      <c r="A806" t="s">
        <v>503</v>
      </c>
      <c r="B806" t="s">
        <v>1</v>
      </c>
      <c r="C806" t="s">
        <v>1</v>
      </c>
      <c r="D806" t="s">
        <v>1</v>
      </c>
      <c r="E806" t="s">
        <v>1</v>
      </c>
      <c r="F806" t="s">
        <v>1</v>
      </c>
      <c r="G806">
        <v>2.46</v>
      </c>
      <c r="H806" t="s">
        <v>19</v>
      </c>
      <c r="I806" t="s">
        <v>1</v>
      </c>
    </row>
    <row r="807" spans="1:9" x14ac:dyDescent="0.75">
      <c r="A807" t="s">
        <v>500</v>
      </c>
      <c r="B807" t="s">
        <v>1</v>
      </c>
      <c r="C807" t="s">
        <v>1</v>
      </c>
      <c r="D807" t="s">
        <v>1</v>
      </c>
      <c r="E807" t="s">
        <v>1</v>
      </c>
      <c r="F807" t="s">
        <v>1</v>
      </c>
      <c r="G807">
        <v>2.62</v>
      </c>
      <c r="H807" t="s">
        <v>19</v>
      </c>
      <c r="I807" t="s">
        <v>1</v>
      </c>
    </row>
    <row r="808" spans="1:9" x14ac:dyDescent="0.75">
      <c r="A808" t="s">
        <v>504</v>
      </c>
      <c r="B808" t="s">
        <v>505</v>
      </c>
      <c r="C808" t="s">
        <v>327</v>
      </c>
      <c r="D808" t="s">
        <v>16</v>
      </c>
      <c r="E808" t="s">
        <v>36</v>
      </c>
      <c r="F808" t="s">
        <v>1</v>
      </c>
      <c r="G808">
        <v>26.25</v>
      </c>
      <c r="H808" t="s">
        <v>19</v>
      </c>
      <c r="I808" t="s">
        <v>1</v>
      </c>
    </row>
    <row r="809" spans="1:9" x14ac:dyDescent="0.75">
      <c r="A809" t="s">
        <v>506</v>
      </c>
      <c r="B809" t="s">
        <v>1</v>
      </c>
      <c r="C809" t="s">
        <v>1</v>
      </c>
      <c r="D809" t="s">
        <v>1</v>
      </c>
      <c r="E809" t="s">
        <v>1</v>
      </c>
      <c r="F809" t="s">
        <v>1</v>
      </c>
      <c r="G809">
        <v>26.52</v>
      </c>
      <c r="H809" t="s">
        <v>19</v>
      </c>
      <c r="I809" t="s">
        <v>1</v>
      </c>
    </row>
    <row r="810" spans="1:9" x14ac:dyDescent="0.75">
      <c r="A810" t="s">
        <v>507</v>
      </c>
      <c r="B810" t="s">
        <v>1</v>
      </c>
      <c r="C810" t="s">
        <v>1</v>
      </c>
      <c r="D810" t="s">
        <v>1</v>
      </c>
      <c r="E810" t="s">
        <v>1</v>
      </c>
      <c r="F810" t="s">
        <v>1</v>
      </c>
      <c r="G810">
        <v>26.02</v>
      </c>
      <c r="H810" t="s">
        <v>19</v>
      </c>
      <c r="I810" t="s">
        <v>1</v>
      </c>
    </row>
    <row r="811" spans="1:9" x14ac:dyDescent="0.75">
      <c r="A811" t="s">
        <v>504</v>
      </c>
      <c r="B811" t="s">
        <v>1</v>
      </c>
      <c r="C811" t="s">
        <v>1</v>
      </c>
      <c r="D811" t="s">
        <v>1</v>
      </c>
      <c r="E811" t="s">
        <v>1</v>
      </c>
      <c r="F811" t="s">
        <v>1</v>
      </c>
      <c r="G811">
        <v>26.23</v>
      </c>
      <c r="H811" t="s">
        <v>19</v>
      </c>
      <c r="I811" t="s">
        <v>1</v>
      </c>
    </row>
    <row r="812" spans="1:9" x14ac:dyDescent="0.75">
      <c r="A812" t="s">
        <v>504</v>
      </c>
      <c r="B812" t="s">
        <v>505</v>
      </c>
      <c r="C812" t="s">
        <v>327</v>
      </c>
      <c r="D812" t="s">
        <v>16</v>
      </c>
      <c r="E812" t="s">
        <v>23</v>
      </c>
      <c r="F812" t="s">
        <v>1</v>
      </c>
      <c r="G812">
        <v>6.14</v>
      </c>
      <c r="H812" t="s">
        <v>19</v>
      </c>
      <c r="I812" t="s">
        <v>1</v>
      </c>
    </row>
    <row r="813" spans="1:9" x14ac:dyDescent="0.75">
      <c r="A813" t="s">
        <v>506</v>
      </c>
      <c r="B813" t="s">
        <v>1</v>
      </c>
      <c r="C813" t="s">
        <v>1</v>
      </c>
      <c r="D813" t="s">
        <v>1</v>
      </c>
      <c r="E813" t="s">
        <v>1</v>
      </c>
      <c r="F813" t="s">
        <v>1</v>
      </c>
      <c r="G813">
        <v>6.09</v>
      </c>
      <c r="H813" t="s">
        <v>19</v>
      </c>
      <c r="I813" t="s">
        <v>1</v>
      </c>
    </row>
    <row r="814" spans="1:9" x14ac:dyDescent="0.75">
      <c r="A814" t="s">
        <v>507</v>
      </c>
      <c r="B814" t="s">
        <v>1</v>
      </c>
      <c r="C814" t="s">
        <v>1</v>
      </c>
      <c r="D814" t="s">
        <v>1</v>
      </c>
      <c r="E814" t="s">
        <v>1</v>
      </c>
      <c r="F814" t="s">
        <v>1</v>
      </c>
      <c r="G814">
        <v>6.11</v>
      </c>
      <c r="H814" t="s">
        <v>19</v>
      </c>
      <c r="I814" t="s">
        <v>1</v>
      </c>
    </row>
    <row r="815" spans="1:9" x14ac:dyDescent="0.75">
      <c r="A815" t="s">
        <v>504</v>
      </c>
      <c r="B815" t="s">
        <v>1</v>
      </c>
      <c r="C815" t="s">
        <v>1</v>
      </c>
      <c r="D815" t="s">
        <v>1</v>
      </c>
      <c r="E815" t="s">
        <v>1</v>
      </c>
      <c r="F815" t="s">
        <v>1</v>
      </c>
      <c r="G815">
        <v>6.21</v>
      </c>
      <c r="H815" t="s">
        <v>19</v>
      </c>
      <c r="I815" t="s">
        <v>1</v>
      </c>
    </row>
    <row r="816" spans="1:9" x14ac:dyDescent="0.75">
      <c r="A816" t="s">
        <v>508</v>
      </c>
      <c r="B816" t="s">
        <v>14</v>
      </c>
      <c r="C816" t="s">
        <v>15</v>
      </c>
      <c r="D816" t="s">
        <v>16</v>
      </c>
      <c r="E816" t="s">
        <v>17</v>
      </c>
      <c r="F816" t="s">
        <v>18</v>
      </c>
      <c r="G816">
        <v>0</v>
      </c>
      <c r="H816" t="s">
        <v>19</v>
      </c>
      <c r="I816" t="s">
        <v>21</v>
      </c>
    </row>
    <row r="817" spans="1:9" x14ac:dyDescent="0.75">
      <c r="A817" t="s">
        <v>509</v>
      </c>
      <c r="B817" t="s">
        <v>1</v>
      </c>
      <c r="C817" t="s">
        <v>1</v>
      </c>
      <c r="D817" t="s">
        <v>1</v>
      </c>
      <c r="E817" t="s">
        <v>1</v>
      </c>
      <c r="F817" t="s">
        <v>1</v>
      </c>
      <c r="G817">
        <v>0</v>
      </c>
      <c r="H817" t="s">
        <v>19</v>
      </c>
      <c r="I817" t="s">
        <v>21</v>
      </c>
    </row>
    <row r="818" spans="1:9" x14ac:dyDescent="0.75">
      <c r="A818" t="s">
        <v>510</v>
      </c>
      <c r="B818" t="s">
        <v>1</v>
      </c>
      <c r="C818" t="s">
        <v>1</v>
      </c>
      <c r="D818" t="s">
        <v>1</v>
      </c>
      <c r="E818" t="s">
        <v>1</v>
      </c>
      <c r="F818" t="s">
        <v>1</v>
      </c>
      <c r="G818">
        <v>0</v>
      </c>
      <c r="H818" t="s">
        <v>19</v>
      </c>
      <c r="I818" t="s">
        <v>21</v>
      </c>
    </row>
    <row r="819" spans="1:9" x14ac:dyDescent="0.75">
      <c r="A819" t="s">
        <v>508</v>
      </c>
      <c r="B819" t="s">
        <v>1</v>
      </c>
      <c r="C819" t="s">
        <v>1</v>
      </c>
      <c r="D819" t="s">
        <v>1</v>
      </c>
      <c r="E819" t="s">
        <v>1</v>
      </c>
      <c r="F819" t="s">
        <v>1</v>
      </c>
      <c r="G819">
        <v>0</v>
      </c>
      <c r="H819" t="s">
        <v>19</v>
      </c>
      <c r="I819" t="s">
        <v>21</v>
      </c>
    </row>
    <row r="820" spans="1:9" x14ac:dyDescent="0.75">
      <c r="A820" t="s">
        <v>508</v>
      </c>
      <c r="B820" t="s">
        <v>14</v>
      </c>
      <c r="C820" t="s">
        <v>15</v>
      </c>
      <c r="D820" t="s">
        <v>16</v>
      </c>
      <c r="E820" t="s">
        <v>23</v>
      </c>
      <c r="F820" t="s">
        <v>18</v>
      </c>
      <c r="G820">
        <v>0</v>
      </c>
      <c r="H820" t="s">
        <v>19</v>
      </c>
      <c r="I820" t="s">
        <v>21</v>
      </c>
    </row>
    <row r="821" spans="1:9" x14ac:dyDescent="0.75">
      <c r="A821" t="s">
        <v>509</v>
      </c>
      <c r="B821" t="s">
        <v>1</v>
      </c>
      <c r="C821" t="s">
        <v>1</v>
      </c>
      <c r="D821" t="s">
        <v>1</v>
      </c>
      <c r="E821" t="s">
        <v>1</v>
      </c>
      <c r="F821" t="s">
        <v>1</v>
      </c>
      <c r="G821">
        <v>0</v>
      </c>
      <c r="H821" t="s">
        <v>19</v>
      </c>
      <c r="I821" t="s">
        <v>21</v>
      </c>
    </row>
    <row r="822" spans="1:9" x14ac:dyDescent="0.75">
      <c r="A822" t="s">
        <v>510</v>
      </c>
      <c r="B822" t="s">
        <v>1</v>
      </c>
      <c r="C822" t="s">
        <v>1</v>
      </c>
      <c r="D822" t="s">
        <v>1</v>
      </c>
      <c r="E822" t="s">
        <v>1</v>
      </c>
      <c r="F822" t="s">
        <v>1</v>
      </c>
      <c r="G822">
        <v>0</v>
      </c>
      <c r="H822" t="s">
        <v>19</v>
      </c>
      <c r="I822" t="s">
        <v>21</v>
      </c>
    </row>
    <row r="823" spans="1:9" x14ac:dyDescent="0.75">
      <c r="A823" t="s">
        <v>508</v>
      </c>
      <c r="B823" t="s">
        <v>1</v>
      </c>
      <c r="C823" t="s">
        <v>1</v>
      </c>
      <c r="D823" t="s">
        <v>1</v>
      </c>
      <c r="E823" t="s">
        <v>1</v>
      </c>
      <c r="F823" t="s">
        <v>1</v>
      </c>
      <c r="G823">
        <v>0</v>
      </c>
      <c r="H823" t="s">
        <v>19</v>
      </c>
      <c r="I823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W82"/>
  <sheetViews>
    <sheetView workbookViewId="0">
      <selection activeCell="L3" sqref="L3"/>
    </sheetView>
  </sheetViews>
  <sheetFormatPr baseColWidth="10" defaultColWidth="12.6328125" defaultRowHeight="14.75" x14ac:dyDescent="0.75"/>
  <cols>
    <col min="8" max="8" width="12.6328125" style="7"/>
  </cols>
  <sheetData>
    <row r="3" spans="1:23" ht="21.75" customHeight="1" x14ac:dyDescent="0.8">
      <c r="A3" s="9" t="s">
        <v>527</v>
      </c>
      <c r="B3" s="9" t="s">
        <v>530</v>
      </c>
      <c r="C3" s="9" t="s">
        <v>581</v>
      </c>
      <c r="D3" s="9" t="s">
        <v>580</v>
      </c>
      <c r="E3" s="9" t="s">
        <v>528</v>
      </c>
      <c r="F3" s="9" t="s">
        <v>529</v>
      </c>
      <c r="G3" s="9" t="s">
        <v>582</v>
      </c>
      <c r="H3" s="10" t="s">
        <v>577</v>
      </c>
      <c r="I3" s="9" t="s">
        <v>576</v>
      </c>
      <c r="J3" s="11"/>
      <c r="K3" s="9" t="s">
        <v>538</v>
      </c>
      <c r="L3" s="9" t="s">
        <v>570</v>
      </c>
      <c r="M3" s="9" t="s">
        <v>569</v>
      </c>
      <c r="N3" s="9" t="s">
        <v>572</v>
      </c>
      <c r="O3" s="9" t="s">
        <v>578</v>
      </c>
      <c r="P3" s="9" t="s">
        <v>584</v>
      </c>
      <c r="Q3" s="11"/>
      <c r="R3" s="9" t="s">
        <v>538</v>
      </c>
      <c r="S3" s="9" t="s">
        <v>574</v>
      </c>
      <c r="T3" s="9" t="s">
        <v>575</v>
      </c>
      <c r="U3" s="9" t="s">
        <v>573</v>
      </c>
      <c r="V3" s="9" t="s">
        <v>579</v>
      </c>
      <c r="W3" s="9" t="s">
        <v>584</v>
      </c>
    </row>
    <row r="4" spans="1:23" x14ac:dyDescent="0.75">
      <c r="A4" t="s">
        <v>444</v>
      </c>
      <c r="B4" s="5">
        <v>21.530245000000001</v>
      </c>
      <c r="C4" s="5">
        <f t="shared" ref="C4:C35" si="0">B4-(B4*I4)</f>
        <v>25.052018942133333</v>
      </c>
      <c r="D4" s="5">
        <f>(C4*0.04)*(1000/15)</f>
        <v>66.805383845688908</v>
      </c>
      <c r="E4" s="5">
        <v>6.6502819999999998</v>
      </c>
      <c r="F4" s="5">
        <f>E4-(E4*I4)</f>
        <v>7.7380907943466664</v>
      </c>
      <c r="G4" s="5">
        <f>(F4*0.04)*(1000/15)</f>
        <v>20.634908784924445</v>
      </c>
      <c r="H4" s="6">
        <v>12.5464</v>
      </c>
      <c r="I4" s="5">
        <f>(H4-15)/15</f>
        <v>-0.16357333333333332</v>
      </c>
      <c r="K4" t="s">
        <v>539</v>
      </c>
      <c r="L4" s="1">
        <f t="shared" ref="L4:L35" si="1">D4</f>
        <v>66.805383845688908</v>
      </c>
      <c r="M4">
        <f>AVERAGE(D36:D38)</f>
        <v>242.18858430782817</v>
      </c>
      <c r="N4">
        <f>(M4-L4)/0.45</f>
        <v>389.74044547142057</v>
      </c>
      <c r="O4">
        <f>AVERAGE(N5:N7)</f>
        <v>406.63083558668649</v>
      </c>
      <c r="P4">
        <f>_xlfn.STDEV.P(N4:N6)</f>
        <v>20.14088989287664</v>
      </c>
      <c r="R4" t="s">
        <v>539</v>
      </c>
      <c r="S4">
        <f t="shared" ref="S4:S35" si="2">G4</f>
        <v>20.634908784924445</v>
      </c>
      <c r="T4" s="5">
        <f>AVERAGE(G36:G38)</f>
        <v>67.255826411709634</v>
      </c>
      <c r="U4" s="12">
        <f>(T4-S4)/0.54</f>
        <v>86.33503264219479</v>
      </c>
      <c r="V4">
        <f>AVERAGE(U5:U7)</f>
        <v>89.899796321426606</v>
      </c>
      <c r="W4">
        <f>_xlfn.STDEV.P(U4:U6)</f>
        <v>6.5336955210938976</v>
      </c>
    </row>
    <row r="5" spans="1:23" x14ac:dyDescent="0.75">
      <c r="A5" t="s">
        <v>391</v>
      </c>
      <c r="B5" s="5">
        <v>22.435587999999999</v>
      </c>
      <c r="C5" s="5">
        <f t="shared" si="0"/>
        <v>22.433494011786664</v>
      </c>
      <c r="D5" s="5">
        <f>(C5*0.04)*(1000/15)</f>
        <v>59.822650698097775</v>
      </c>
      <c r="E5" s="5">
        <v>7.9838320000000014</v>
      </c>
      <c r="F5" s="5">
        <f t="shared" ref="F5:F68" si="3">E5-(E5*I5)</f>
        <v>7.9830868423466681</v>
      </c>
      <c r="G5" s="5">
        <f t="shared" ref="G5:G68" si="4">(F5*0.04)*(1000/15)</f>
        <v>21.288231579591116</v>
      </c>
      <c r="H5" s="6">
        <v>15.0014</v>
      </c>
      <c r="I5" s="5">
        <f>(H5-15)/15</f>
        <v>9.3333333333352656E-5</v>
      </c>
      <c r="K5" t="s">
        <v>540</v>
      </c>
      <c r="L5" s="1">
        <f t="shared" si="1"/>
        <v>59.822650698097775</v>
      </c>
      <c r="M5" s="1">
        <f t="shared" ref="M5:M13" si="5">D39</f>
        <v>256.70272325333337</v>
      </c>
      <c r="N5">
        <f t="shared" ref="N5:N35" si="6">(M5-L5)/0.45</f>
        <v>437.51127234496795</v>
      </c>
      <c r="O5" s="1"/>
      <c r="P5" s="1"/>
      <c r="R5" t="s">
        <v>540</v>
      </c>
      <c r="S5">
        <f t="shared" si="2"/>
        <v>21.288231579591116</v>
      </c>
      <c r="T5" s="1">
        <f>G39</f>
        <v>74.671163240053332</v>
      </c>
      <c r="U5" s="12">
        <f t="shared" ref="U5:U35" si="7">(T5-S5)/0.54</f>
        <v>98.857280852707802</v>
      </c>
      <c r="V5" s="1"/>
      <c r="W5" s="1"/>
    </row>
    <row r="6" spans="1:23" x14ac:dyDescent="0.75">
      <c r="A6" t="s">
        <v>420</v>
      </c>
      <c r="B6" s="5">
        <v>24.714796</v>
      </c>
      <c r="C6" s="5">
        <f t="shared" si="0"/>
        <v>24.716114122453334</v>
      </c>
      <c r="D6" s="5">
        <f t="shared" ref="D6:D69" si="8">(C6*0.04)*(1000/15)</f>
        <v>65.909637659875557</v>
      </c>
      <c r="E6" s="5">
        <v>8.5951910000000016</v>
      </c>
      <c r="F6" s="5">
        <f t="shared" si="3"/>
        <v>8.5956494101866685</v>
      </c>
      <c r="G6" s="5">
        <f t="shared" si="4"/>
        <v>22.921731760497785</v>
      </c>
      <c r="H6" s="6">
        <v>14.9992</v>
      </c>
      <c r="I6" s="5">
        <f t="shared" ref="I6:I69" si="9">(H6-15)/15</f>
        <v>-5.3333333333327458E-5</v>
      </c>
      <c r="K6" t="s">
        <v>541</v>
      </c>
      <c r="L6" s="1">
        <f t="shared" si="1"/>
        <v>65.909637659875557</v>
      </c>
      <c r="M6" s="1">
        <f t="shared" si="5"/>
        <v>247.23847368</v>
      </c>
      <c r="N6">
        <f t="shared" si="6"/>
        <v>402.95296893360984</v>
      </c>
      <c r="O6" s="1"/>
      <c r="P6" s="1"/>
      <c r="R6" t="s">
        <v>541</v>
      </c>
      <c r="S6">
        <f t="shared" si="2"/>
        <v>22.921731760497785</v>
      </c>
      <c r="T6" s="1">
        <f t="shared" ref="T6:T13" si="10">G40</f>
        <v>68.262850365600016</v>
      </c>
      <c r="U6" s="12">
        <f t="shared" si="7"/>
        <v>83.965034453893011</v>
      </c>
      <c r="V6" s="1"/>
      <c r="W6" s="1"/>
    </row>
    <row r="7" spans="1:23" x14ac:dyDescent="0.75">
      <c r="A7" t="s">
        <v>360</v>
      </c>
      <c r="B7" s="5">
        <v>26.847267999999996</v>
      </c>
      <c r="C7" s="5">
        <f t="shared" si="0"/>
        <v>26.847267999999996</v>
      </c>
      <c r="D7" s="5">
        <f t="shared" si="8"/>
        <v>71.592714666666666</v>
      </c>
      <c r="E7" s="5">
        <v>7.6827839999999998</v>
      </c>
      <c r="F7" s="5">
        <f t="shared" si="3"/>
        <v>7.6827839999999998</v>
      </c>
      <c r="G7" s="5">
        <f t="shared" si="4"/>
        <v>20.487424000000001</v>
      </c>
      <c r="H7" s="6">
        <v>15</v>
      </c>
      <c r="I7" s="5">
        <f t="shared" si="9"/>
        <v>0</v>
      </c>
      <c r="K7" t="s">
        <v>542</v>
      </c>
      <c r="L7" s="1">
        <f t="shared" si="1"/>
        <v>71.592714666666666</v>
      </c>
      <c r="M7" s="1">
        <f t="shared" si="5"/>
        <v>242.33543413333334</v>
      </c>
      <c r="N7">
        <f t="shared" si="6"/>
        <v>379.4282654814815</v>
      </c>
      <c r="O7" s="1">
        <f>AVERAGE(N7:N9)</f>
        <v>344.29405815587825</v>
      </c>
      <c r="P7" s="1">
        <f>_xlfn.STDEV.P(N7:N9)</f>
        <v>83.800559442579456</v>
      </c>
      <c r="R7" t="s">
        <v>542</v>
      </c>
      <c r="S7">
        <f t="shared" si="2"/>
        <v>20.487424000000001</v>
      </c>
      <c r="T7" s="1">
        <f t="shared" si="10"/>
        <v>67.401043775146661</v>
      </c>
      <c r="U7">
        <f t="shared" si="7"/>
        <v>86.877073657678991</v>
      </c>
      <c r="V7" s="1">
        <f>AVERAGE(U7:U9)</f>
        <v>71.628860668751699</v>
      </c>
      <c r="W7" s="1">
        <f>_xlfn.STDEV.P(U7:U9)</f>
        <v>25.937288549140991</v>
      </c>
    </row>
    <row r="8" spans="1:23" x14ac:dyDescent="0.75">
      <c r="A8" t="s">
        <v>483</v>
      </c>
      <c r="B8" s="5">
        <v>18.287967999999999</v>
      </c>
      <c r="C8" s="5">
        <f t="shared" si="0"/>
        <v>18.288455679146669</v>
      </c>
      <c r="D8" s="5">
        <f t="shared" si="8"/>
        <v>48.769215144391126</v>
      </c>
      <c r="E8" s="5">
        <v>6.0438050000000008</v>
      </c>
      <c r="F8" s="5">
        <f t="shared" si="3"/>
        <v>6.0439661681333341</v>
      </c>
      <c r="G8" s="5">
        <f t="shared" si="4"/>
        <v>16.117243115022227</v>
      </c>
      <c r="H8" s="6">
        <v>14.999599999999999</v>
      </c>
      <c r="I8" s="5">
        <f t="shared" si="9"/>
        <v>-2.666666666672294E-5</v>
      </c>
      <c r="K8" t="s">
        <v>543</v>
      </c>
      <c r="L8" s="1">
        <f t="shared" si="1"/>
        <v>48.769215144391126</v>
      </c>
      <c r="M8" s="1">
        <f t="shared" si="5"/>
        <v>239.9055073009778</v>
      </c>
      <c r="N8">
        <f t="shared" si="6"/>
        <v>424.74731590352593</v>
      </c>
      <c r="O8" s="1"/>
      <c r="P8" s="1"/>
      <c r="R8" t="s">
        <v>543</v>
      </c>
      <c r="S8">
        <f t="shared" si="2"/>
        <v>16.117243115022227</v>
      </c>
      <c r="T8" s="1">
        <f t="shared" si="10"/>
        <v>66.281357129244441</v>
      </c>
      <c r="U8">
        <f t="shared" si="7"/>
        <v>92.89650743374483</v>
      </c>
      <c r="V8" s="1"/>
      <c r="W8" s="1"/>
    </row>
    <row r="9" spans="1:23" x14ac:dyDescent="0.75">
      <c r="A9" t="s">
        <v>387</v>
      </c>
      <c r="B9" s="5">
        <v>17.199748</v>
      </c>
      <c r="C9" s="5">
        <f t="shared" si="0"/>
        <v>17.197110705306667</v>
      </c>
      <c r="D9" s="5">
        <f t="shared" si="8"/>
        <v>45.85896188081778</v>
      </c>
      <c r="E9" s="5">
        <v>4.4396760000000004</v>
      </c>
      <c r="F9" s="5">
        <f t="shared" si="3"/>
        <v>4.4389952496800005</v>
      </c>
      <c r="G9" s="5">
        <f t="shared" si="4"/>
        <v>11.837320665813337</v>
      </c>
      <c r="H9" s="6">
        <v>15.0023</v>
      </c>
      <c r="I9" s="5">
        <f t="shared" si="9"/>
        <v>1.5333333333333125E-4</v>
      </c>
      <c r="K9" t="s">
        <v>543</v>
      </c>
      <c r="L9" s="1">
        <f t="shared" si="1"/>
        <v>45.85896188081778</v>
      </c>
      <c r="M9" s="1">
        <f t="shared" si="5"/>
        <v>148.776928768</v>
      </c>
      <c r="N9">
        <f t="shared" si="6"/>
        <v>228.70659308262714</v>
      </c>
      <c r="O9" s="1"/>
      <c r="P9" s="1"/>
      <c r="R9" t="s">
        <v>543</v>
      </c>
      <c r="S9">
        <f t="shared" si="2"/>
        <v>11.837320665813337</v>
      </c>
      <c r="T9" s="1">
        <f t="shared" si="10"/>
        <v>30.798341159822225</v>
      </c>
      <c r="U9">
        <f t="shared" si="7"/>
        <v>35.113000914831275</v>
      </c>
      <c r="V9" s="1"/>
      <c r="W9" s="1"/>
    </row>
    <row r="10" spans="1:23" x14ac:dyDescent="0.75">
      <c r="A10" t="s">
        <v>375</v>
      </c>
      <c r="B10" s="5">
        <v>20.932707999999998</v>
      </c>
      <c r="C10" s="5">
        <f t="shared" si="0"/>
        <v>20.930614729199998</v>
      </c>
      <c r="D10" s="5">
        <f t="shared" si="8"/>
        <v>55.814972611199998</v>
      </c>
      <c r="E10" s="5">
        <v>5.8080759999999998</v>
      </c>
      <c r="F10" s="5">
        <f t="shared" si="3"/>
        <v>5.8074951923999993</v>
      </c>
      <c r="G10" s="5">
        <f t="shared" si="4"/>
        <v>15.486653846399999</v>
      </c>
      <c r="H10" s="6">
        <v>15.0015</v>
      </c>
      <c r="I10" s="5">
        <f t="shared" si="9"/>
        <v>1.0000000000000379E-4</v>
      </c>
      <c r="K10" t="s">
        <v>544</v>
      </c>
      <c r="L10" s="1">
        <f t="shared" si="1"/>
        <v>55.814972611199998</v>
      </c>
      <c r="M10" s="1">
        <f t="shared" si="5"/>
        <v>143.95906742773334</v>
      </c>
      <c r="N10">
        <f t="shared" si="6"/>
        <v>195.87576625896298</v>
      </c>
      <c r="O10" s="1">
        <f>AVERAGE(N10:N11)</f>
        <v>271.69449882532354</v>
      </c>
      <c r="P10" s="1">
        <f>_xlfn.STDEV.P(N10:N11)</f>
        <v>75.818732566360367</v>
      </c>
      <c r="R10" t="s">
        <v>544</v>
      </c>
      <c r="S10">
        <f t="shared" si="2"/>
        <v>15.486653846399999</v>
      </c>
      <c r="T10" s="1">
        <f t="shared" si="10"/>
        <v>41.661993410133341</v>
      </c>
      <c r="U10">
        <f t="shared" si="7"/>
        <v>48.472851043950627</v>
      </c>
      <c r="V10" s="1">
        <f>AVERAGE(U10:U11)</f>
        <v>57.713472226436224</v>
      </c>
      <c r="W10" s="1">
        <f>_xlfn.STDEV.P(U10:U11)</f>
        <v>9.2406211824856079</v>
      </c>
    </row>
    <row r="11" spans="1:23" x14ac:dyDescent="0.75">
      <c r="A11" t="s">
        <v>436</v>
      </c>
      <c r="B11" s="5">
        <v>19.769601999999999</v>
      </c>
      <c r="C11" s="5">
        <f t="shared" si="0"/>
        <v>19.769470202653334</v>
      </c>
      <c r="D11" s="5">
        <f t="shared" si="8"/>
        <v>52.718587207075565</v>
      </c>
      <c r="E11" s="5">
        <v>6.8872960000000001</v>
      </c>
      <c r="F11" s="5">
        <f t="shared" si="3"/>
        <v>6.8872500846933331</v>
      </c>
      <c r="G11" s="5">
        <f t="shared" si="4"/>
        <v>18.366000225848889</v>
      </c>
      <c r="H11" s="6">
        <v>15.0001</v>
      </c>
      <c r="I11" s="5">
        <f t="shared" si="9"/>
        <v>6.6666666666511295E-6</v>
      </c>
      <c r="K11" t="s">
        <v>545</v>
      </c>
      <c r="L11" s="1">
        <f t="shared" si="1"/>
        <v>52.718587207075565</v>
      </c>
      <c r="M11" s="1">
        <f t="shared" si="5"/>
        <v>209.09954133333338</v>
      </c>
      <c r="N11">
        <f t="shared" si="6"/>
        <v>347.51323139168403</v>
      </c>
      <c r="O11" s="1"/>
      <c r="P11" s="1"/>
      <c r="R11" t="s">
        <v>545</v>
      </c>
      <c r="S11">
        <f t="shared" si="2"/>
        <v>18.366000225848889</v>
      </c>
      <c r="T11" s="1">
        <f t="shared" si="10"/>
        <v>54.521210666666676</v>
      </c>
      <c r="U11">
        <f t="shared" si="7"/>
        <v>66.954093408921821</v>
      </c>
      <c r="V11" s="1"/>
      <c r="W11" s="1"/>
    </row>
    <row r="12" spans="1:23" x14ac:dyDescent="0.75">
      <c r="A12" t="s">
        <v>364</v>
      </c>
      <c r="B12" s="5">
        <v>34.255012000000001</v>
      </c>
      <c r="C12" s="5">
        <f t="shared" si="0"/>
        <v>34.251129765306665</v>
      </c>
      <c r="D12" s="5">
        <f t="shared" si="8"/>
        <v>91.336346040817773</v>
      </c>
      <c r="E12" s="5">
        <v>6.5880640000000001</v>
      </c>
      <c r="F12" s="5">
        <f t="shared" si="3"/>
        <v>6.5873173527466671</v>
      </c>
      <c r="G12" s="5">
        <f t="shared" si="4"/>
        <v>17.566179607324447</v>
      </c>
      <c r="H12" s="6">
        <v>15.0017</v>
      </c>
      <c r="I12" s="5">
        <f t="shared" si="9"/>
        <v>1.1333333333330605E-4</v>
      </c>
      <c r="K12" t="s">
        <v>546</v>
      </c>
      <c r="L12" s="1">
        <f t="shared" si="1"/>
        <v>91.336346040817773</v>
      </c>
      <c r="M12" s="1">
        <f t="shared" si="5"/>
        <v>330.15851723520007</v>
      </c>
      <c r="N12">
        <f t="shared" si="6"/>
        <v>530.71593598751622</v>
      </c>
      <c r="O12" s="1">
        <f>AVERAGE(N12:N14)</f>
        <v>517.05903134625191</v>
      </c>
      <c r="P12" s="1">
        <f t="shared" ref="P12:P33" si="11">_xlfn.STDEV.P(N12:N14)</f>
        <v>104.24282106945201</v>
      </c>
      <c r="R12" t="s">
        <v>546</v>
      </c>
      <c r="S12">
        <f t="shared" si="2"/>
        <v>17.566179607324447</v>
      </c>
      <c r="T12" s="1">
        <f t="shared" si="10"/>
        <v>74.02771374336001</v>
      </c>
      <c r="U12">
        <f t="shared" si="7"/>
        <v>104.55839654821401</v>
      </c>
      <c r="V12" s="1">
        <f>AVERAGE(U12:U14)</f>
        <v>104.77116589019478</v>
      </c>
      <c r="W12" s="1">
        <f t="shared" ref="W12:W33" si="12">_xlfn.STDEV.P(U12:U14)</f>
        <v>15.284693139074205</v>
      </c>
    </row>
    <row r="13" spans="1:23" x14ac:dyDescent="0.75">
      <c r="A13" t="s">
        <v>428</v>
      </c>
      <c r="B13" s="5">
        <v>41.243673999999999</v>
      </c>
      <c r="C13" s="5">
        <f t="shared" si="0"/>
        <v>41.239274674773334</v>
      </c>
      <c r="D13" s="5">
        <f t="shared" si="8"/>
        <v>109.97139913272891</v>
      </c>
      <c r="E13" s="5">
        <v>7.7238160000000011</v>
      </c>
      <c r="F13" s="5">
        <f t="shared" si="3"/>
        <v>7.7229921262933345</v>
      </c>
      <c r="G13" s="5">
        <f t="shared" si="4"/>
        <v>20.594645670115561</v>
      </c>
      <c r="H13" s="6">
        <v>15.0016</v>
      </c>
      <c r="I13" s="5">
        <f t="shared" si="9"/>
        <v>1.0666666666665492E-4</v>
      </c>
      <c r="K13" t="s">
        <v>548</v>
      </c>
      <c r="L13" s="1">
        <f t="shared" si="1"/>
        <v>109.97139913272891</v>
      </c>
      <c r="M13" s="1">
        <f t="shared" si="5"/>
        <v>396.77999323157331</v>
      </c>
      <c r="N13">
        <f t="shared" si="6"/>
        <v>637.3524313307654</v>
      </c>
      <c r="O13" s="1"/>
      <c r="P13" s="1"/>
      <c r="R13" t="s">
        <v>548</v>
      </c>
      <c r="S13">
        <f t="shared" si="2"/>
        <v>20.594645670115561</v>
      </c>
      <c r="T13" s="1">
        <f t="shared" si="10"/>
        <v>87.336751997013351</v>
      </c>
      <c r="U13">
        <f t="shared" si="7"/>
        <v>123.59649319795885</v>
      </c>
      <c r="V13" s="1"/>
      <c r="W13" s="1"/>
    </row>
    <row r="14" spans="1:23" x14ac:dyDescent="0.75">
      <c r="A14" t="s">
        <v>531</v>
      </c>
      <c r="B14" s="5">
        <v>33.013923999999996</v>
      </c>
      <c r="C14" s="5">
        <f t="shared" si="0"/>
        <v>33.014804371306667</v>
      </c>
      <c r="D14" s="5">
        <f t="shared" si="8"/>
        <v>88.039478323484445</v>
      </c>
      <c r="E14" s="5">
        <v>7.5322600000000008</v>
      </c>
      <c r="F14" s="5">
        <f t="shared" si="3"/>
        <v>7.5324608602666681</v>
      </c>
      <c r="G14" s="5">
        <f t="shared" si="4"/>
        <v>20.086562294044448</v>
      </c>
      <c r="H14" s="6">
        <v>14.999599999999999</v>
      </c>
      <c r="I14" s="5">
        <f t="shared" si="9"/>
        <v>-2.666666666672294E-5</v>
      </c>
      <c r="K14" t="s">
        <v>549</v>
      </c>
      <c r="L14" s="1">
        <f t="shared" si="1"/>
        <v>88.039478323484445</v>
      </c>
      <c r="M14" s="1">
        <f>AVERAGE(D48:D49)</f>
        <v>260.43840534769777</v>
      </c>
      <c r="N14">
        <f t="shared" si="6"/>
        <v>383.10872672047407</v>
      </c>
      <c r="O14" s="1"/>
      <c r="P14" s="1"/>
      <c r="R14" t="s">
        <v>549</v>
      </c>
      <c r="S14">
        <f t="shared" si="2"/>
        <v>20.086562294044448</v>
      </c>
      <c r="T14" s="1">
        <f>AVERAGE(G48:G49)</f>
        <v>66.612210573226662</v>
      </c>
      <c r="U14">
        <f t="shared" si="7"/>
        <v>86.158607924411498</v>
      </c>
      <c r="V14" s="1"/>
      <c r="W14" s="1"/>
    </row>
    <row r="15" spans="1:23" x14ac:dyDescent="0.75">
      <c r="A15" t="s">
        <v>356</v>
      </c>
      <c r="B15" s="5">
        <v>32.257635999999998</v>
      </c>
      <c r="C15" s="5">
        <f t="shared" si="0"/>
        <v>32.259356407253328</v>
      </c>
      <c r="D15" s="5">
        <f t="shared" si="8"/>
        <v>86.024950419342218</v>
      </c>
      <c r="E15" s="5">
        <v>6.3964880000000006</v>
      </c>
      <c r="F15" s="5">
        <f t="shared" si="3"/>
        <v>6.3968291460266675</v>
      </c>
      <c r="G15" s="5">
        <f t="shared" si="4"/>
        <v>17.058211056071116</v>
      </c>
      <c r="H15" s="6">
        <v>14.9992</v>
      </c>
      <c r="I15" s="5">
        <f t="shared" si="9"/>
        <v>-5.3333333333327458E-5</v>
      </c>
      <c r="K15" t="s">
        <v>550</v>
      </c>
      <c r="L15" s="1">
        <f t="shared" si="1"/>
        <v>86.024950419342218</v>
      </c>
      <c r="M15" s="1">
        <f>D50</f>
        <v>401.44655309372445</v>
      </c>
      <c r="N15">
        <f t="shared" si="6"/>
        <v>700.93689483196056</v>
      </c>
      <c r="O15" s="1">
        <f>AVERAGE(N15:N17)</f>
        <v>742.72889326295979</v>
      </c>
      <c r="P15" s="1">
        <f>_xlfn.STDEV.P(N15:N17)</f>
        <v>33.428134329813311</v>
      </c>
      <c r="R15" t="s">
        <v>550</v>
      </c>
      <c r="S15">
        <f t="shared" si="2"/>
        <v>17.058211056071116</v>
      </c>
      <c r="T15" s="1">
        <f>G50</f>
        <v>93.764291447680009</v>
      </c>
      <c r="U15">
        <f t="shared" si="7"/>
        <v>142.04829702149794</v>
      </c>
      <c r="V15" s="1">
        <f>AVERAGE(U15:U17)</f>
        <v>138.58864667788205</v>
      </c>
      <c r="W15" s="1">
        <f>_xlfn.STDEV.P(U15:U17)</f>
        <v>8.0965568391673397</v>
      </c>
    </row>
    <row r="16" spans="1:23" x14ac:dyDescent="0.75">
      <c r="A16" t="s">
        <v>351</v>
      </c>
      <c r="B16" s="5">
        <v>30.715972000000001</v>
      </c>
      <c r="C16" s="5">
        <f t="shared" si="0"/>
        <v>30.714948134266667</v>
      </c>
      <c r="D16" s="5">
        <f t="shared" si="8"/>
        <v>81.906528358044454</v>
      </c>
      <c r="E16" s="5">
        <v>7.2927900000000001</v>
      </c>
      <c r="F16" s="5">
        <f t="shared" si="3"/>
        <v>7.2925469070000002</v>
      </c>
      <c r="G16" s="5">
        <f t="shared" si="4"/>
        <v>19.446791751999999</v>
      </c>
      <c r="H16" s="6">
        <v>15.000500000000001</v>
      </c>
      <c r="I16" s="5">
        <f t="shared" si="9"/>
        <v>3.3333333333374074E-5</v>
      </c>
      <c r="K16" t="s">
        <v>547</v>
      </c>
      <c r="L16" s="1">
        <f t="shared" si="1"/>
        <v>81.906528358044454</v>
      </c>
      <c r="M16" s="1">
        <f>D51</f>
        <v>434.14946378524445</v>
      </c>
      <c r="N16">
        <f t="shared" si="6"/>
        <v>782.76207872711109</v>
      </c>
      <c r="O16" s="1"/>
      <c r="P16" s="1"/>
      <c r="R16" t="s">
        <v>547</v>
      </c>
      <c r="S16">
        <f t="shared" si="2"/>
        <v>19.446791751999999</v>
      </c>
      <c r="T16" s="1">
        <f t="shared" ref="T16:T19" si="13">G51</f>
        <v>98.455039823644455</v>
      </c>
      <c r="U16">
        <f t="shared" si="7"/>
        <v>146.31157050304529</v>
      </c>
      <c r="V16" s="1"/>
      <c r="W16" s="1"/>
    </row>
    <row r="17" spans="1:23" x14ac:dyDescent="0.75">
      <c r="A17" t="s">
        <v>284</v>
      </c>
      <c r="B17" s="5">
        <v>26.759899999999998</v>
      </c>
      <c r="C17" s="5">
        <f t="shared" si="0"/>
        <v>26.757402409333331</v>
      </c>
      <c r="D17" s="5">
        <f t="shared" si="8"/>
        <v>71.353073091555558</v>
      </c>
      <c r="E17" s="5">
        <v>6.3159399999999994</v>
      </c>
      <c r="F17" s="5">
        <f t="shared" si="3"/>
        <v>6.315350512266666</v>
      </c>
      <c r="G17" s="5">
        <f t="shared" si="4"/>
        <v>16.84093469937778</v>
      </c>
      <c r="H17" s="6">
        <v>15.0014</v>
      </c>
      <c r="I17" s="5">
        <f t="shared" si="9"/>
        <v>9.3333333333352656E-5</v>
      </c>
      <c r="K17" t="s">
        <v>551</v>
      </c>
      <c r="L17" s="1">
        <f t="shared" si="1"/>
        <v>71.353073091555558</v>
      </c>
      <c r="M17">
        <f>D52</f>
        <v>406.37254089496889</v>
      </c>
      <c r="N17">
        <f t="shared" si="6"/>
        <v>744.48770622980749</v>
      </c>
      <c r="O17" s="1"/>
      <c r="P17" s="1"/>
      <c r="R17" t="s">
        <v>551</v>
      </c>
      <c r="S17">
        <f t="shared" si="2"/>
        <v>16.84093469937778</v>
      </c>
      <c r="T17" s="1">
        <f t="shared" si="13"/>
        <v>85.64021385429335</v>
      </c>
      <c r="U17">
        <f t="shared" si="7"/>
        <v>127.4060725091029</v>
      </c>
      <c r="V17" s="1"/>
      <c r="W17" s="1"/>
    </row>
    <row r="18" spans="1:23" x14ac:dyDescent="0.75">
      <c r="A18" t="s">
        <v>424</v>
      </c>
      <c r="B18" s="5">
        <v>25.494097</v>
      </c>
      <c r="C18" s="5">
        <f t="shared" si="0"/>
        <v>25.496136527760001</v>
      </c>
      <c r="D18" s="5">
        <f t="shared" si="8"/>
        <v>67.989697407359998</v>
      </c>
      <c r="E18" s="5">
        <v>5.5070380000000005</v>
      </c>
      <c r="F18" s="5">
        <f t="shared" si="3"/>
        <v>5.5074785630400012</v>
      </c>
      <c r="G18" s="5">
        <f t="shared" si="4"/>
        <v>14.686609501440005</v>
      </c>
      <c r="H18" s="6">
        <v>14.998799999999999</v>
      </c>
      <c r="I18" s="5">
        <f t="shared" si="9"/>
        <v>-8.0000000000050395E-5</v>
      </c>
      <c r="K18" t="s">
        <v>552</v>
      </c>
      <c r="L18" s="1">
        <f t="shared" si="1"/>
        <v>67.989697407359998</v>
      </c>
      <c r="M18" s="1">
        <f>D53</f>
        <v>235.15969660416002</v>
      </c>
      <c r="N18">
        <f t="shared" si="6"/>
        <v>371.48888710400001</v>
      </c>
      <c r="O18" s="1">
        <f>AVERAGE(N18:N20)</f>
        <v>320.75643644170532</v>
      </c>
      <c r="P18" s="1">
        <f t="shared" si="11"/>
        <v>36.07419986310483</v>
      </c>
      <c r="R18" t="s">
        <v>552</v>
      </c>
      <c r="S18">
        <f t="shared" si="2"/>
        <v>14.686609501440005</v>
      </c>
      <c r="T18" s="1">
        <f t="shared" si="13"/>
        <v>56.499631608960016</v>
      </c>
      <c r="U18">
        <f t="shared" si="7"/>
        <v>77.431522421333355</v>
      </c>
      <c r="V18" s="1">
        <f>AVERAGE(U18:U20)</f>
        <v>63.212836192230462</v>
      </c>
      <c r="W18" s="1">
        <f t="shared" si="12"/>
        <v>10.95421735297565</v>
      </c>
    </row>
    <row r="19" spans="1:23" x14ac:dyDescent="0.75">
      <c r="A19" t="s">
        <v>471</v>
      </c>
      <c r="B19" s="5">
        <v>29.178939999999997</v>
      </c>
      <c r="C19" s="5">
        <f t="shared" si="0"/>
        <v>29.180107157599998</v>
      </c>
      <c r="D19" s="5">
        <f t="shared" si="8"/>
        <v>77.813619086933343</v>
      </c>
      <c r="E19" s="5">
        <v>6.3574999999999999</v>
      </c>
      <c r="F19" s="5">
        <f t="shared" si="3"/>
        <v>6.3577542999999999</v>
      </c>
      <c r="G19" s="5">
        <f t="shared" si="4"/>
        <v>16.954011466666667</v>
      </c>
      <c r="H19" s="6">
        <v>14.9994</v>
      </c>
      <c r="I19" s="5">
        <f t="shared" si="9"/>
        <v>-4.0000000000025197E-5</v>
      </c>
      <c r="K19" t="s">
        <v>553</v>
      </c>
      <c r="L19" s="1">
        <f t="shared" si="1"/>
        <v>77.813619086933343</v>
      </c>
      <c r="M19" s="1">
        <f>D54</f>
        <v>208.64365917183997</v>
      </c>
      <c r="N19">
        <f t="shared" si="6"/>
        <v>290.73342241090359</v>
      </c>
      <c r="O19" s="1"/>
      <c r="P19" s="1"/>
      <c r="R19" t="s">
        <v>553</v>
      </c>
      <c r="S19">
        <f t="shared" si="2"/>
        <v>16.954011466666667</v>
      </c>
      <c r="T19" s="1">
        <f t="shared" si="13"/>
        <v>50.125824279893337</v>
      </c>
      <c r="U19">
        <f t="shared" si="7"/>
        <v>61.429282987456787</v>
      </c>
      <c r="V19" s="1"/>
      <c r="W19" s="1"/>
    </row>
    <row r="20" spans="1:23" x14ac:dyDescent="0.75">
      <c r="A20" t="s">
        <v>448</v>
      </c>
      <c r="B20" s="5">
        <v>24.233746</v>
      </c>
      <c r="C20" s="5">
        <f t="shared" si="0"/>
        <v>24.233584441693335</v>
      </c>
      <c r="D20" s="5">
        <f t="shared" si="8"/>
        <v>64.622891844515564</v>
      </c>
      <c r="E20" s="5">
        <v>4.6496050000000002</v>
      </c>
      <c r="F20" s="5">
        <f t="shared" si="3"/>
        <v>4.6495740026333339</v>
      </c>
      <c r="G20" s="5">
        <f t="shared" si="4"/>
        <v>12.398864007022224</v>
      </c>
      <c r="H20" s="6">
        <v>15.0001</v>
      </c>
      <c r="I20" s="5">
        <f t="shared" si="9"/>
        <v>6.6666666666511295E-6</v>
      </c>
      <c r="K20" t="s">
        <v>554</v>
      </c>
      <c r="L20" s="1">
        <f t="shared" si="1"/>
        <v>64.622891844515564</v>
      </c>
      <c r="M20" s="1">
        <f>AVERAGE(D55:D56)</f>
        <v>199.6440417591111</v>
      </c>
      <c r="N20">
        <f t="shared" si="6"/>
        <v>300.0469998102123</v>
      </c>
      <c r="O20" s="1"/>
      <c r="P20" s="1"/>
      <c r="R20" t="s">
        <v>554</v>
      </c>
      <c r="S20">
        <f t="shared" si="2"/>
        <v>12.398864007022224</v>
      </c>
      <c r="T20" s="1">
        <f>AVERAGE(G55:G56)</f>
        <v>39.818823717688886</v>
      </c>
      <c r="U20">
        <f t="shared" si="7"/>
        <v>50.777703167901223</v>
      </c>
      <c r="V20" s="1"/>
      <c r="W20" s="1"/>
    </row>
    <row r="21" spans="1:23" x14ac:dyDescent="0.75">
      <c r="A21" t="s">
        <v>456</v>
      </c>
      <c r="B21" s="5">
        <v>24.127914999999998</v>
      </c>
      <c r="C21" s="5">
        <f t="shared" si="0"/>
        <v>24.125663061266664</v>
      </c>
      <c r="D21" s="5">
        <f t="shared" si="8"/>
        <v>64.335101496711104</v>
      </c>
      <c r="E21" s="5">
        <v>6.1971669999999994</v>
      </c>
      <c r="F21" s="5">
        <f t="shared" si="3"/>
        <v>6.1965885977466657</v>
      </c>
      <c r="G21" s="5">
        <f t="shared" si="4"/>
        <v>16.524236260657776</v>
      </c>
      <c r="H21" s="6">
        <v>15.0014</v>
      </c>
      <c r="I21" s="5">
        <f t="shared" si="9"/>
        <v>9.3333333333352656E-5</v>
      </c>
      <c r="K21" t="s">
        <v>555</v>
      </c>
      <c r="L21" s="1">
        <f t="shared" si="1"/>
        <v>64.335101496711104</v>
      </c>
      <c r="M21" s="1">
        <f>D57</f>
        <v>180.13026920000001</v>
      </c>
      <c r="N21">
        <f t="shared" si="6"/>
        <v>257.32259489619759</v>
      </c>
      <c r="O21" s="1">
        <f>AVERAGE(N21:N23)</f>
        <v>303.38189863435065</v>
      </c>
      <c r="P21" s="1">
        <f t="shared" si="11"/>
        <v>58.307278589215016</v>
      </c>
      <c r="R21" t="s">
        <v>555</v>
      </c>
      <c r="S21">
        <f t="shared" si="2"/>
        <v>16.524236260657776</v>
      </c>
      <c r="T21" s="1">
        <f>G57</f>
        <v>42.412917574719998</v>
      </c>
      <c r="U21">
        <f t="shared" si="7"/>
        <v>47.942002433448557</v>
      </c>
      <c r="V21" s="1">
        <f>AVERAGE(U21:U23)</f>
        <v>58.794912509986268</v>
      </c>
      <c r="W21" s="1">
        <f t="shared" si="12"/>
        <v>13.423858376534676</v>
      </c>
    </row>
    <row r="22" spans="1:23" x14ac:dyDescent="0.75">
      <c r="A22" t="s">
        <v>491</v>
      </c>
      <c r="B22" s="5">
        <v>27.620338</v>
      </c>
      <c r="C22" s="5">
        <f t="shared" si="0"/>
        <v>27.616839423853335</v>
      </c>
      <c r="D22" s="5">
        <f t="shared" si="8"/>
        <v>73.644905130275561</v>
      </c>
      <c r="E22" s="5">
        <v>5.3745890000000003</v>
      </c>
      <c r="F22" s="5">
        <f t="shared" si="3"/>
        <v>5.3739082187266671</v>
      </c>
      <c r="G22" s="5">
        <f t="shared" si="4"/>
        <v>14.330421916604447</v>
      </c>
      <c r="H22" s="6">
        <v>15.001899999999999</v>
      </c>
      <c r="I22" s="5">
        <f t="shared" si="9"/>
        <v>1.2666666666660831E-4</v>
      </c>
      <c r="K22" t="s">
        <v>556</v>
      </c>
      <c r="L22" s="1">
        <f t="shared" si="1"/>
        <v>73.644905130275561</v>
      </c>
      <c r="M22" s="1">
        <f>D58</f>
        <v>193.87538497066666</v>
      </c>
      <c r="N22">
        <f t="shared" si="6"/>
        <v>267.178844089758</v>
      </c>
      <c r="O22" s="1"/>
      <c r="P22" s="1"/>
      <c r="R22" t="s">
        <v>556</v>
      </c>
      <c r="S22">
        <f t="shared" si="2"/>
        <v>14.330421916604447</v>
      </c>
      <c r="T22" s="1">
        <f>G58</f>
        <v>41.725748335893329</v>
      </c>
      <c r="U22">
        <f t="shared" si="7"/>
        <v>50.732085961646071</v>
      </c>
      <c r="V22" s="1"/>
      <c r="W22" s="1"/>
    </row>
    <row r="23" spans="1:23" x14ac:dyDescent="0.75">
      <c r="A23" t="s">
        <v>379</v>
      </c>
      <c r="B23" s="5">
        <v>28.844643999999999</v>
      </c>
      <c r="C23" s="5">
        <f t="shared" si="0"/>
        <v>28.840605749839998</v>
      </c>
      <c r="D23" s="5">
        <f t="shared" si="8"/>
        <v>76.908281999573333</v>
      </c>
      <c r="E23" s="5">
        <v>8.1138300000000001</v>
      </c>
      <c r="F23" s="5">
        <f t="shared" si="3"/>
        <v>8.1126940637999994</v>
      </c>
      <c r="G23" s="5">
        <f t="shared" si="4"/>
        <v>21.633850836800001</v>
      </c>
      <c r="H23" s="6">
        <v>15.0021</v>
      </c>
      <c r="I23" s="5">
        <f t="shared" si="9"/>
        <v>1.4000000000002899E-4</v>
      </c>
      <c r="K23" t="s">
        <v>557</v>
      </c>
      <c r="L23" s="1">
        <f t="shared" si="1"/>
        <v>76.908281999573333</v>
      </c>
      <c r="M23" s="1">
        <f>AVERAGE(D59:D60)</f>
        <v>250.44819761226671</v>
      </c>
      <c r="N23">
        <f t="shared" si="6"/>
        <v>385.64425691709641</v>
      </c>
      <c r="O23" s="1"/>
      <c r="P23" s="1"/>
      <c r="R23" t="s">
        <v>557</v>
      </c>
      <c r="S23">
        <f t="shared" si="2"/>
        <v>21.633850836800001</v>
      </c>
      <c r="T23" s="1">
        <f>AVERAGE(G59:G60)</f>
        <v>63.597601369626666</v>
      </c>
      <c r="U23">
        <f t="shared" si="7"/>
        <v>77.710649134864184</v>
      </c>
      <c r="V23" s="1"/>
      <c r="W23" s="1"/>
    </row>
    <row r="24" spans="1:23" x14ac:dyDescent="0.75">
      <c r="A24" t="s">
        <v>532</v>
      </c>
      <c r="B24" s="5">
        <v>22.915669000000001</v>
      </c>
      <c r="C24" s="5">
        <f t="shared" si="0"/>
        <v>22.916738397886668</v>
      </c>
      <c r="D24" s="5">
        <f t="shared" si="8"/>
        <v>61.111302394364451</v>
      </c>
      <c r="E24" s="5">
        <v>6.0159209999999996</v>
      </c>
      <c r="F24" s="5">
        <f t="shared" si="3"/>
        <v>6.0162017429799999</v>
      </c>
      <c r="G24" s="5">
        <f t="shared" si="4"/>
        <v>16.043204647946666</v>
      </c>
      <c r="H24" s="6">
        <v>14.9993</v>
      </c>
      <c r="I24" s="5">
        <f t="shared" si="9"/>
        <v>-4.6666666666676328E-5</v>
      </c>
      <c r="K24" t="s">
        <v>558</v>
      </c>
      <c r="L24" s="1">
        <f t="shared" si="1"/>
        <v>61.111302394364451</v>
      </c>
      <c r="M24">
        <f>D61</f>
        <v>247.25185613070224</v>
      </c>
      <c r="N24">
        <f t="shared" si="6"/>
        <v>413.64567496963951</v>
      </c>
      <c r="O24" s="1">
        <f>AVERAGE(N24:N26)</f>
        <v>380.03478486040495</v>
      </c>
      <c r="P24" s="1">
        <f t="shared" si="11"/>
        <v>29.51243516775979</v>
      </c>
      <c r="R24" t="s">
        <v>558</v>
      </c>
      <c r="S24">
        <f t="shared" si="2"/>
        <v>16.043204647946666</v>
      </c>
      <c r="T24" s="5">
        <f>G61</f>
        <v>75.825303578151122</v>
      </c>
      <c r="U24">
        <f t="shared" si="7"/>
        <v>110.70759061148972</v>
      </c>
      <c r="V24" s="1">
        <f>AVERAGE(U24:U26)</f>
        <v>79.066162108757212</v>
      </c>
      <c r="W24" s="1">
        <f t="shared" si="12"/>
        <v>25.824382799029827</v>
      </c>
    </row>
    <row r="25" spans="1:23" x14ac:dyDescent="0.75">
      <c r="A25" t="s">
        <v>475</v>
      </c>
      <c r="B25" s="5">
        <v>22.386513999999998</v>
      </c>
      <c r="C25" s="5">
        <f t="shared" si="0"/>
        <v>22.385917026293331</v>
      </c>
      <c r="D25" s="5">
        <f t="shared" si="8"/>
        <v>59.695778736782223</v>
      </c>
      <c r="E25" s="5">
        <v>10.860766000000002</v>
      </c>
      <c r="F25" s="5">
        <f t="shared" si="3"/>
        <v>10.860476379573335</v>
      </c>
      <c r="G25" s="5">
        <f t="shared" si="4"/>
        <v>28.961270345528895</v>
      </c>
      <c r="H25" s="6">
        <v>15.000400000000001</v>
      </c>
      <c r="I25" s="5">
        <f t="shared" si="9"/>
        <v>2.666666666672294E-5</v>
      </c>
      <c r="K25" t="s">
        <v>559</v>
      </c>
      <c r="L25" s="1">
        <f t="shared" si="1"/>
        <v>59.695778736782223</v>
      </c>
      <c r="M25">
        <f>D62</f>
        <v>213.50588174563555</v>
      </c>
      <c r="N25">
        <f t="shared" si="6"/>
        <v>341.80022890856293</v>
      </c>
      <c r="O25" s="1"/>
      <c r="P25" s="1"/>
      <c r="R25" t="s">
        <v>559</v>
      </c>
      <c r="S25">
        <f t="shared" si="2"/>
        <v>28.961270345528895</v>
      </c>
      <c r="T25" s="5">
        <f>G62</f>
        <v>54.584835320177781</v>
      </c>
      <c r="U25">
        <f t="shared" si="7"/>
        <v>47.451046249349787</v>
      </c>
      <c r="V25" s="1"/>
      <c r="W25" s="1"/>
    </row>
    <row r="26" spans="1:23" x14ac:dyDescent="0.75">
      <c r="A26" t="s">
        <v>440</v>
      </c>
      <c r="B26" s="5">
        <v>21.924706</v>
      </c>
      <c r="C26" s="5">
        <f t="shared" si="0"/>
        <v>21.92075955292</v>
      </c>
      <c r="D26" s="5">
        <f t="shared" si="8"/>
        <v>58.455358807786666</v>
      </c>
      <c r="E26" s="5">
        <v>8.1420760000000012</v>
      </c>
      <c r="F26" s="5">
        <f t="shared" si="3"/>
        <v>8.1406104263200003</v>
      </c>
      <c r="G26" s="5">
        <f t="shared" si="4"/>
        <v>21.708294470186672</v>
      </c>
      <c r="H26" s="6">
        <v>15.002700000000001</v>
      </c>
      <c r="I26" s="5">
        <f t="shared" si="9"/>
        <v>1.8000000000005419E-4</v>
      </c>
      <c r="K26" t="s">
        <v>560</v>
      </c>
      <c r="L26" s="1">
        <f t="shared" si="1"/>
        <v>58.455358807786666</v>
      </c>
      <c r="M26">
        <f>AVERAGE(D63:D64)</f>
        <v>231.55166162414224</v>
      </c>
      <c r="N26">
        <f t="shared" si="6"/>
        <v>384.65845070301236</v>
      </c>
      <c r="O26" s="1"/>
      <c r="P26" s="1"/>
      <c r="R26" t="s">
        <v>560</v>
      </c>
      <c r="S26">
        <f t="shared" si="2"/>
        <v>21.708294470186672</v>
      </c>
      <c r="T26" s="5">
        <f>AVERAGE(G63:G64)</f>
        <v>64.389813181519997</v>
      </c>
      <c r="U26">
        <f t="shared" si="7"/>
        <v>79.039849465432084</v>
      </c>
      <c r="V26" s="1"/>
      <c r="W26" s="1"/>
    </row>
    <row r="27" spans="1:23" x14ac:dyDescent="0.75">
      <c r="A27" t="s">
        <v>368</v>
      </c>
      <c r="B27" s="5">
        <v>30.386308</v>
      </c>
      <c r="C27" s="5">
        <f t="shared" si="0"/>
        <v>30.388131178479998</v>
      </c>
      <c r="D27" s="5">
        <f t="shared" si="8"/>
        <v>81.035016475946676</v>
      </c>
      <c r="E27" s="5">
        <v>7.1901600000000006</v>
      </c>
      <c r="F27" s="5">
        <f t="shared" si="3"/>
        <v>7.1905914096000005</v>
      </c>
      <c r="G27" s="5">
        <f t="shared" si="4"/>
        <v>19.1749104256</v>
      </c>
      <c r="H27" s="6">
        <v>14.9991</v>
      </c>
      <c r="I27" s="5">
        <f t="shared" si="9"/>
        <v>-5.9999999999978589E-5</v>
      </c>
      <c r="K27" t="s">
        <v>561</v>
      </c>
      <c r="L27" s="1">
        <f t="shared" si="1"/>
        <v>81.035016475946676</v>
      </c>
      <c r="M27" s="1">
        <f>D65</f>
        <v>235.13576575111111</v>
      </c>
      <c r="N27">
        <f t="shared" si="6"/>
        <v>342.44610950036542</v>
      </c>
      <c r="O27" s="1">
        <f>AVERAGE(N27:N29)</f>
        <v>269.70718792622881</v>
      </c>
      <c r="P27" s="1">
        <f t="shared" si="11"/>
        <v>81.855372505495453</v>
      </c>
      <c r="R27" t="s">
        <v>561</v>
      </c>
      <c r="S27">
        <f t="shared" si="2"/>
        <v>19.1749104256</v>
      </c>
      <c r="T27" s="1">
        <f>G65</f>
        <v>57.102000650791112</v>
      </c>
      <c r="U27">
        <f t="shared" si="7"/>
        <v>70.235352268872418</v>
      </c>
      <c r="V27" s="1">
        <f>AVERAGE(U27:U29)</f>
        <v>52.453575741706452</v>
      </c>
      <c r="W27" s="1">
        <f t="shared" si="12"/>
        <v>22.821175742260966</v>
      </c>
    </row>
    <row r="28" spans="1:23" x14ac:dyDescent="0.75">
      <c r="A28" t="s">
        <v>383</v>
      </c>
      <c r="B28" s="5">
        <v>33.110883999999999</v>
      </c>
      <c r="C28" s="5">
        <f t="shared" si="0"/>
        <v>33.104703301653331</v>
      </c>
      <c r="D28" s="5">
        <f t="shared" si="8"/>
        <v>88.279208804408896</v>
      </c>
      <c r="E28" s="5">
        <v>9.1948659999999993</v>
      </c>
      <c r="F28" s="5">
        <f t="shared" si="3"/>
        <v>9.1931496250133318</v>
      </c>
      <c r="G28" s="5">
        <f t="shared" si="4"/>
        <v>24.51506566670222</v>
      </c>
      <c r="H28" s="6">
        <v>15.002800000000001</v>
      </c>
      <c r="I28" s="5">
        <f t="shared" si="9"/>
        <v>1.8666666666670531E-4</v>
      </c>
      <c r="K28" t="s">
        <v>562</v>
      </c>
      <c r="L28" s="1">
        <f t="shared" si="1"/>
        <v>88.279208804408896</v>
      </c>
      <c r="M28" s="1">
        <f>D66</f>
        <v>158.18626337024003</v>
      </c>
      <c r="N28">
        <f t="shared" si="6"/>
        <v>155.34901014629139</v>
      </c>
      <c r="O28" s="1"/>
      <c r="P28" s="1"/>
      <c r="R28" t="s">
        <v>562</v>
      </c>
      <c r="S28">
        <f t="shared" si="2"/>
        <v>24.51506566670222</v>
      </c>
      <c r="T28" s="1">
        <f>G66</f>
        <v>35.443303626453343</v>
      </c>
      <c r="U28">
        <f t="shared" si="7"/>
        <v>20.237477703242817</v>
      </c>
      <c r="V28" s="1"/>
      <c r="W28" s="1"/>
    </row>
    <row r="29" spans="1:23" x14ac:dyDescent="0.75">
      <c r="A29" t="s">
        <v>432</v>
      </c>
      <c r="B29" s="5">
        <v>30.727920999999998</v>
      </c>
      <c r="C29" s="5">
        <f t="shared" si="0"/>
        <v>30.730379233680001</v>
      </c>
      <c r="D29" s="5">
        <f t="shared" si="8"/>
        <v>81.947677956480007</v>
      </c>
      <c r="E29" s="5">
        <v>6.9988320000000002</v>
      </c>
      <c r="F29" s="5">
        <f t="shared" si="3"/>
        <v>6.9993919065600005</v>
      </c>
      <c r="G29" s="5">
        <f t="shared" si="4"/>
        <v>18.665045084160006</v>
      </c>
      <c r="H29" s="6">
        <v>14.998799999999999</v>
      </c>
      <c r="I29" s="5">
        <f t="shared" si="9"/>
        <v>-8.0000000000050395E-5</v>
      </c>
      <c r="K29" t="s">
        <v>563</v>
      </c>
      <c r="L29" s="1">
        <f t="shared" si="1"/>
        <v>81.947677956480007</v>
      </c>
      <c r="M29" s="1">
        <f>AVERAGE(D67:D68)</f>
        <v>222.04457781589332</v>
      </c>
      <c r="N29">
        <f t="shared" si="6"/>
        <v>311.32644413202962</v>
      </c>
      <c r="O29" s="1"/>
      <c r="P29" s="1"/>
      <c r="R29" t="s">
        <v>563</v>
      </c>
      <c r="S29">
        <f t="shared" si="2"/>
        <v>18.665045084160006</v>
      </c>
      <c r="T29" s="1">
        <f>AVERAGE(G67:G68)</f>
        <v>54.784509600782229</v>
      </c>
      <c r="U29">
        <f t="shared" si="7"/>
        <v>66.887897253004112</v>
      </c>
      <c r="V29" s="1"/>
      <c r="W29" s="1"/>
    </row>
    <row r="30" spans="1:23" x14ac:dyDescent="0.75">
      <c r="A30" t="s">
        <v>413</v>
      </c>
      <c r="B30" s="5">
        <v>23.194678</v>
      </c>
      <c r="C30" s="5">
        <f t="shared" si="0"/>
        <v>23.190348326773332</v>
      </c>
      <c r="D30" s="5">
        <f t="shared" si="8"/>
        <v>61.840928871395562</v>
      </c>
      <c r="E30" s="5">
        <v>8.4488000000000021</v>
      </c>
      <c r="F30" s="5">
        <f t="shared" si="3"/>
        <v>8.4472228906666675</v>
      </c>
      <c r="G30" s="5">
        <f t="shared" si="4"/>
        <v>22.525927708444449</v>
      </c>
      <c r="H30" s="6">
        <v>15.002800000000001</v>
      </c>
      <c r="I30" s="5">
        <f t="shared" si="9"/>
        <v>1.8666666666670531E-4</v>
      </c>
      <c r="K30" t="s">
        <v>564</v>
      </c>
      <c r="L30" s="1">
        <f t="shared" si="1"/>
        <v>61.840928871395562</v>
      </c>
      <c r="M30" s="1">
        <f>AVERAGE(D69:D71)</f>
        <v>206.99610847094519</v>
      </c>
      <c r="N30">
        <f t="shared" si="6"/>
        <v>322.56706577677693</v>
      </c>
      <c r="O30" s="1">
        <f>AVERAGE(N30:N32)</f>
        <v>363.85567899378651</v>
      </c>
      <c r="P30" s="1">
        <f t="shared" si="11"/>
        <v>67.322917722931422</v>
      </c>
      <c r="R30" t="s">
        <v>564</v>
      </c>
      <c r="S30">
        <f t="shared" si="2"/>
        <v>22.525927708444449</v>
      </c>
      <c r="T30" s="1">
        <f>AVERAGE(G69:G71)</f>
        <v>58.522563222157054</v>
      </c>
      <c r="U30">
        <f t="shared" si="7"/>
        <v>66.660436136504813</v>
      </c>
      <c r="V30" s="1">
        <f>AVERAGE(U30:U32)</f>
        <v>85.458452469468668</v>
      </c>
      <c r="W30" s="1">
        <f t="shared" si="12"/>
        <v>15.765994575593968</v>
      </c>
    </row>
    <row r="31" spans="1:23" x14ac:dyDescent="0.75">
      <c r="A31" t="s">
        <v>460</v>
      </c>
      <c r="B31" s="5">
        <v>28.303428999999998</v>
      </c>
      <c r="C31" s="5">
        <f t="shared" si="0"/>
        <v>28.300787346626663</v>
      </c>
      <c r="D31" s="5">
        <f t="shared" si="8"/>
        <v>75.46876625767112</v>
      </c>
      <c r="E31" s="5">
        <v>5.9950080000000003</v>
      </c>
      <c r="F31" s="5">
        <f t="shared" si="3"/>
        <v>5.9944484659200006</v>
      </c>
      <c r="G31" s="5">
        <f t="shared" si="4"/>
        <v>15.985195909120003</v>
      </c>
      <c r="H31" s="6">
        <v>15.0014</v>
      </c>
      <c r="I31" s="5">
        <f t="shared" si="9"/>
        <v>9.3333333333352656E-5</v>
      </c>
      <c r="K31" t="s">
        <v>565</v>
      </c>
      <c r="L31" s="1">
        <f t="shared" si="1"/>
        <v>75.46876625767112</v>
      </c>
      <c r="M31">
        <f>D72</f>
        <v>281.92727798627556</v>
      </c>
      <c r="N31">
        <f t="shared" si="6"/>
        <v>458.79669273023205</v>
      </c>
      <c r="O31" s="1"/>
      <c r="P31" s="1"/>
      <c r="R31" t="s">
        <v>565</v>
      </c>
      <c r="S31">
        <f t="shared" si="2"/>
        <v>15.985195909120003</v>
      </c>
      <c r="T31" s="5">
        <f>G72</f>
        <v>72.815541955128879</v>
      </c>
      <c r="U31">
        <f t="shared" si="7"/>
        <v>105.2413815666831</v>
      </c>
      <c r="V31" s="1"/>
      <c r="W31" s="1"/>
    </row>
    <row r="32" spans="1:23" x14ac:dyDescent="0.75">
      <c r="A32" t="s">
        <v>452</v>
      </c>
      <c r="B32" s="5">
        <v>28.784478999999997</v>
      </c>
      <c r="C32" s="5">
        <f t="shared" si="0"/>
        <v>28.783903310419998</v>
      </c>
      <c r="D32" s="5">
        <f t="shared" si="8"/>
        <v>76.757075494453346</v>
      </c>
      <c r="E32" s="5">
        <v>9.2992620000000024</v>
      </c>
      <c r="F32" s="5">
        <f t="shared" si="3"/>
        <v>9.2990760147600025</v>
      </c>
      <c r="G32" s="5">
        <f t="shared" si="4"/>
        <v>24.797536039360008</v>
      </c>
      <c r="H32" s="6">
        <v>15.000299999999999</v>
      </c>
      <c r="I32" s="5">
        <f t="shared" si="9"/>
        <v>1.9999999999953388E-5</v>
      </c>
      <c r="K32" t="s">
        <v>566</v>
      </c>
      <c r="L32" s="1">
        <f t="shared" si="1"/>
        <v>76.757075494453346</v>
      </c>
      <c r="M32">
        <f>D73</f>
        <v>216.34855080791112</v>
      </c>
      <c r="N32">
        <f t="shared" si="6"/>
        <v>310.20327847435061</v>
      </c>
      <c r="O32" s="1"/>
      <c r="P32" s="1"/>
      <c r="R32" t="s">
        <v>566</v>
      </c>
      <c r="S32">
        <f t="shared" si="2"/>
        <v>24.797536039360008</v>
      </c>
      <c r="T32" s="5">
        <f t="shared" ref="T32:T33" si="14">G73</f>
        <v>70.413247480177773</v>
      </c>
      <c r="U32">
        <f t="shared" si="7"/>
        <v>84.473539705218073</v>
      </c>
      <c r="V32" s="1"/>
      <c r="W32" s="1"/>
    </row>
    <row r="33" spans="1:23" x14ac:dyDescent="0.75">
      <c r="A33" t="s">
        <v>479</v>
      </c>
      <c r="B33" s="5">
        <v>21.915085000000001</v>
      </c>
      <c r="C33" s="5">
        <f t="shared" si="0"/>
        <v>21.912162988666665</v>
      </c>
      <c r="D33" s="5">
        <f t="shared" si="8"/>
        <v>58.432434636444448</v>
      </c>
      <c r="E33" s="5">
        <v>7.5565120000000006</v>
      </c>
      <c r="F33" s="5">
        <f t="shared" si="3"/>
        <v>7.555504465066667</v>
      </c>
      <c r="G33" s="5">
        <f t="shared" si="4"/>
        <v>20.148011906844449</v>
      </c>
      <c r="H33" s="6">
        <v>15.002000000000001</v>
      </c>
      <c r="I33" s="5">
        <f t="shared" si="9"/>
        <v>1.3333333333337787E-4</v>
      </c>
      <c r="K33" t="s">
        <v>567</v>
      </c>
      <c r="L33" s="1">
        <f t="shared" si="1"/>
        <v>58.432434636444448</v>
      </c>
      <c r="M33">
        <f>D74</f>
        <v>151.61115692800001</v>
      </c>
      <c r="N33">
        <f t="shared" si="6"/>
        <v>207.06382731456793</v>
      </c>
      <c r="O33" s="1">
        <f>AVERAGE(N33:N35)</f>
        <v>236.76427768097014</v>
      </c>
      <c r="P33" s="1">
        <f t="shared" si="11"/>
        <v>22.740757944050223</v>
      </c>
      <c r="R33" t="s">
        <v>567</v>
      </c>
      <c r="S33">
        <f t="shared" si="2"/>
        <v>20.148011906844449</v>
      </c>
      <c r="T33" s="5">
        <f t="shared" si="14"/>
        <v>40.638398947128884</v>
      </c>
      <c r="U33">
        <f t="shared" si="7"/>
        <v>37.945161185711918</v>
      </c>
      <c r="V33" s="1">
        <f>AVERAGE(U33:U35)</f>
        <v>48.568111963881108</v>
      </c>
      <c r="W33" s="1">
        <f t="shared" si="12"/>
        <v>9.109827591681583</v>
      </c>
    </row>
    <row r="34" spans="1:23" x14ac:dyDescent="0.75">
      <c r="A34" t="s">
        <v>464</v>
      </c>
      <c r="B34" s="5">
        <v>21.751528</v>
      </c>
      <c r="C34" s="5">
        <f t="shared" si="0"/>
        <v>21.751382989813333</v>
      </c>
      <c r="D34" s="5">
        <f t="shared" si="8"/>
        <v>58.003687972835557</v>
      </c>
      <c r="E34" s="5">
        <v>9.6966090000000005</v>
      </c>
      <c r="F34" s="5">
        <f t="shared" si="3"/>
        <v>9.6965443559400004</v>
      </c>
      <c r="G34" s="5">
        <f t="shared" si="4"/>
        <v>25.857451615840006</v>
      </c>
      <c r="H34" s="6">
        <v>15.0001</v>
      </c>
      <c r="I34" s="5">
        <f t="shared" si="9"/>
        <v>6.6666666666511295E-6</v>
      </c>
      <c r="K34" t="s">
        <v>568</v>
      </c>
      <c r="L34" s="1">
        <f t="shared" si="1"/>
        <v>58.003687972835557</v>
      </c>
      <c r="M34">
        <f>AVERAGE(D75:D77)</f>
        <v>176.03754435496299</v>
      </c>
      <c r="N34">
        <f t="shared" si="6"/>
        <v>262.29745862694983</v>
      </c>
      <c r="O34" s="1"/>
      <c r="P34" s="1"/>
      <c r="R34" t="s">
        <v>568</v>
      </c>
      <c r="S34">
        <f t="shared" si="2"/>
        <v>25.857451615840006</v>
      </c>
      <c r="T34" s="5">
        <f>AVERAGE(G75:G77)</f>
        <v>58.361198865771861</v>
      </c>
      <c r="U34">
        <f t="shared" si="7"/>
        <v>60.192124536910839</v>
      </c>
      <c r="V34" s="1"/>
      <c r="W34" s="1"/>
    </row>
    <row r="35" spans="1:23" x14ac:dyDescent="0.75">
      <c r="A35" t="s">
        <v>487</v>
      </c>
      <c r="B35" s="5">
        <v>20.914500999999998</v>
      </c>
      <c r="C35" s="5">
        <f t="shared" si="0"/>
        <v>20.913943279973331</v>
      </c>
      <c r="D35" s="5">
        <f t="shared" si="8"/>
        <v>55.770515413262224</v>
      </c>
      <c r="E35" s="5">
        <v>5.2839660000000004</v>
      </c>
      <c r="F35" s="5">
        <f t="shared" si="3"/>
        <v>5.28382509424</v>
      </c>
      <c r="G35" s="5">
        <f t="shared" si="4"/>
        <v>14.090200251306667</v>
      </c>
      <c r="H35" s="6">
        <v>15.000400000000001</v>
      </c>
      <c r="I35" s="5">
        <f t="shared" si="9"/>
        <v>2.666666666672294E-5</v>
      </c>
      <c r="K35" t="s">
        <v>571</v>
      </c>
      <c r="L35" s="1">
        <f t="shared" si="1"/>
        <v>55.770515413262224</v>
      </c>
      <c r="M35">
        <f>D78</f>
        <v>164.1897116088889</v>
      </c>
      <c r="N35">
        <f t="shared" si="6"/>
        <v>240.93154710139262</v>
      </c>
      <c r="O35" s="1"/>
      <c r="P35" s="1"/>
      <c r="R35" t="s">
        <v>571</v>
      </c>
      <c r="S35">
        <f t="shared" si="2"/>
        <v>14.090200251306667</v>
      </c>
      <c r="T35" s="5">
        <f>G78</f>
        <v>39.776407342577784</v>
      </c>
      <c r="U35">
        <f t="shared" si="7"/>
        <v>47.567050169020582</v>
      </c>
      <c r="W35" s="1"/>
    </row>
    <row r="36" spans="1:23" x14ac:dyDescent="0.75">
      <c r="A36" t="s">
        <v>160</v>
      </c>
      <c r="B36" s="5">
        <v>88.700984000000005</v>
      </c>
      <c r="C36" s="5">
        <f t="shared" ref="C36:C67" si="15">B36-(B36*I36)</f>
        <v>88.706897398933336</v>
      </c>
      <c r="D36" s="5">
        <f t="shared" si="8"/>
        <v>236.55172639715559</v>
      </c>
      <c r="E36" s="5">
        <v>23.306501999999998</v>
      </c>
      <c r="F36" s="5">
        <f t="shared" si="3"/>
        <v>23.308055766799999</v>
      </c>
      <c r="G36" s="5">
        <f t="shared" si="4"/>
        <v>62.154815378133335</v>
      </c>
      <c r="H36" s="6">
        <v>14.999000000000001</v>
      </c>
      <c r="I36" s="5">
        <f t="shared" si="9"/>
        <v>-6.6666666666629712E-5</v>
      </c>
    </row>
    <row r="37" spans="1:23" x14ac:dyDescent="0.75">
      <c r="A37" t="s">
        <v>264</v>
      </c>
      <c r="B37" s="5">
        <v>88.303899999999999</v>
      </c>
      <c r="C37" s="5">
        <f t="shared" si="15"/>
        <v>88.296835687999987</v>
      </c>
      <c r="D37" s="5">
        <f t="shared" si="8"/>
        <v>235.45822850133331</v>
      </c>
      <c r="E37" s="5">
        <v>23.440789000000002</v>
      </c>
      <c r="F37" s="5">
        <f t="shared" si="3"/>
        <v>23.43891373688</v>
      </c>
      <c r="G37" s="5">
        <f t="shared" si="4"/>
        <v>62.50376996501334</v>
      </c>
      <c r="H37" s="6">
        <v>15.001200000000001</v>
      </c>
      <c r="I37" s="5">
        <f t="shared" si="9"/>
        <v>8.0000000000050395E-5</v>
      </c>
    </row>
    <row r="38" spans="1:23" x14ac:dyDescent="0.75">
      <c r="A38" t="s">
        <v>115</v>
      </c>
      <c r="B38" s="5">
        <v>95.441880999999995</v>
      </c>
      <c r="C38" s="5">
        <f t="shared" si="15"/>
        <v>95.458424259373331</v>
      </c>
      <c r="D38" s="5">
        <f t="shared" si="8"/>
        <v>254.55579802499557</v>
      </c>
      <c r="E38" s="5">
        <v>28.910823999999998</v>
      </c>
      <c r="F38" s="5">
        <f t="shared" si="3"/>
        <v>28.915835209493331</v>
      </c>
      <c r="G38" s="5">
        <f t="shared" si="4"/>
        <v>77.10889389198222</v>
      </c>
      <c r="H38" s="6">
        <v>14.997400000000001</v>
      </c>
      <c r="I38" s="5">
        <f t="shared" si="9"/>
        <v>-1.7333333333328463E-4</v>
      </c>
    </row>
    <row r="39" spans="1:23" x14ac:dyDescent="0.75">
      <c r="A39" t="s">
        <v>148</v>
      </c>
      <c r="B39" s="5">
        <v>96.277000000000001</v>
      </c>
      <c r="C39" s="5">
        <f t="shared" si="15"/>
        <v>96.263521220000001</v>
      </c>
      <c r="D39" s="5">
        <f t="shared" si="8"/>
        <v>256.70272325333337</v>
      </c>
      <c r="E39" s="5">
        <v>28.005607000000001</v>
      </c>
      <c r="F39" s="5">
        <f t="shared" si="3"/>
        <v>28.001686215020001</v>
      </c>
      <c r="G39" s="5">
        <f t="shared" si="4"/>
        <v>74.671163240053332</v>
      </c>
      <c r="H39" s="6">
        <v>15.0021</v>
      </c>
      <c r="I39" s="5">
        <f t="shared" si="9"/>
        <v>1.4000000000002899E-4</v>
      </c>
    </row>
    <row r="40" spans="1:23" x14ac:dyDescent="0.75">
      <c r="A40" t="s">
        <v>272</v>
      </c>
      <c r="B40" s="5">
        <v>92.723699999999994</v>
      </c>
      <c r="C40" s="5">
        <f t="shared" si="15"/>
        <v>92.714427629999989</v>
      </c>
      <c r="D40" s="5">
        <f t="shared" si="8"/>
        <v>247.23847368</v>
      </c>
      <c r="E40" s="5">
        <v>25.601129</v>
      </c>
      <c r="F40" s="5">
        <f t="shared" si="3"/>
        <v>25.598568887100001</v>
      </c>
      <c r="G40" s="5">
        <f t="shared" si="4"/>
        <v>68.262850365600016</v>
      </c>
      <c r="H40" s="6">
        <v>15.0015</v>
      </c>
      <c r="I40" s="5">
        <f t="shared" si="9"/>
        <v>1.0000000000000379E-4</v>
      </c>
    </row>
    <row r="41" spans="1:23" x14ac:dyDescent="0.75">
      <c r="A41" t="s">
        <v>91</v>
      </c>
      <c r="B41" s="5">
        <v>90.861249999999998</v>
      </c>
      <c r="C41" s="5">
        <f t="shared" si="15"/>
        <v>90.875787799999998</v>
      </c>
      <c r="D41" s="5">
        <f t="shared" si="8"/>
        <v>242.33543413333334</v>
      </c>
      <c r="E41" s="5">
        <v>25.271348</v>
      </c>
      <c r="F41" s="5">
        <f t="shared" si="3"/>
        <v>25.275391415679998</v>
      </c>
      <c r="G41" s="5">
        <f t="shared" si="4"/>
        <v>67.401043775146661</v>
      </c>
      <c r="H41" s="6">
        <v>14.9976</v>
      </c>
      <c r="I41" s="5">
        <f t="shared" si="9"/>
        <v>-1.5999999999998237E-4</v>
      </c>
    </row>
    <row r="42" spans="1:23" x14ac:dyDescent="0.75">
      <c r="A42" t="s">
        <v>535</v>
      </c>
      <c r="B42" s="5">
        <v>89.958568</v>
      </c>
      <c r="C42" s="5">
        <f t="shared" si="15"/>
        <v>89.964565237866665</v>
      </c>
      <c r="D42" s="5">
        <f t="shared" si="8"/>
        <v>239.9055073009778</v>
      </c>
      <c r="E42" s="5">
        <v>24.853852</v>
      </c>
      <c r="F42" s="5">
        <f t="shared" si="3"/>
        <v>24.855508923466665</v>
      </c>
      <c r="G42" s="5">
        <f t="shared" si="4"/>
        <v>66.281357129244441</v>
      </c>
      <c r="H42" s="8">
        <v>14.999000000000001</v>
      </c>
      <c r="I42" s="5">
        <f t="shared" si="9"/>
        <v>-6.6666666666629712E-5</v>
      </c>
    </row>
    <row r="43" spans="1:23" x14ac:dyDescent="0.75">
      <c r="A43" t="s">
        <v>252</v>
      </c>
      <c r="B43" s="5">
        <v>55.7973</v>
      </c>
      <c r="C43" s="5">
        <f t="shared" si="15"/>
        <v>55.791348288000002</v>
      </c>
      <c r="D43" s="5">
        <f t="shared" si="8"/>
        <v>148.776928768</v>
      </c>
      <c r="E43" s="5">
        <v>11.550609999999999</v>
      </c>
      <c r="F43" s="5">
        <f t="shared" si="3"/>
        <v>11.549377934933332</v>
      </c>
      <c r="G43" s="5">
        <f t="shared" si="4"/>
        <v>30.798341159822225</v>
      </c>
      <c r="H43" s="6">
        <v>15.0016</v>
      </c>
      <c r="I43" s="5">
        <f t="shared" si="9"/>
        <v>1.0666666666665492E-4</v>
      </c>
    </row>
    <row r="44" spans="1:23" x14ac:dyDescent="0.75">
      <c r="A44" t="s">
        <v>111</v>
      </c>
      <c r="B44" s="5">
        <v>53.985730000000004</v>
      </c>
      <c r="C44" s="5">
        <f t="shared" si="15"/>
        <v>53.984650285400008</v>
      </c>
      <c r="D44" s="5">
        <f t="shared" si="8"/>
        <v>143.95906742773334</v>
      </c>
      <c r="E44" s="5">
        <v>15.623560000000001</v>
      </c>
      <c r="F44" s="5">
        <f t="shared" si="3"/>
        <v>15.623247528800002</v>
      </c>
      <c r="G44" s="5">
        <f t="shared" si="4"/>
        <v>41.661993410133341</v>
      </c>
      <c r="H44" s="6">
        <v>15.000299999999999</v>
      </c>
      <c r="I44" s="5">
        <f t="shared" si="9"/>
        <v>1.9999999999953388E-5</v>
      </c>
    </row>
    <row r="45" spans="1:23" x14ac:dyDescent="0.75">
      <c r="A45" t="s">
        <v>176</v>
      </c>
      <c r="B45" s="5">
        <v>78.412328000000002</v>
      </c>
      <c r="C45" s="5">
        <f t="shared" si="15"/>
        <v>78.412328000000002</v>
      </c>
      <c r="D45" s="5">
        <f t="shared" si="8"/>
        <v>209.09954133333338</v>
      </c>
      <c r="E45" s="5">
        <v>20.445454000000002</v>
      </c>
      <c r="F45" s="5">
        <f t="shared" si="3"/>
        <v>20.445454000000002</v>
      </c>
      <c r="G45" s="5">
        <f t="shared" si="4"/>
        <v>54.521210666666676</v>
      </c>
      <c r="H45" s="6">
        <v>15</v>
      </c>
      <c r="I45" s="5">
        <f t="shared" si="9"/>
        <v>0</v>
      </c>
    </row>
    <row r="46" spans="1:23" x14ac:dyDescent="0.75">
      <c r="A46" t="s">
        <v>103</v>
      </c>
      <c r="B46" s="5">
        <v>123.79954000000001</v>
      </c>
      <c r="C46" s="5">
        <f t="shared" si="15"/>
        <v>123.80944396320001</v>
      </c>
      <c r="D46" s="5">
        <f t="shared" si="8"/>
        <v>330.15851723520007</v>
      </c>
      <c r="E46" s="5">
        <v>27.758171999999998</v>
      </c>
      <c r="F46" s="5">
        <f t="shared" si="3"/>
        <v>27.76039265376</v>
      </c>
      <c r="G46" s="5">
        <f t="shared" si="4"/>
        <v>74.02771374336001</v>
      </c>
      <c r="H46" s="6">
        <v>14.998799999999999</v>
      </c>
      <c r="I46" s="5">
        <f t="shared" si="9"/>
        <v>-8.0000000000050395E-5</v>
      </c>
    </row>
    <row r="47" spans="1:23" x14ac:dyDescent="0.75">
      <c r="A47" t="s">
        <v>84</v>
      </c>
      <c r="B47" s="5">
        <v>148.78654599999999</v>
      </c>
      <c r="C47" s="5">
        <f t="shared" si="15"/>
        <v>148.79249746183999</v>
      </c>
      <c r="D47" s="5">
        <f t="shared" si="8"/>
        <v>396.77999323157331</v>
      </c>
      <c r="E47" s="5">
        <v>32.749972</v>
      </c>
      <c r="F47" s="5">
        <f t="shared" si="3"/>
        <v>32.751281998880003</v>
      </c>
      <c r="G47" s="5">
        <f t="shared" si="4"/>
        <v>87.336751997013351</v>
      </c>
      <c r="H47" s="6">
        <v>14.9994</v>
      </c>
      <c r="I47" s="5">
        <f t="shared" si="9"/>
        <v>-4.0000000000025197E-5</v>
      </c>
    </row>
    <row r="48" spans="1:23" x14ac:dyDescent="0.75">
      <c r="A48" t="s">
        <v>76</v>
      </c>
      <c r="B48" s="5">
        <v>101.81827299999999</v>
      </c>
      <c r="C48" s="5">
        <f t="shared" si="15"/>
        <v>101.80876996118666</v>
      </c>
      <c r="D48" s="5">
        <f t="shared" si="8"/>
        <v>271.49005322983112</v>
      </c>
      <c r="E48" s="5">
        <v>25.098903999999997</v>
      </c>
      <c r="F48" s="5">
        <f t="shared" si="3"/>
        <v>25.096561435626665</v>
      </c>
      <c r="G48" s="5">
        <f t="shared" si="4"/>
        <v>66.924163828337768</v>
      </c>
      <c r="H48" s="6">
        <v>15.0014</v>
      </c>
      <c r="I48" s="5">
        <f t="shared" si="9"/>
        <v>9.3333333333352656E-5</v>
      </c>
    </row>
    <row r="49" spans="1:9" x14ac:dyDescent="0.75">
      <c r="A49" t="s">
        <v>80</v>
      </c>
      <c r="B49" s="5">
        <v>93.521281000000002</v>
      </c>
      <c r="C49" s="5">
        <f t="shared" si="15"/>
        <v>93.52003404958667</v>
      </c>
      <c r="D49" s="5">
        <f t="shared" si="8"/>
        <v>249.38675746556447</v>
      </c>
      <c r="E49" s="5">
        <v>24.862928</v>
      </c>
      <c r="F49" s="5">
        <f t="shared" si="3"/>
        <v>24.862596494293335</v>
      </c>
      <c r="G49" s="5">
        <f t="shared" si="4"/>
        <v>66.30025731811557</v>
      </c>
      <c r="H49" s="6">
        <v>15.0002</v>
      </c>
      <c r="I49" s="5">
        <f t="shared" si="9"/>
        <v>1.3333333333302259E-5</v>
      </c>
    </row>
    <row r="50" spans="1:9" x14ac:dyDescent="0.75">
      <c r="A50" t="s">
        <v>72</v>
      </c>
      <c r="B50" s="5">
        <v>150.55349799999999</v>
      </c>
      <c r="C50" s="5">
        <f t="shared" si="15"/>
        <v>150.54245741014665</v>
      </c>
      <c r="D50" s="5">
        <f t="shared" si="8"/>
        <v>401.44655309372445</v>
      </c>
      <c r="E50" s="5">
        <v>35.164188000000003</v>
      </c>
      <c r="F50" s="5">
        <f t="shared" si="3"/>
        <v>35.161609292880001</v>
      </c>
      <c r="G50" s="5">
        <f t="shared" si="4"/>
        <v>93.764291447680009</v>
      </c>
      <c r="H50" s="8">
        <v>15.001099999999999</v>
      </c>
      <c r="I50" s="5">
        <f t="shared" si="9"/>
        <v>7.3333333333280842E-5</v>
      </c>
    </row>
    <row r="51" spans="1:9" x14ac:dyDescent="0.75">
      <c r="A51" t="s">
        <v>533</v>
      </c>
      <c r="B51" s="5">
        <f>8.141008*20</f>
        <v>162.82015999999999</v>
      </c>
      <c r="C51" s="5">
        <f t="shared" si="15"/>
        <v>162.80604891946666</v>
      </c>
      <c r="D51" s="5">
        <f t="shared" si="8"/>
        <v>434.14946378524445</v>
      </c>
      <c r="E51" s="5">
        <f>1.846192*20</f>
        <v>36.923839999999998</v>
      </c>
      <c r="F51" s="5">
        <f t="shared" si="3"/>
        <v>36.920639933866667</v>
      </c>
      <c r="G51" s="5">
        <f t="shared" si="4"/>
        <v>98.455039823644455</v>
      </c>
      <c r="H51" s="8">
        <v>15.001300000000001</v>
      </c>
      <c r="I51" s="5">
        <f t="shared" si="9"/>
        <v>8.6666666666701525E-5</v>
      </c>
    </row>
    <row r="52" spans="1:9" x14ac:dyDescent="0.75">
      <c r="A52" t="s">
        <v>95</v>
      </c>
      <c r="B52" s="5">
        <v>152.38767099999998</v>
      </c>
      <c r="C52" s="5">
        <f t="shared" si="15"/>
        <v>152.38970283561332</v>
      </c>
      <c r="D52" s="5">
        <f t="shared" si="8"/>
        <v>406.37254089496889</v>
      </c>
      <c r="E52" s="5">
        <v>32.114652</v>
      </c>
      <c r="F52" s="5">
        <f t="shared" si="3"/>
        <v>32.115080195360001</v>
      </c>
      <c r="G52" s="5">
        <f t="shared" si="4"/>
        <v>85.64021385429335</v>
      </c>
      <c r="H52" s="6">
        <v>14.9998</v>
      </c>
      <c r="I52" s="5">
        <f t="shared" si="9"/>
        <v>-1.3333333333302259E-5</v>
      </c>
    </row>
    <row r="53" spans="1:9" x14ac:dyDescent="0.75">
      <c r="A53" t="s">
        <v>164</v>
      </c>
      <c r="B53" s="5">
        <v>88.177831999999995</v>
      </c>
      <c r="C53" s="5">
        <f t="shared" si="15"/>
        <v>88.184886226559996</v>
      </c>
      <c r="D53" s="5">
        <f t="shared" si="8"/>
        <v>235.15969660416002</v>
      </c>
      <c r="E53" s="5">
        <v>21.185667000000002</v>
      </c>
      <c r="F53" s="5">
        <f t="shared" si="3"/>
        <v>21.187361853360002</v>
      </c>
      <c r="G53" s="5">
        <f t="shared" si="4"/>
        <v>56.499631608960016</v>
      </c>
      <c r="H53" s="6">
        <v>14.998799999999999</v>
      </c>
      <c r="I53" s="5">
        <f t="shared" si="9"/>
        <v>-8.0000000000050395E-5</v>
      </c>
    </row>
    <row r="54" spans="1:9" x14ac:dyDescent="0.75">
      <c r="A54" t="s">
        <v>199</v>
      </c>
      <c r="B54" s="5">
        <v>78.247631999999996</v>
      </c>
      <c r="C54" s="5">
        <f t="shared" si="15"/>
        <v>78.241372189439986</v>
      </c>
      <c r="D54" s="5">
        <f t="shared" si="8"/>
        <v>208.64365917183997</v>
      </c>
      <c r="E54" s="5">
        <v>18.798688000000002</v>
      </c>
      <c r="F54" s="5">
        <f t="shared" si="3"/>
        <v>18.797184104959999</v>
      </c>
      <c r="G54" s="5">
        <f t="shared" si="4"/>
        <v>50.125824279893337</v>
      </c>
      <c r="H54" s="6">
        <v>15.001200000000001</v>
      </c>
      <c r="I54" s="5">
        <f t="shared" si="9"/>
        <v>8.0000000000050395E-5</v>
      </c>
    </row>
    <row r="55" spans="1:9" x14ac:dyDescent="0.75">
      <c r="A55" t="s">
        <v>240</v>
      </c>
      <c r="B55" s="5">
        <v>72.54549999999999</v>
      </c>
      <c r="C55" s="5">
        <f t="shared" si="15"/>
        <v>72.538729086666649</v>
      </c>
      <c r="D55" s="5">
        <f t="shared" si="8"/>
        <v>193.43661089777777</v>
      </c>
      <c r="E55" s="5">
        <v>14.442141999999999</v>
      </c>
      <c r="F55" s="5">
        <f t="shared" si="3"/>
        <v>14.440794066746665</v>
      </c>
      <c r="G55" s="5">
        <f t="shared" si="4"/>
        <v>38.50878417799111</v>
      </c>
      <c r="H55" s="6">
        <v>15.0014</v>
      </c>
      <c r="I55" s="5">
        <f t="shared" si="9"/>
        <v>9.3333333333352656E-5</v>
      </c>
    </row>
    <row r="56" spans="1:9" x14ac:dyDescent="0.75">
      <c r="A56" t="s">
        <v>248</v>
      </c>
      <c r="B56" s="5">
        <v>77.190699999999993</v>
      </c>
      <c r="C56" s="5">
        <f t="shared" si="15"/>
        <v>77.194302232666658</v>
      </c>
      <c r="D56" s="5">
        <f t="shared" si="8"/>
        <v>205.85147262044444</v>
      </c>
      <c r="E56" s="5">
        <v>15.422603999999998</v>
      </c>
      <c r="F56" s="5">
        <f t="shared" si="3"/>
        <v>15.423323721519997</v>
      </c>
      <c r="G56" s="5">
        <f t="shared" si="4"/>
        <v>41.128863257386662</v>
      </c>
      <c r="H56" s="6">
        <v>14.9993</v>
      </c>
      <c r="I56" s="5">
        <f t="shared" si="9"/>
        <v>-4.6666666666676328E-5</v>
      </c>
    </row>
    <row r="57" spans="1:9" x14ac:dyDescent="0.75">
      <c r="A57" t="s">
        <v>236</v>
      </c>
      <c r="B57" s="5">
        <v>67.547499999999999</v>
      </c>
      <c r="C57" s="5">
        <f t="shared" si="15"/>
        <v>67.548850950000002</v>
      </c>
      <c r="D57" s="5">
        <f t="shared" si="8"/>
        <v>180.13026920000001</v>
      </c>
      <c r="E57" s="5">
        <v>15.904525999999999</v>
      </c>
      <c r="F57" s="5">
        <f t="shared" si="3"/>
        <v>15.904844090519997</v>
      </c>
      <c r="G57" s="5">
        <f t="shared" si="4"/>
        <v>42.412917574719998</v>
      </c>
      <c r="H57" s="6">
        <v>14.999700000000001</v>
      </c>
      <c r="I57" s="5">
        <f t="shared" si="9"/>
        <v>-1.9999999999953388E-5</v>
      </c>
    </row>
    <row r="58" spans="1:9" x14ac:dyDescent="0.75">
      <c r="A58" t="s">
        <v>276</v>
      </c>
      <c r="B58" s="5">
        <v>72.702299999999994</v>
      </c>
      <c r="C58" s="5">
        <f t="shared" si="15"/>
        <v>72.703269363999993</v>
      </c>
      <c r="D58" s="5">
        <f t="shared" si="8"/>
        <v>193.87538497066666</v>
      </c>
      <c r="E58" s="5">
        <v>15.646946999999997</v>
      </c>
      <c r="F58" s="5">
        <f t="shared" si="3"/>
        <v>15.647155625959996</v>
      </c>
      <c r="G58" s="5">
        <f t="shared" si="4"/>
        <v>41.725748335893329</v>
      </c>
      <c r="H58" s="6">
        <v>14.9998</v>
      </c>
      <c r="I58" s="5">
        <f t="shared" si="9"/>
        <v>-1.3333333333302259E-5</v>
      </c>
    </row>
    <row r="59" spans="1:9" x14ac:dyDescent="0.75">
      <c r="A59" t="s">
        <v>244</v>
      </c>
      <c r="B59" s="5">
        <v>82.198499999999996</v>
      </c>
      <c r="C59" s="5">
        <f t="shared" si="15"/>
        <v>82.211103769999994</v>
      </c>
      <c r="D59" s="5">
        <f t="shared" si="8"/>
        <v>219.22961005333335</v>
      </c>
      <c r="E59" s="5">
        <v>21.180740999999998</v>
      </c>
      <c r="F59" s="5">
        <f t="shared" si="3"/>
        <v>21.183988713619996</v>
      </c>
      <c r="G59" s="5">
        <f t="shared" si="4"/>
        <v>56.490636569653333</v>
      </c>
      <c r="H59" s="6">
        <v>14.9977</v>
      </c>
      <c r="I59" s="5">
        <f t="shared" si="9"/>
        <v>-1.5333333333333125E-4</v>
      </c>
    </row>
    <row r="60" spans="1:9" x14ac:dyDescent="0.75">
      <c r="A60" t="s">
        <v>156</v>
      </c>
      <c r="B60" s="5">
        <v>105.63560799999999</v>
      </c>
      <c r="C60" s="5">
        <f t="shared" si="15"/>
        <v>105.6250444392</v>
      </c>
      <c r="D60" s="5">
        <f t="shared" si="8"/>
        <v>281.66678517120005</v>
      </c>
      <c r="E60" s="5">
        <v>26.516864000000002</v>
      </c>
      <c r="F60" s="5">
        <f t="shared" si="3"/>
        <v>26.514212313600002</v>
      </c>
      <c r="G60" s="5">
        <f t="shared" si="4"/>
        <v>70.7045661696</v>
      </c>
      <c r="H60" s="6">
        <v>15.0015</v>
      </c>
      <c r="I60" s="5">
        <f t="shared" si="9"/>
        <v>1.0000000000000379E-4</v>
      </c>
    </row>
    <row r="61" spans="1:9" x14ac:dyDescent="0.75">
      <c r="A61" t="s">
        <v>180</v>
      </c>
      <c r="B61" s="5">
        <v>92.731191999999993</v>
      </c>
      <c r="C61" s="5">
        <f t="shared" si="15"/>
        <v>92.719446049013328</v>
      </c>
      <c r="D61" s="5">
        <f t="shared" si="8"/>
        <v>247.25185613070224</v>
      </c>
      <c r="E61" s="5">
        <v>28.438091</v>
      </c>
      <c r="F61" s="5">
        <f t="shared" si="3"/>
        <v>28.434488841806669</v>
      </c>
      <c r="G61" s="5">
        <f t="shared" si="4"/>
        <v>75.825303578151122</v>
      </c>
      <c r="H61" s="6">
        <v>15.001899999999999</v>
      </c>
      <c r="I61" s="5">
        <f t="shared" si="9"/>
        <v>1.2666666666660831E-4</v>
      </c>
    </row>
    <row r="62" spans="1:9" x14ac:dyDescent="0.75">
      <c r="A62" t="s">
        <v>184</v>
      </c>
      <c r="B62" s="5">
        <v>80.068975999999992</v>
      </c>
      <c r="C62" s="5">
        <f t="shared" si="15"/>
        <v>80.06470565461332</v>
      </c>
      <c r="D62" s="5">
        <f t="shared" si="8"/>
        <v>213.50588174563555</v>
      </c>
      <c r="E62" s="5">
        <v>20.470405</v>
      </c>
      <c r="F62" s="5">
        <f t="shared" si="3"/>
        <v>20.469313245066665</v>
      </c>
      <c r="G62" s="5">
        <f t="shared" si="4"/>
        <v>54.584835320177781</v>
      </c>
      <c r="H62" s="6">
        <v>15.0008</v>
      </c>
      <c r="I62" s="5">
        <f t="shared" si="9"/>
        <v>5.3333333333327458E-5</v>
      </c>
    </row>
    <row r="63" spans="1:9" x14ac:dyDescent="0.75">
      <c r="A63" t="s">
        <v>280</v>
      </c>
      <c r="B63" s="5">
        <v>89.470100000000002</v>
      </c>
      <c r="C63" s="5">
        <f t="shared" si="15"/>
        <v>89.47427527133334</v>
      </c>
      <c r="D63" s="5">
        <f t="shared" si="8"/>
        <v>238.59806739022224</v>
      </c>
      <c r="E63" s="5">
        <v>25.817163000000001</v>
      </c>
      <c r="F63" s="5">
        <f t="shared" si="3"/>
        <v>25.818367800940003</v>
      </c>
      <c r="G63" s="5">
        <f t="shared" si="4"/>
        <v>68.848980802506674</v>
      </c>
      <c r="H63" s="6">
        <v>14.9993</v>
      </c>
      <c r="I63" s="5">
        <f t="shared" si="9"/>
        <v>-4.6666666666676328E-5</v>
      </c>
    </row>
    <row r="64" spans="1:9" x14ac:dyDescent="0.75">
      <c r="A64" t="s">
        <v>119</v>
      </c>
      <c r="B64" s="5">
        <v>84.196768000000006</v>
      </c>
      <c r="C64" s="5">
        <f t="shared" si="15"/>
        <v>84.189470946773341</v>
      </c>
      <c r="D64" s="5">
        <f t="shared" si="8"/>
        <v>224.50525585806224</v>
      </c>
      <c r="E64" s="5">
        <v>22.475939999999998</v>
      </c>
      <c r="F64" s="5">
        <f t="shared" si="3"/>
        <v>22.473992085199995</v>
      </c>
      <c r="G64" s="5">
        <f t="shared" si="4"/>
        <v>59.930645560533328</v>
      </c>
      <c r="H64" s="6">
        <v>15.001300000000001</v>
      </c>
      <c r="I64" s="5">
        <f t="shared" si="9"/>
        <v>8.6666666666701525E-5</v>
      </c>
    </row>
    <row r="65" spans="1:9" x14ac:dyDescent="0.75">
      <c r="A65" t="s">
        <v>224</v>
      </c>
      <c r="B65" s="5">
        <v>88.17649999999999</v>
      </c>
      <c r="C65" s="5">
        <f t="shared" si="15"/>
        <v>88.175912156666655</v>
      </c>
      <c r="D65" s="5">
        <f t="shared" si="8"/>
        <v>235.13576575111111</v>
      </c>
      <c r="E65" s="5">
        <v>21.413392999999999</v>
      </c>
      <c r="F65" s="5">
        <f t="shared" si="3"/>
        <v>21.413250244046665</v>
      </c>
      <c r="G65" s="5">
        <f t="shared" si="4"/>
        <v>57.102000650791112</v>
      </c>
      <c r="H65" s="6">
        <v>15.0001</v>
      </c>
      <c r="I65" s="5">
        <f t="shared" si="9"/>
        <v>6.6666666666511295E-6</v>
      </c>
    </row>
    <row r="66" spans="1:9" x14ac:dyDescent="0.75">
      <c r="A66" t="s">
        <v>188</v>
      </c>
      <c r="B66" s="5">
        <v>59.326968000000001</v>
      </c>
      <c r="C66" s="5">
        <f t="shared" si="15"/>
        <v>59.319848763840007</v>
      </c>
      <c r="D66" s="5">
        <f t="shared" si="8"/>
        <v>158.18626337024003</v>
      </c>
      <c r="E66" s="5">
        <v>13.292833999999999</v>
      </c>
      <c r="F66" s="5">
        <f t="shared" si="3"/>
        <v>13.29123885992</v>
      </c>
      <c r="G66" s="5">
        <f t="shared" si="4"/>
        <v>35.443303626453343</v>
      </c>
      <c r="H66" s="6">
        <v>15.001799999999999</v>
      </c>
      <c r="I66" s="5">
        <f t="shared" si="9"/>
        <v>1.1999999999995718E-4</v>
      </c>
    </row>
    <row r="67" spans="1:9" x14ac:dyDescent="0.75">
      <c r="A67" t="s">
        <v>534</v>
      </c>
      <c r="B67" s="5">
        <v>86.240231999999992</v>
      </c>
      <c r="C67" s="5">
        <f t="shared" si="15"/>
        <v>86.228733302399988</v>
      </c>
      <c r="D67" s="5">
        <f t="shared" si="8"/>
        <v>229.94328880639998</v>
      </c>
      <c r="E67" s="5">
        <v>21.792808000000001</v>
      </c>
      <c r="F67" s="5">
        <f t="shared" si="3"/>
        <v>21.789902292266667</v>
      </c>
      <c r="G67" s="5">
        <f t="shared" si="4"/>
        <v>58.10640611271112</v>
      </c>
      <c r="H67" s="6">
        <v>15.002000000000001</v>
      </c>
      <c r="I67" s="5">
        <f t="shared" si="9"/>
        <v>1.3333333333337787E-4</v>
      </c>
    </row>
    <row r="68" spans="1:9" x14ac:dyDescent="0.75">
      <c r="A68" t="s">
        <v>192</v>
      </c>
      <c r="B68" s="5">
        <v>80.301488000000006</v>
      </c>
      <c r="C68" s="5">
        <f t="shared" ref="C68:C82" si="16">B68-(B68*I68)</f>
        <v>80.304700059520002</v>
      </c>
      <c r="D68" s="5">
        <f t="shared" si="8"/>
        <v>214.14586682538669</v>
      </c>
      <c r="E68" s="5">
        <v>19.297708</v>
      </c>
      <c r="F68" s="5">
        <f t="shared" si="3"/>
        <v>19.298479908320001</v>
      </c>
      <c r="G68" s="5">
        <f t="shared" si="4"/>
        <v>51.462613088853338</v>
      </c>
      <c r="H68" s="6">
        <v>14.9994</v>
      </c>
      <c r="I68" s="5">
        <f t="shared" si="9"/>
        <v>-4.0000000000025197E-5</v>
      </c>
    </row>
    <row r="69" spans="1:9" x14ac:dyDescent="0.75">
      <c r="A69" t="s">
        <v>168</v>
      </c>
      <c r="B69" s="5">
        <v>84.728904</v>
      </c>
      <c r="C69" s="5">
        <f t="shared" si="16"/>
        <v>84.730598578079992</v>
      </c>
      <c r="D69" s="5">
        <f t="shared" si="8"/>
        <v>225.94826287488002</v>
      </c>
      <c r="E69" s="5">
        <v>25.119607999999999</v>
      </c>
      <c r="F69" s="5">
        <f t="shared" ref="F69:F81" si="17">E69-(E69*I69)</f>
        <v>25.120110392159997</v>
      </c>
      <c r="G69" s="5">
        <f t="shared" ref="G69:G82" si="18">(F69*0.04)*(1000/15)</f>
        <v>66.986961045760012</v>
      </c>
      <c r="H69" s="6">
        <v>14.999700000000001</v>
      </c>
      <c r="I69" s="5">
        <f t="shared" si="9"/>
        <v>-1.9999999999953388E-5</v>
      </c>
    </row>
    <row r="70" spans="1:9" x14ac:dyDescent="0.75">
      <c r="A70" t="s">
        <v>172</v>
      </c>
      <c r="B70" s="5">
        <v>63.289360000000009</v>
      </c>
      <c r="C70" s="5">
        <f t="shared" si="16"/>
        <v>63.291469645333343</v>
      </c>
      <c r="D70" s="5">
        <f t="shared" ref="D70:D82" si="19">(C70*0.04)*(1000/15)</f>
        <v>168.77725238755559</v>
      </c>
      <c r="E70" s="5">
        <v>15.962591</v>
      </c>
      <c r="F70" s="5">
        <f t="shared" si="17"/>
        <v>15.963123086366666</v>
      </c>
      <c r="G70" s="5">
        <f t="shared" si="18"/>
        <v>42.568328230311117</v>
      </c>
      <c r="H70" s="6">
        <v>14.999499999999999</v>
      </c>
      <c r="I70" s="5">
        <f t="shared" ref="I70:I78" si="20">(H70-15)/15</f>
        <v>-3.3333333333374074E-5</v>
      </c>
    </row>
    <row r="71" spans="1:9" x14ac:dyDescent="0.75">
      <c r="A71" t="s">
        <v>203</v>
      </c>
      <c r="B71" s="5">
        <v>84.845159999999993</v>
      </c>
      <c r="C71" s="5">
        <f t="shared" si="16"/>
        <v>84.848553806399991</v>
      </c>
      <c r="D71" s="5">
        <f t="shared" si="19"/>
        <v>226.26281015040001</v>
      </c>
      <c r="E71" s="5">
        <v>24.75366</v>
      </c>
      <c r="F71" s="5">
        <f t="shared" si="17"/>
        <v>24.754650146399999</v>
      </c>
      <c r="G71" s="5">
        <f t="shared" si="18"/>
        <v>66.012400390400003</v>
      </c>
      <c r="H71" s="6">
        <v>14.9994</v>
      </c>
      <c r="I71" s="5">
        <f t="shared" si="20"/>
        <v>-4.0000000000025197E-5</v>
      </c>
    </row>
    <row r="72" spans="1:9" x14ac:dyDescent="0.75">
      <c r="A72" t="s">
        <v>127</v>
      </c>
      <c r="B72" s="5">
        <v>105.717091</v>
      </c>
      <c r="C72" s="5">
        <f t="shared" si="16"/>
        <v>105.72272924485333</v>
      </c>
      <c r="D72" s="5">
        <f t="shared" si="19"/>
        <v>281.92727798627556</v>
      </c>
      <c r="E72" s="5">
        <v>27.304371999999997</v>
      </c>
      <c r="F72" s="5">
        <f t="shared" si="17"/>
        <v>27.30582823317333</v>
      </c>
      <c r="G72" s="5">
        <f t="shared" si="18"/>
        <v>72.815541955128879</v>
      </c>
      <c r="H72" s="6">
        <v>14.9992</v>
      </c>
      <c r="I72" s="5">
        <f t="shared" si="20"/>
        <v>-5.3333333333327458E-5</v>
      </c>
    </row>
    <row r="73" spans="1:9" x14ac:dyDescent="0.75">
      <c r="A73" t="s">
        <v>123</v>
      </c>
      <c r="B73" s="5">
        <v>81.133411000000009</v>
      </c>
      <c r="C73" s="5">
        <f t="shared" si="16"/>
        <v>81.130706552966672</v>
      </c>
      <c r="D73" s="5">
        <f t="shared" si="19"/>
        <v>216.34855080791112</v>
      </c>
      <c r="E73" s="5">
        <v>26.405847999999999</v>
      </c>
      <c r="F73" s="5">
        <f t="shared" si="17"/>
        <v>26.404967805066665</v>
      </c>
      <c r="G73" s="5">
        <f t="shared" si="18"/>
        <v>70.413247480177773</v>
      </c>
      <c r="H73" s="6">
        <v>15.000500000000001</v>
      </c>
      <c r="I73" s="5">
        <f t="shared" si="20"/>
        <v>3.3333333333374074E-5</v>
      </c>
    </row>
    <row r="74" spans="1:9" x14ac:dyDescent="0.75">
      <c r="A74" t="s">
        <v>268</v>
      </c>
      <c r="B74" s="5">
        <v>56.855700000000006</v>
      </c>
      <c r="C74" s="5">
        <f t="shared" si="16"/>
        <v>56.854183848000005</v>
      </c>
      <c r="D74" s="5">
        <f t="shared" si="19"/>
        <v>151.61115692800001</v>
      </c>
      <c r="E74" s="5">
        <v>15.239805999999998</v>
      </c>
      <c r="F74" s="5">
        <f t="shared" si="17"/>
        <v>15.239399605173331</v>
      </c>
      <c r="G74" s="5">
        <f t="shared" si="18"/>
        <v>40.638398947128884</v>
      </c>
      <c r="H74" s="6">
        <v>15.000400000000001</v>
      </c>
      <c r="I74" s="5">
        <f t="shared" si="20"/>
        <v>2.666666666672294E-5</v>
      </c>
    </row>
    <row r="75" spans="1:9" x14ac:dyDescent="0.75">
      <c r="A75" t="s">
        <v>232</v>
      </c>
      <c r="B75" s="5">
        <v>67.665099999999995</v>
      </c>
      <c r="C75" s="5">
        <f t="shared" si="16"/>
        <v>67.660137892666668</v>
      </c>
      <c r="D75" s="5">
        <f t="shared" si="19"/>
        <v>180.42703438044447</v>
      </c>
      <c r="E75" s="5">
        <v>22.294146999999999</v>
      </c>
      <c r="F75" s="5">
        <f t="shared" si="17"/>
        <v>22.292512095886668</v>
      </c>
      <c r="G75" s="5">
        <f t="shared" si="18"/>
        <v>59.446698922364455</v>
      </c>
      <c r="H75" s="6">
        <v>15.001099999999999</v>
      </c>
      <c r="I75" s="5">
        <f t="shared" si="20"/>
        <v>7.3333333333280842E-5</v>
      </c>
    </row>
    <row r="76" spans="1:9" x14ac:dyDescent="0.75">
      <c r="A76" t="s">
        <v>260</v>
      </c>
      <c r="B76" s="5">
        <v>62.598500000000001</v>
      </c>
      <c r="C76" s="5">
        <f t="shared" si="16"/>
        <v>62.596830706666665</v>
      </c>
      <c r="D76" s="5">
        <f t="shared" si="19"/>
        <v>166.92488188444443</v>
      </c>
      <c r="E76" s="5">
        <v>19.892846000000002</v>
      </c>
      <c r="F76" s="5">
        <f t="shared" si="17"/>
        <v>19.892315524106667</v>
      </c>
      <c r="G76" s="5">
        <f t="shared" si="18"/>
        <v>53.046174730951122</v>
      </c>
      <c r="H76" s="6">
        <v>15.000400000000001</v>
      </c>
      <c r="I76" s="5">
        <f t="shared" si="20"/>
        <v>2.666666666672294E-5</v>
      </c>
    </row>
    <row r="77" spans="1:9" x14ac:dyDescent="0.75">
      <c r="A77" t="s">
        <v>256</v>
      </c>
      <c r="B77" s="5">
        <v>67.79249999999999</v>
      </c>
      <c r="C77" s="5">
        <f t="shared" si="16"/>
        <v>67.785268799999997</v>
      </c>
      <c r="D77" s="5">
        <f t="shared" si="19"/>
        <v>180.76071680000001</v>
      </c>
      <c r="E77" s="5">
        <v>23.474025000000001</v>
      </c>
      <c r="F77" s="5">
        <f t="shared" si="17"/>
        <v>23.471521104000001</v>
      </c>
      <c r="G77" s="5">
        <f t="shared" si="18"/>
        <v>62.590722944000007</v>
      </c>
      <c r="H77" s="6">
        <v>15.0016</v>
      </c>
      <c r="I77" s="5">
        <f t="shared" si="20"/>
        <v>1.0666666666665492E-4</v>
      </c>
    </row>
    <row r="78" spans="1:9" x14ac:dyDescent="0.75">
      <c r="A78" t="s">
        <v>228</v>
      </c>
      <c r="B78" s="5">
        <v>61.569499999999998</v>
      </c>
      <c r="C78" s="5">
        <f t="shared" si="16"/>
        <v>61.571141853333337</v>
      </c>
      <c r="D78" s="5">
        <f t="shared" si="19"/>
        <v>164.1897116088889</v>
      </c>
      <c r="E78" s="5">
        <v>14.915754999999999</v>
      </c>
      <c r="F78" s="5">
        <f t="shared" si="17"/>
        <v>14.916152753466667</v>
      </c>
      <c r="G78" s="5">
        <f t="shared" si="18"/>
        <v>39.776407342577784</v>
      </c>
      <c r="H78" s="6">
        <v>14.999599999999999</v>
      </c>
      <c r="I78" s="5">
        <f t="shared" si="20"/>
        <v>-2.666666666672294E-5</v>
      </c>
    </row>
    <row r="79" spans="1:9" x14ac:dyDescent="0.75">
      <c r="A79" t="s">
        <v>536</v>
      </c>
      <c r="B79" s="5">
        <v>4.42042</v>
      </c>
      <c r="C79" s="5">
        <f t="shared" si="16"/>
        <v>4.42042</v>
      </c>
      <c r="D79" s="5">
        <f t="shared" si="19"/>
        <v>11.787786666666667</v>
      </c>
      <c r="E79" s="5">
        <v>0.40973800000000005</v>
      </c>
      <c r="F79" s="5">
        <f t="shared" si="17"/>
        <v>0.40973800000000005</v>
      </c>
      <c r="G79" s="5">
        <f t="shared" si="18"/>
        <v>1.0926346666666669</v>
      </c>
    </row>
    <row r="80" spans="1:9" x14ac:dyDescent="0.75">
      <c r="A80" t="s">
        <v>537</v>
      </c>
      <c r="B80" s="5">
        <v>4.3428519999999997</v>
      </c>
      <c r="C80" s="5">
        <f t="shared" si="16"/>
        <v>4.3428519999999997</v>
      </c>
      <c r="D80" s="5">
        <f t="shared" si="19"/>
        <v>11.580938666666666</v>
      </c>
      <c r="E80" s="5">
        <v>0.34131800000000001</v>
      </c>
      <c r="F80" s="5">
        <f t="shared" si="17"/>
        <v>0.34131800000000001</v>
      </c>
      <c r="G80" s="5">
        <f t="shared" si="18"/>
        <v>0.9101813333333334</v>
      </c>
    </row>
    <row r="81" spans="1:7" x14ac:dyDescent="0.75">
      <c r="A81" t="s">
        <v>343</v>
      </c>
      <c r="B81" s="5">
        <v>3.6447400000000001</v>
      </c>
      <c r="C81" s="5">
        <f t="shared" si="16"/>
        <v>3.6447400000000001</v>
      </c>
      <c r="D81" s="5">
        <f t="shared" si="19"/>
        <v>9.7193066666666681</v>
      </c>
      <c r="E81" s="5">
        <v>0.38236999999999999</v>
      </c>
      <c r="F81" s="5">
        <f t="shared" si="17"/>
        <v>0.38236999999999999</v>
      </c>
      <c r="G81" s="5">
        <f t="shared" si="18"/>
        <v>1.0196533333333333</v>
      </c>
    </row>
    <row r="82" spans="1:7" x14ac:dyDescent="0.75">
      <c r="A82" t="s">
        <v>347</v>
      </c>
      <c r="B82" s="5">
        <v>3.7998760000000003</v>
      </c>
      <c r="C82" s="5">
        <f t="shared" si="16"/>
        <v>3.7998760000000003</v>
      </c>
      <c r="D82" s="5">
        <f t="shared" si="19"/>
        <v>10.13300266666667</v>
      </c>
      <c r="E82" s="5">
        <v>0.32763399999999998</v>
      </c>
      <c r="F82" s="5">
        <f>E82-(E82*I82)</f>
        <v>0.32763399999999998</v>
      </c>
      <c r="G82" s="5">
        <f t="shared" si="18"/>
        <v>0.87369066666666673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"/>
  <sheetViews>
    <sheetView tabSelected="1" workbookViewId="0">
      <selection activeCell="D7" sqref="D7"/>
    </sheetView>
  </sheetViews>
  <sheetFormatPr baseColWidth="10" defaultColWidth="8.7265625" defaultRowHeight="14.75" x14ac:dyDescent="0.75"/>
  <cols>
    <col min="1" max="1" width="11.6328125" customWidth="1"/>
    <col min="2" max="2" width="13.86328125" customWidth="1"/>
  </cols>
  <sheetData>
    <row r="1" spans="1:2" x14ac:dyDescent="0.75">
      <c r="A1" t="s">
        <v>538</v>
      </c>
      <c r="B1" t="s">
        <v>572</v>
      </c>
    </row>
    <row r="2" spans="1:2" x14ac:dyDescent="0.75">
      <c r="A2" t="s">
        <v>539</v>
      </c>
      <c r="B2">
        <v>389.74044547142057</v>
      </c>
    </row>
    <row r="3" spans="1:2" x14ac:dyDescent="0.75">
      <c r="A3" t="s">
        <v>540</v>
      </c>
      <c r="B3">
        <v>437.51127234496795</v>
      </c>
    </row>
    <row r="4" spans="1:2" x14ac:dyDescent="0.75">
      <c r="A4" t="s">
        <v>541</v>
      </c>
      <c r="B4">
        <v>402.95296893360984</v>
      </c>
    </row>
    <row r="5" spans="1:2" x14ac:dyDescent="0.75">
      <c r="A5" t="s">
        <v>542</v>
      </c>
      <c r="B5">
        <v>379.4282654814815</v>
      </c>
    </row>
    <row r="6" spans="1:2" x14ac:dyDescent="0.75">
      <c r="A6" t="s">
        <v>585</v>
      </c>
      <c r="B6">
        <v>424.74731590352593</v>
      </c>
    </row>
    <row r="7" spans="1:2" x14ac:dyDescent="0.75">
      <c r="A7" t="s">
        <v>543</v>
      </c>
      <c r="B7">
        <v>228.70659308262714</v>
      </c>
    </row>
    <row r="8" spans="1:2" x14ac:dyDescent="0.75">
      <c r="A8" t="s">
        <v>544</v>
      </c>
      <c r="B8">
        <v>195.87576625896298</v>
      </c>
    </row>
    <row r="9" spans="1:2" x14ac:dyDescent="0.75">
      <c r="A9" t="s">
        <v>545</v>
      </c>
      <c r="B9">
        <v>347.51323139168403</v>
      </c>
    </row>
    <row r="10" spans="1:2" x14ac:dyDescent="0.75">
      <c r="A10" t="s">
        <v>546</v>
      </c>
      <c r="B10">
        <v>530.71593598751622</v>
      </c>
    </row>
    <row r="11" spans="1:2" x14ac:dyDescent="0.75">
      <c r="A11" t="s">
        <v>548</v>
      </c>
      <c r="B11">
        <v>637.3524313307654</v>
      </c>
    </row>
    <row r="12" spans="1:2" x14ac:dyDescent="0.75">
      <c r="A12" t="s">
        <v>549</v>
      </c>
      <c r="B12">
        <v>383.10872672047407</v>
      </c>
    </row>
    <row r="13" spans="1:2" x14ac:dyDescent="0.75">
      <c r="A13" t="s">
        <v>550</v>
      </c>
      <c r="B13">
        <v>700.93689483196056</v>
      </c>
    </row>
    <row r="14" spans="1:2" x14ac:dyDescent="0.75">
      <c r="A14" t="s">
        <v>547</v>
      </c>
      <c r="B14">
        <v>782.76207872711109</v>
      </c>
    </row>
    <row r="15" spans="1:2" x14ac:dyDescent="0.75">
      <c r="A15" t="s">
        <v>551</v>
      </c>
      <c r="B15">
        <v>744.48770622980749</v>
      </c>
    </row>
    <row r="16" spans="1:2" x14ac:dyDescent="0.75">
      <c r="A16" t="s">
        <v>552</v>
      </c>
      <c r="B16">
        <v>371.48888710400001</v>
      </c>
    </row>
    <row r="17" spans="1:2" x14ac:dyDescent="0.75">
      <c r="A17" t="s">
        <v>553</v>
      </c>
      <c r="B17">
        <v>290.73342241090359</v>
      </c>
    </row>
    <row r="18" spans="1:2" x14ac:dyDescent="0.75">
      <c r="A18" t="s">
        <v>554</v>
      </c>
      <c r="B18">
        <v>300.0469998102123</v>
      </c>
    </row>
    <row r="19" spans="1:2" x14ac:dyDescent="0.75">
      <c r="A19" t="s">
        <v>555</v>
      </c>
      <c r="B19">
        <v>257.32259489619759</v>
      </c>
    </row>
    <row r="20" spans="1:2" x14ac:dyDescent="0.75">
      <c r="A20" t="s">
        <v>556</v>
      </c>
      <c r="B20">
        <v>267.178844089758</v>
      </c>
    </row>
    <row r="21" spans="1:2" x14ac:dyDescent="0.75">
      <c r="A21" t="s">
        <v>557</v>
      </c>
      <c r="B21">
        <v>385.64425691709641</v>
      </c>
    </row>
    <row r="22" spans="1:2" x14ac:dyDescent="0.75">
      <c r="A22" t="s">
        <v>558</v>
      </c>
      <c r="B22">
        <v>413.64567496963951</v>
      </c>
    </row>
    <row r="23" spans="1:2" x14ac:dyDescent="0.75">
      <c r="A23" t="s">
        <v>559</v>
      </c>
      <c r="B23">
        <v>341.80022890856293</v>
      </c>
    </row>
    <row r="24" spans="1:2" x14ac:dyDescent="0.75">
      <c r="A24" t="s">
        <v>560</v>
      </c>
      <c r="B24">
        <v>384.65845070301236</v>
      </c>
    </row>
    <row r="25" spans="1:2" x14ac:dyDescent="0.75">
      <c r="A25" t="s">
        <v>561</v>
      </c>
      <c r="B25">
        <v>342.44610950036542</v>
      </c>
    </row>
    <row r="26" spans="1:2" x14ac:dyDescent="0.75">
      <c r="A26" t="s">
        <v>562</v>
      </c>
      <c r="B26">
        <v>155.34901014629139</v>
      </c>
    </row>
    <row r="27" spans="1:2" x14ac:dyDescent="0.75">
      <c r="A27" t="s">
        <v>563</v>
      </c>
      <c r="B27">
        <v>311.32644413202962</v>
      </c>
    </row>
    <row r="28" spans="1:2" x14ac:dyDescent="0.75">
      <c r="A28" t="s">
        <v>564</v>
      </c>
      <c r="B28">
        <v>322.56706577677693</v>
      </c>
    </row>
    <row r="29" spans="1:2" x14ac:dyDescent="0.75">
      <c r="A29" t="s">
        <v>565</v>
      </c>
      <c r="B29">
        <v>458.79669273023205</v>
      </c>
    </row>
    <row r="30" spans="1:2" x14ac:dyDescent="0.75">
      <c r="A30" t="s">
        <v>566</v>
      </c>
      <c r="B30">
        <v>310.20327847435061</v>
      </c>
    </row>
    <row r="31" spans="1:2" x14ac:dyDescent="0.75">
      <c r="A31" t="s">
        <v>567</v>
      </c>
      <c r="B31">
        <v>207.06382731456793</v>
      </c>
    </row>
    <row r="32" spans="1:2" x14ac:dyDescent="0.75">
      <c r="A32" t="s">
        <v>568</v>
      </c>
      <c r="B32">
        <v>262.29745862694983</v>
      </c>
    </row>
    <row r="33" spans="1:2" x14ac:dyDescent="0.75">
      <c r="A33" t="s">
        <v>571</v>
      </c>
      <c r="B33">
        <v>240.93154710139262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>
      <selection activeCell="J25" sqref="J25"/>
    </sheetView>
  </sheetViews>
  <sheetFormatPr baseColWidth="10" defaultColWidth="8.7265625" defaultRowHeight="14.75" x14ac:dyDescent="0.75"/>
  <cols>
    <col min="1" max="1" width="11.6328125" customWidth="1"/>
    <col min="2" max="2" width="13.86328125" customWidth="1"/>
  </cols>
  <sheetData>
    <row r="1" spans="1:5" x14ac:dyDescent="0.75">
      <c r="A1" t="s">
        <v>538</v>
      </c>
      <c r="B1" t="s">
        <v>573</v>
      </c>
    </row>
    <row r="2" spans="1:5" x14ac:dyDescent="0.75">
      <c r="A2" t="s">
        <v>539</v>
      </c>
      <c r="B2" s="5">
        <v>86.33503264219479</v>
      </c>
    </row>
    <row r="3" spans="1:5" x14ac:dyDescent="0.75">
      <c r="A3" t="s">
        <v>540</v>
      </c>
      <c r="B3" s="5">
        <v>98.857280852707802</v>
      </c>
      <c r="D3" s="5"/>
      <c r="E3" s="5"/>
    </row>
    <row r="4" spans="1:5" x14ac:dyDescent="0.75">
      <c r="A4" t="s">
        <v>541</v>
      </c>
      <c r="B4" s="5">
        <v>83.965034453893011</v>
      </c>
    </row>
    <row r="5" spans="1:5" x14ac:dyDescent="0.75">
      <c r="A5" t="s">
        <v>542</v>
      </c>
      <c r="B5" s="5">
        <v>86.877073657678991</v>
      </c>
    </row>
    <row r="6" spans="1:5" x14ac:dyDescent="0.75">
      <c r="A6" t="s">
        <v>583</v>
      </c>
      <c r="B6" s="5">
        <v>92.89650743374483</v>
      </c>
    </row>
    <row r="7" spans="1:5" x14ac:dyDescent="0.75">
      <c r="A7" t="s">
        <v>543</v>
      </c>
      <c r="B7" s="5">
        <v>35.113000914831275</v>
      </c>
    </row>
    <row r="8" spans="1:5" x14ac:dyDescent="0.75">
      <c r="A8" t="s">
        <v>544</v>
      </c>
      <c r="B8" s="5">
        <v>48.472851043950627</v>
      </c>
    </row>
    <row r="9" spans="1:5" x14ac:dyDescent="0.75">
      <c r="A9" t="s">
        <v>545</v>
      </c>
      <c r="B9" s="5">
        <v>66.954093408921821</v>
      </c>
    </row>
    <row r="10" spans="1:5" x14ac:dyDescent="0.75">
      <c r="A10" t="s">
        <v>546</v>
      </c>
      <c r="B10" s="5">
        <v>104.55839654821401</v>
      </c>
    </row>
    <row r="11" spans="1:5" x14ac:dyDescent="0.75">
      <c r="A11" t="s">
        <v>548</v>
      </c>
      <c r="B11" s="5">
        <v>123.59649319795885</v>
      </c>
    </row>
    <row r="12" spans="1:5" x14ac:dyDescent="0.75">
      <c r="A12" t="s">
        <v>549</v>
      </c>
      <c r="B12" s="5">
        <v>86.158607924411498</v>
      </c>
    </row>
    <row r="13" spans="1:5" x14ac:dyDescent="0.75">
      <c r="A13" t="s">
        <v>550</v>
      </c>
      <c r="B13" s="5">
        <v>142.04829702149794</v>
      </c>
    </row>
    <row r="14" spans="1:5" x14ac:dyDescent="0.75">
      <c r="A14" t="s">
        <v>547</v>
      </c>
      <c r="B14" s="5">
        <v>146.31157050304529</v>
      </c>
    </row>
    <row r="15" spans="1:5" x14ac:dyDescent="0.75">
      <c r="A15" t="s">
        <v>551</v>
      </c>
      <c r="B15" s="5">
        <v>127.4060725091029</v>
      </c>
    </row>
    <row r="16" spans="1:5" x14ac:dyDescent="0.75">
      <c r="A16" t="s">
        <v>552</v>
      </c>
      <c r="B16" s="5">
        <v>77.431522421333355</v>
      </c>
    </row>
    <row r="17" spans="1:2" x14ac:dyDescent="0.75">
      <c r="A17" t="s">
        <v>553</v>
      </c>
      <c r="B17" s="5">
        <v>61.429282987456787</v>
      </c>
    </row>
    <row r="18" spans="1:2" x14ac:dyDescent="0.75">
      <c r="A18" t="s">
        <v>554</v>
      </c>
      <c r="B18" s="5">
        <v>50.777703167901223</v>
      </c>
    </row>
    <row r="19" spans="1:2" x14ac:dyDescent="0.75">
      <c r="A19" t="s">
        <v>555</v>
      </c>
      <c r="B19" s="5">
        <v>47.942002433448557</v>
      </c>
    </row>
    <row r="20" spans="1:2" x14ac:dyDescent="0.75">
      <c r="A20" t="s">
        <v>556</v>
      </c>
      <c r="B20" s="5">
        <v>50.732085961646071</v>
      </c>
    </row>
    <row r="21" spans="1:2" x14ac:dyDescent="0.75">
      <c r="A21" t="s">
        <v>557</v>
      </c>
      <c r="B21" s="5">
        <v>77.710649134864184</v>
      </c>
    </row>
    <row r="22" spans="1:2" x14ac:dyDescent="0.75">
      <c r="A22" t="s">
        <v>558</v>
      </c>
      <c r="B22" s="5">
        <v>110.70759061148972</v>
      </c>
    </row>
    <row r="23" spans="1:2" x14ac:dyDescent="0.75">
      <c r="A23" t="s">
        <v>559</v>
      </c>
      <c r="B23" s="5">
        <v>47.451046249349787</v>
      </c>
    </row>
    <row r="24" spans="1:2" x14ac:dyDescent="0.75">
      <c r="A24" t="s">
        <v>560</v>
      </c>
      <c r="B24" s="5">
        <v>79.039849465432084</v>
      </c>
    </row>
    <row r="25" spans="1:2" x14ac:dyDescent="0.75">
      <c r="A25" t="s">
        <v>561</v>
      </c>
      <c r="B25" s="5">
        <v>70.235352268872418</v>
      </c>
    </row>
    <row r="26" spans="1:2" x14ac:dyDescent="0.75">
      <c r="A26" t="s">
        <v>562</v>
      </c>
      <c r="B26" s="5">
        <v>20.237477703242817</v>
      </c>
    </row>
    <row r="27" spans="1:2" x14ac:dyDescent="0.75">
      <c r="A27" t="s">
        <v>563</v>
      </c>
      <c r="B27" s="5">
        <v>66.887897253004112</v>
      </c>
    </row>
    <row r="28" spans="1:2" x14ac:dyDescent="0.75">
      <c r="A28" t="s">
        <v>564</v>
      </c>
      <c r="B28" s="5">
        <v>66.660436136504813</v>
      </c>
    </row>
    <row r="29" spans="1:2" x14ac:dyDescent="0.75">
      <c r="A29" t="s">
        <v>565</v>
      </c>
      <c r="B29" s="5">
        <v>105.2413815666831</v>
      </c>
    </row>
    <row r="30" spans="1:2" x14ac:dyDescent="0.75">
      <c r="A30" t="s">
        <v>566</v>
      </c>
      <c r="B30" s="5">
        <v>84.473539705218073</v>
      </c>
    </row>
    <row r="31" spans="1:2" x14ac:dyDescent="0.75">
      <c r="A31" t="s">
        <v>567</v>
      </c>
      <c r="B31" s="5">
        <v>37.945161185711918</v>
      </c>
    </row>
    <row r="32" spans="1:2" x14ac:dyDescent="0.75">
      <c r="A32" t="s">
        <v>568</v>
      </c>
      <c r="B32" s="5">
        <v>60.192124536910839</v>
      </c>
    </row>
    <row r="33" spans="1:2" x14ac:dyDescent="0.75">
      <c r="A33" t="s">
        <v>571</v>
      </c>
      <c r="B33" s="5">
        <v>47.567050169020582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w H T G W D H j T z m l A A A A 9 w A A A B I A H A B D b 2 5 m a W c v U G F j a 2 F n Z S 5 4 b W w g o h g A K K A U A A A A A A A A A A A A A A A A A A A A A A A A A A A A h Y 8 x D o I w G I W v Q r r T l m q C I T 9 l M G y S m J g Y 1 6 Z U a I R i a L H c z c E j e Q U x i r o 5 v u 9 9 w 3 v 3 6 w 2 y s W 2 C i + q t 7 k y K I k x R o I z s S m 2 q F A 3 u G K 5 Q x m E r 5 E l U K p h k Y 5 P R l i m q n T s n h H j v s V / g r q 8 I o z Q i h 2 K z k 7 V q B f r I + r 8 c a m O d M F I h D v v X G M 5 w x G I c x X S J K Z C Z Q q H N 1 2 D T 4 G f 7 A 2 E 9 N G 7 o F V c u z H M g c w T y P s E f U E s D B B Q A A g A I A M B 0 x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d M Z Y c C m V l y w B A A B D A g A A E w A c A E Z v c m 1 1 b G F z L 1 N l Y 3 R p b 2 4 x L m 0 g o h g A K K A U A A A A A A A A A A A A A A A A A A A A A A A A A A A A h d D d S s M w F A f w + 0 L f I W Q 3 G 8 S S d h + u l l 5 I q 6 g w R b Y L w U q J 7 X E G 0 2 Q 0 6 X C M v Y 2 P s b u 9 m J 1 V x I t g b p L 8 T u C c f z Q U h i u J 5 t 3 u R 6 7 j O v q V 1 V C i H r 5 h k k u G r g 4 f V Q W 1 4 C g I c z r O A x q M E J 2 e D E O M Y i T A u A 5 q 1 7 k Q / I 3 p l h K 9 9 l J V N B V I 0 7 / k A r x E S d N e d B 8 / n G U 0 y K + l N v V X X W f p X Z J R P 0 + Z Y d k M t G 7 k E m R 2 b J L 9 O 4 B X 6 D U e k M c U B K + 4 g T r G E S Y o U a K p p I 5 D g i 5 k o U o u l / F k T K l P 0 H 2 j D M z N R k D 8 e / R u l Y S n A e m C 9 P C s a U o w T Y n M Y X / Y r 4 4 x F + y 5 f b e o m d Q v q q 6 6 D o v N C n T / O z j Z b n H H f j u C a U v I w L v Z E f T j g c W H F h 9 Z f G z x i c V P L T 6 1 e P j H d w P X 4 d L 2 N d E n U E s B A i 0 A F A A C A A g A w H T G W D H j T z m l A A A A 9 w A A A B I A A A A A A A A A A A A A A A A A A A A A A E N v b m Z p Z y 9 Q Y W N r Y W d l L n h t b F B L A Q I t A B Q A A g A I A M B 0 x l g P y u m r p A A A A O k A A A A T A A A A A A A A A A A A A A A A A P E A A A B b Q 2 9 u d G V u d F 9 U e X B l c 1 0 u e G 1 s U E s B A i 0 A F A A C A A g A w H T G W H A p l Z c s A Q A A Q w I A A B M A A A A A A A A A A A A A A A A A 4 g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4 A A A A A A A C 5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m F u a W 5 h J T I w S C V D M y V B N G 1 t Z X J s a S U y M D I 5 X z A 1 X z I w M j Q l M j A w O C 0 z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1 M m N i M D N k L T N i M j I t N G Z i O S 0 4 N 2 F h L T U x O D Q 5 N 2 I 5 N z Y 4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Z U M T I 6 M z Y 6 M T M u N D E x O T Y w M 1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p b m E g S M O k b W 1 l c m x p I D I 5 X z A 1 X z I w M j Q g M D g t M z k v Q X V 0 b 1 J l b W 9 2 Z W R D b 2 x 1 b W 5 z M S 5 7 Q 2 9 s d W 1 u M S w w f S Z x d W 9 0 O y w m c X V v d D t T Z W N 0 a W 9 u M S 9 K Y W 5 p b m E g S M O k b W 1 l c m x p I D I 5 X z A 1 X z I w M j Q g M D g t M z k v Q X V 0 b 1 J l b W 9 2 Z W R D b 2 x 1 b W 5 z M S 5 7 Q 2 9 s d W 1 u M i w x f S Z x d W 9 0 O y w m c X V v d D t T Z W N 0 a W 9 u M S 9 K Y W 5 p b m E g S M O k b W 1 l c m x p I D I 5 X z A 1 X z I w M j Q g M D g t M z k v Q X V 0 b 1 J l b W 9 2 Z W R D b 2 x 1 b W 5 z M S 5 7 Q 2 9 s d W 1 u M y w y f S Z x d W 9 0 O y w m c X V v d D t T Z W N 0 a W 9 u M S 9 K Y W 5 p b m E g S M O k b W 1 l c m x p I D I 5 X z A 1 X z I w M j Q g M D g t M z k v Q X V 0 b 1 J l b W 9 2 Z W R D b 2 x 1 b W 5 z M S 5 7 Q 2 9 s d W 1 u N C w z f S Z x d W 9 0 O y w m c X V v d D t T Z W N 0 a W 9 u M S 9 K Y W 5 p b m E g S M O k b W 1 l c m x p I D I 5 X z A 1 X z I w M j Q g M D g t M z k v Q X V 0 b 1 J l b W 9 2 Z W R D b 2 x 1 b W 5 z M S 5 7 Q 2 9 s d W 1 u N S w 0 f S Z x d W 9 0 O y w m c X V v d D t T Z W N 0 a W 9 u M S 9 K Y W 5 p b m E g S M O k b W 1 l c m x p I D I 5 X z A 1 X z I w M j Q g M D g t M z k v Q X V 0 b 1 J l b W 9 2 Z W R D b 2 x 1 b W 5 z M S 5 7 Q 2 9 s d W 1 u N i w 1 f S Z x d W 9 0 O y w m c X V v d D t T Z W N 0 a W 9 u M S 9 K Y W 5 p b m E g S M O k b W 1 l c m x p I D I 5 X z A 1 X z I w M j Q g M D g t M z k v Q X V 0 b 1 J l b W 9 2 Z W R D b 2 x 1 b W 5 z M S 5 7 Q 2 9 s d W 1 u N y w 2 f S Z x d W 9 0 O y w m c X V v d D t T Z W N 0 a W 9 u M S 9 K Y W 5 p b m E g S M O k b W 1 l c m x p I D I 5 X z A 1 X z I w M j Q g M D g t M z k v Q X V 0 b 1 J l b W 9 2 Z W R D b 2 x 1 b W 5 z M S 5 7 Q 2 9 s d W 1 u O C w 3 f S Z x d W 9 0 O y w m c X V v d D t T Z W N 0 a W 9 u M S 9 K Y W 5 p b m E g S M O k b W 1 l c m x p I D I 5 X z A 1 X z I w M j Q g M D g t M z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W 5 p b m E g S M O k b W 1 l c m x p I D I 5 X z A 1 X z I w M j Q g M D g t M z k v Q X V 0 b 1 J l b W 9 2 Z W R D b 2 x 1 b W 5 z M S 5 7 Q 2 9 s d W 1 u M S w w f S Z x d W 9 0 O y w m c X V v d D t T Z W N 0 a W 9 u M S 9 K Y W 5 p b m E g S M O k b W 1 l c m x p I D I 5 X z A 1 X z I w M j Q g M D g t M z k v Q X V 0 b 1 J l b W 9 2 Z W R D b 2 x 1 b W 5 z M S 5 7 Q 2 9 s d W 1 u M i w x f S Z x d W 9 0 O y w m c X V v d D t T Z W N 0 a W 9 u M S 9 K Y W 5 p b m E g S M O k b W 1 l c m x p I D I 5 X z A 1 X z I w M j Q g M D g t M z k v Q X V 0 b 1 J l b W 9 2 Z W R D b 2 x 1 b W 5 z M S 5 7 Q 2 9 s d W 1 u M y w y f S Z x d W 9 0 O y w m c X V v d D t T Z W N 0 a W 9 u M S 9 K Y W 5 p b m E g S M O k b W 1 l c m x p I D I 5 X z A 1 X z I w M j Q g M D g t M z k v Q X V 0 b 1 J l b W 9 2 Z W R D b 2 x 1 b W 5 z M S 5 7 Q 2 9 s d W 1 u N C w z f S Z x d W 9 0 O y w m c X V v d D t T Z W N 0 a W 9 u M S 9 K Y W 5 p b m E g S M O k b W 1 l c m x p I D I 5 X z A 1 X z I w M j Q g M D g t M z k v Q X V 0 b 1 J l b W 9 2 Z W R D b 2 x 1 b W 5 z M S 5 7 Q 2 9 s d W 1 u N S w 0 f S Z x d W 9 0 O y w m c X V v d D t T Z W N 0 a W 9 u M S 9 K Y W 5 p b m E g S M O k b W 1 l c m x p I D I 5 X z A 1 X z I w M j Q g M D g t M z k v Q X V 0 b 1 J l b W 9 2 Z W R D b 2 x 1 b W 5 z M S 5 7 Q 2 9 s d W 1 u N i w 1 f S Z x d W 9 0 O y w m c X V v d D t T Z W N 0 a W 9 u M S 9 K Y W 5 p b m E g S M O k b W 1 l c m x p I D I 5 X z A 1 X z I w M j Q g M D g t M z k v Q X V 0 b 1 J l b W 9 2 Z W R D b 2 x 1 b W 5 z M S 5 7 Q 2 9 s d W 1 u N y w 2 f S Z x d W 9 0 O y w m c X V v d D t T Z W N 0 a W 9 u M S 9 K Y W 5 p b m E g S M O k b W 1 l c m x p I D I 5 X z A 1 X z I w M j Q g M D g t M z k v Q X V 0 b 1 J l b W 9 2 Z W R D b 2 x 1 b W 5 z M S 5 7 Q 2 9 s d W 1 u O C w 3 f S Z x d W 9 0 O y w m c X V v d D t T Z W N 0 a W 9 u M S 9 K Y W 5 p b m E g S M O k b W 1 l c m x p I D I 5 X z A 1 X z I w M j Q g M D g t M z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m F u a W 5 h J T I w S C V D M y V B N G 1 t Z X J s a S U y M D I 5 X z A 1 X z I w M j Q l M j A w O C 0 z O S 9 B b G x p a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u a W 5 h J T I w S C V D M y V B N G 1 t Z X J s a S U y M D I 5 X z A 1 X z I w M j Q l M j A w O C 0 z O S 9 N d X V k Z X R 1 Z C U y M H Q l Q z M l Q k M l Q z M l Q k N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8 H 6 v 6 5 o l 5 G i l G P 0 a U y q E E A A A A A A g A A A A A A A 2 Y A A M A A A A A Q A A A A P G Y 7 n 4 p h p Z x q L A b K o / t p c w A A A A A E g A A A o A A A A B A A A A A r g s f X 2 T 7 H j 2 A H W L / s Q U b 1 U A A A A D i W K 8 b / J 1 M y t 3 j m g H y u y T X K z a E P w z m I X 3 a P 8 l O o j Y M j i g 6 I f 6 0 g J d O u E l f 8 8 a v x y e x M b Y W z A 8 S K z j m E p 5 X + H 4 K + G E J t 5 o f l V 9 3 r Z 0 g 8 w H M / F A A A A O i m Q G 9 r m R g 8 j P I w V p L f x / f 2 R C n / < / D a t a M a s h u p > 
</file>

<file path=customXml/itemProps1.xml><?xml version="1.0" encoding="utf-8"?>
<ds:datastoreItem xmlns:ds="http://schemas.openxmlformats.org/officeDocument/2006/customXml" ds:itemID="{9B41E7AF-6F05-44CF-B23C-ED8C0AA0B0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Janina Hämmerli 29_05_2024 08-3</vt:lpstr>
      <vt:lpstr>Calculations</vt:lpstr>
      <vt:lpstr>microbial_c</vt:lpstr>
      <vt:lpstr>microbial_n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Bischoff, Maarika (GIUB)</dc:creator>
  <cp:lastModifiedBy>Flo Christ</cp:lastModifiedBy>
  <dcterms:created xsi:type="dcterms:W3CDTF">2024-06-06T12:34:57Z</dcterms:created>
  <dcterms:modified xsi:type="dcterms:W3CDTF">2025-02-04T14:21:11Z</dcterms:modified>
</cp:coreProperties>
</file>