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ris\Documents\GitHub\AE4263-J57\"/>
    </mc:Choice>
  </mc:AlternateContent>
  <xr:revisionPtr revIDLastSave="0" documentId="13_ncr:1_{25C27AE5-036F-498F-AFAB-96CDBEDBD5F8}" xr6:coauthVersionLast="47" xr6:coauthVersionMax="47" xr10:uidLastSave="{00000000-0000-0000-0000-000000000000}"/>
  <bookViews>
    <workbookView xWindow="-108" yWindow="-108" windowWidth="23256" windowHeight="12456" activeTab="2" xr2:uid="{0B3E99B5-5A71-4453-930C-E70929C225EA}"/>
  </bookViews>
  <sheets>
    <sheet name="ADP" sheetId="4" r:id="rId1"/>
    <sheet name="OFFDES" sheetId="5" r:id="rId2"/>
    <sheet name="CASE_1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5" l="1"/>
  <c r="G6" i="5"/>
  <c r="G7" i="5"/>
  <c r="G8" i="5"/>
  <c r="G9" i="5"/>
  <c r="G10" i="5"/>
  <c r="G11" i="5"/>
  <c r="G12" i="5"/>
  <c r="G14" i="5"/>
  <c r="C18" i="5"/>
  <c r="D23" i="4"/>
  <c r="G18" i="4"/>
</calcChain>
</file>

<file path=xl/sharedStrings.xml><?xml version="1.0" encoding="utf-8"?>
<sst xmlns="http://schemas.openxmlformats.org/spreadsheetml/2006/main" count="41" uniqueCount="17">
  <si>
    <t>CRP</t>
  </si>
  <si>
    <t>Station</t>
  </si>
  <si>
    <t>Pressure</t>
  </si>
  <si>
    <t>Mass flow</t>
  </si>
  <si>
    <t>Model</t>
  </si>
  <si>
    <t>amb</t>
  </si>
  <si>
    <t>Bleed</t>
  </si>
  <si>
    <t>Temperature</t>
  </si>
  <si>
    <t>SFC</t>
  </si>
  <si>
    <t>OffDes</t>
  </si>
  <si>
    <t>Des</t>
  </si>
  <si>
    <t>Thrust</t>
  </si>
  <si>
    <t>HPC</t>
  </si>
  <si>
    <t>Thurst Steps</t>
  </si>
  <si>
    <t>T</t>
  </si>
  <si>
    <t>LPC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</si>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</sst>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0" xfId="0" applyAlignment="1">
      <alignment wrapText="1"/>
    </xf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ADP!$F$4:$F$18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7">
                  <c:v>1058.8989999999999</c:v>
                </c:pt>
                <c:pt idx="8">
                  <c:v>462.38900000000001</c:v>
                </c:pt>
                <c:pt idx="9">
                  <c:v>462.38900000000001</c:v>
                </c:pt>
                <c:pt idx="10">
                  <c:v>462.38900000000001</c:v>
                </c:pt>
                <c:pt idx="11">
                  <c:v>237.732</c:v>
                </c:pt>
                <c:pt idx="12">
                  <c:v>237.732</c:v>
                </c:pt>
                <c:pt idx="13">
                  <c:v>227.16</c:v>
                </c:pt>
                <c:pt idx="14">
                  <c:v>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28-4BEA-B3C8-F69E3AC1F36C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ADP!$G$4:$G$18</c:f>
              <c:numCache>
                <c:formatCode>General</c:formatCode>
                <c:ptCount val="15"/>
                <c:pt idx="0">
                  <c:v>82.704999999999998</c:v>
                </c:pt>
                <c:pt idx="1">
                  <c:v>82.704999999999998</c:v>
                </c:pt>
                <c:pt idx="2">
                  <c:v>326.68400000000003</c:v>
                </c:pt>
                <c:pt idx="3">
                  <c:v>320.15100000000001</c:v>
                </c:pt>
                <c:pt idx="4">
                  <c:v>1120.528</c:v>
                </c:pt>
                <c:pt idx="5">
                  <c:v>1120.528</c:v>
                </c:pt>
                <c:pt idx="6">
                  <c:v>1058.8989999999999</c:v>
                </c:pt>
                <c:pt idx="10">
                  <c:v>458.03300000000002</c:v>
                </c:pt>
                <c:pt idx="12">
                  <c:v>235.536</c:v>
                </c:pt>
                <c:pt idx="13">
                  <c:v>224.964</c:v>
                </c:pt>
                <c:pt idx="14">
                  <c:v>224.96433167642701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28-4BEA-B3C8-F69E3AC1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60784"/>
        <c:axId val="1649936784"/>
      </c:scatterChart>
      <c:valAx>
        <c:axId val="164996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36784"/>
        <c:crosses val="autoZero"/>
        <c:crossBetween val="midCat"/>
      </c:valAx>
      <c:valAx>
        <c:axId val="16499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ADP!$E$4:$E$18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400.59</c:v>
                </c:pt>
                <c:pt idx="3">
                  <c:v>400.59</c:v>
                </c:pt>
                <c:pt idx="4">
                  <c:v>597.45000000000005</c:v>
                </c:pt>
                <c:pt idx="5">
                  <c:v>597.45000000000005</c:v>
                </c:pt>
                <c:pt idx="6">
                  <c:v>1189.68</c:v>
                </c:pt>
                <c:pt idx="10">
                  <c:v>963.09</c:v>
                </c:pt>
                <c:pt idx="12">
                  <c:v>827.65</c:v>
                </c:pt>
                <c:pt idx="13">
                  <c:v>827.65</c:v>
                </c:pt>
                <c:pt idx="14">
                  <c:v>827.83574848179705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D-49B1-ABAE-097BEA1D2C03}"/>
            </c:ext>
          </c:extLst>
        </c:ser>
        <c:ser>
          <c:idx val="1"/>
          <c:order val="1"/>
          <c:tx>
            <c:v>CRP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ADP!$D$4:$D$18</c:f>
              <c:numCache>
                <c:formatCode>General</c:formatCode>
                <c:ptCount val="15"/>
                <c:pt idx="0">
                  <c:v>253.03</c:v>
                </c:pt>
                <c:pt idx="1">
                  <c:v>253.03</c:v>
                </c:pt>
                <c:pt idx="2">
                  <c:v>401.05</c:v>
                </c:pt>
                <c:pt idx="3">
                  <c:v>401.05</c:v>
                </c:pt>
                <c:pt idx="4">
                  <c:v>598.4</c:v>
                </c:pt>
                <c:pt idx="5">
                  <c:v>598.4</c:v>
                </c:pt>
                <c:pt idx="6">
                  <c:v>1199</c:v>
                </c:pt>
                <c:pt idx="7">
                  <c:v>1169.3399999999999</c:v>
                </c:pt>
                <c:pt idx="8">
                  <c:v>985.25</c:v>
                </c:pt>
                <c:pt idx="9">
                  <c:v>967.53</c:v>
                </c:pt>
                <c:pt idx="10">
                  <c:v>967.53</c:v>
                </c:pt>
                <c:pt idx="11">
                  <c:v>836.52</c:v>
                </c:pt>
                <c:pt idx="12">
                  <c:v>831.49</c:v>
                </c:pt>
                <c:pt idx="13">
                  <c:v>831.49</c:v>
                </c:pt>
                <c:pt idx="14">
                  <c:v>831.49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D-49B1-ABAE-097BEA1D2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68464"/>
        <c:axId val="1649990544"/>
      </c:scatterChart>
      <c:valAx>
        <c:axId val="164996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90544"/>
        <c:crosses val="autoZero"/>
        <c:crossBetween val="midCat"/>
      </c:valAx>
      <c:valAx>
        <c:axId val="16499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6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CRP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ADP!$B$4:$B$18</c:f>
              <c:numCache>
                <c:formatCode>General</c:formatCode>
                <c:ptCount val="15"/>
                <c:pt idx="0">
                  <c:v>70.954999999999998</c:v>
                </c:pt>
                <c:pt idx="1">
                  <c:v>70.954999999999998</c:v>
                </c:pt>
                <c:pt idx="2">
                  <c:v>70.954999999999998</c:v>
                </c:pt>
                <c:pt idx="3">
                  <c:v>70.954999999999998</c:v>
                </c:pt>
                <c:pt idx="4">
                  <c:v>69.748999999999995</c:v>
                </c:pt>
                <c:pt idx="5">
                  <c:v>62.44</c:v>
                </c:pt>
                <c:pt idx="6">
                  <c:v>63.476999999999997</c:v>
                </c:pt>
                <c:pt idx="7">
                  <c:v>67.024000000000001</c:v>
                </c:pt>
                <c:pt idx="8">
                  <c:v>67.024000000000001</c:v>
                </c:pt>
                <c:pt idx="9">
                  <c:v>70.430000000000007</c:v>
                </c:pt>
                <c:pt idx="10">
                  <c:v>70.430000000000007</c:v>
                </c:pt>
                <c:pt idx="11">
                  <c:v>70.430000000000007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5-45AA-A19D-4DE7F9C6EE0F}"/>
            </c:ext>
          </c:extLst>
        </c:ser>
        <c:ser>
          <c:idx val="0"/>
          <c:order val="1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ADP!$H$4:$H$18</c:f>
            </c:numRef>
          </c:xVal>
          <c:yVal>
            <c:numRef>
              <c:f>ADP!$C$4:$C$18</c:f>
              <c:numCache>
                <c:formatCode>General</c:formatCode>
                <c:ptCount val="15"/>
                <c:pt idx="0">
                  <c:v>70.953999999999994</c:v>
                </c:pt>
                <c:pt idx="1">
                  <c:v>70.953999999999994</c:v>
                </c:pt>
                <c:pt idx="2">
                  <c:v>70.953999999999994</c:v>
                </c:pt>
                <c:pt idx="3">
                  <c:v>70.953999999999994</c:v>
                </c:pt>
                <c:pt idx="4">
                  <c:v>69.19</c:v>
                </c:pt>
                <c:pt idx="5">
                  <c:v>62.81</c:v>
                </c:pt>
                <c:pt idx="6">
                  <c:v>63.85</c:v>
                </c:pt>
                <c:pt idx="10">
                  <c:v>70.23</c:v>
                </c:pt>
                <c:pt idx="12">
                  <c:v>71.635999999999996</c:v>
                </c:pt>
                <c:pt idx="13">
                  <c:v>71.635999999999996</c:v>
                </c:pt>
                <c:pt idx="14">
                  <c:v>71.635999999999996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5-45AA-A19D-4DE7F9C6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987664"/>
        <c:axId val="1649980944"/>
      </c:scatterChart>
      <c:valAx>
        <c:axId val="16499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80944"/>
        <c:crosses val="autoZero"/>
        <c:crossBetween val="midCat"/>
      </c:valAx>
      <c:valAx>
        <c:axId val="16499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499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SFC as function of </a:t>
            </a:r>
            <a:r>
              <a:rPr lang="en-NL"/>
              <a:t>T(net)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CASE_1!$C$2</c:f>
              <c:strCache>
                <c:ptCount val="1"/>
                <c:pt idx="0">
                  <c:v>SFC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CASE_1!$B$3:$B$7</c:f>
              <c:numCache>
                <c:formatCode>General</c:formatCode>
                <c:ptCount val="5"/>
                <c:pt idx="0">
                  <c:v>21.75</c:v>
                </c:pt>
                <c:pt idx="1">
                  <c:v>28.646000000000001</c:v>
                </c:pt>
                <c:pt idx="2">
                  <c:v>42.436</c:v>
                </c:pt>
                <c:pt idx="3">
                  <c:v>46.707099999999997</c:v>
                </c:pt>
                <c:pt idx="4">
                  <c:v>52.167999999999999</c:v>
                </c:pt>
              </c:numCache>
            </c:numRef>
          </c:xVal>
          <c:yVal>
            <c:numRef>
              <c:f>CASE_1!$C$3:$C$7</c:f>
              <c:numCache>
                <c:formatCode>General</c:formatCode>
                <c:ptCount val="5"/>
                <c:pt idx="0">
                  <c:v>24.594999999999999</c:v>
                </c:pt>
                <c:pt idx="1">
                  <c:v>23.74</c:v>
                </c:pt>
                <c:pt idx="2">
                  <c:v>22.268999999999998</c:v>
                </c:pt>
                <c:pt idx="3">
                  <c:v>22.199000000000002</c:v>
                </c:pt>
                <c:pt idx="4">
                  <c:v>22.427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9-4F4D-B0B8-C9BC61CF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655104"/>
        <c:axId val="1595657024"/>
      </c:scatterChart>
      <c:valAx>
        <c:axId val="159565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5657024"/>
        <c:crosses val="autoZero"/>
        <c:crossBetween val="midCat"/>
      </c:valAx>
      <c:valAx>
        <c:axId val="1595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565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4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244353</xdr:colOff>
      <xdr:row>15</xdr:row>
      <xdr:rowOff>133349</xdr:rowOff>
    </xdr:from>
    <xdr:to>
      <xdr:col>16</xdr:col>
      <xdr:colOff>56137</xdr:colOff>
      <xdr:row>30</xdr:row>
      <xdr:rowOff>142162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ACF61F-0AD3-4A04-B7F1-F3CCBDD65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1153" y="2990849"/>
          <a:ext cx="4078984" cy="2866313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0</xdr:row>
      <xdr:rowOff>152400</xdr:rowOff>
    </xdr:from>
    <xdr:to>
      <xdr:col>16</xdr:col>
      <xdr:colOff>400050</xdr:colOff>
      <xdr:row>15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9ACB16-1F72-5C26-C123-958C3D3FA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595312</xdr:colOff>
      <xdr:row>0</xdr:row>
      <xdr:rowOff>180975</xdr:rowOff>
    </xdr:from>
    <xdr:to>
      <xdr:col>24</xdr:col>
      <xdr:colOff>290512</xdr:colOff>
      <xdr:row>15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3FFC81F-E174-49B9-D2F1-9C34CE805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566737</xdr:colOff>
      <xdr:row>16</xdr:row>
      <xdr:rowOff>114300</xdr:rowOff>
    </xdr:from>
    <xdr:to>
      <xdr:col>24</xdr:col>
      <xdr:colOff>261937</xdr:colOff>
      <xdr:row>31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298152-63AF-D531-1D04-2A5BFDB8E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594098</xdr:colOff>
      <xdr:row>1</xdr:row>
      <xdr:rowOff>39283</xdr:rowOff>
    </xdr:from>
    <xdr:to>
      <xdr:col>11</xdr:col>
      <xdr:colOff>289298</xdr:colOff>
      <xdr:row>16</xdr:row>
      <xdr:rowOff>39283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A7E83-5967-4206-B434-53A07E377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78827</xdr:colOff>
      <xdr:row>22</xdr:row>
      <xdr:rowOff>78827</xdr:rowOff>
    </xdr:from>
    <xdr:ext cx="5323490" cy="3336366"/>
    <xdr:pic>
      <xdr:nvPicPr>
        <xdr:cNvPr id="3" name="Picture 2">
          <a:extLst>
            <a:ext uri="{FF2B5EF4-FFF2-40B4-BE49-F238E27FC236}">
              <a16:creationId xmlns:a16="http://schemas.microsoft.com/office/drawing/2014/main" id="{CEDCC4DF-0F84-49A7-9C95-896DC1482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4027" y="4102187"/>
          <a:ext cx="5323490" cy="3336366"/>
        </a:xfrm>
        <a:prstGeom prst="rect">
          <a:avLst/>
        </a:prstGeom>
      </xdr:spPr>
    </xdr:pic>
    <xdr:clientData/>
  </xdr:oneCellAnchor>
  <xdr:oneCellAnchor>
    <xdr:from>
      <xdr:col>12</xdr:col>
      <xdr:colOff>18621</xdr:colOff>
      <xdr:row>1</xdr:row>
      <xdr:rowOff>39414</xdr:rowOff>
    </xdr:from>
    <xdr:ext cx="5383716" cy="3375791"/>
    <xdr:pic>
      <xdr:nvPicPr>
        <xdr:cNvPr id="4" name="Picture 3">
          <a:extLst>
            <a:ext uri="{FF2B5EF4-FFF2-40B4-BE49-F238E27FC236}">
              <a16:creationId xmlns:a16="http://schemas.microsoft.com/office/drawing/2014/main" id="{B44598F5-989E-4BA1-BF54-AE7486A79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3821" y="222294"/>
          <a:ext cx="5383716" cy="3375791"/>
        </a:xfrm>
        <a:prstGeom prst="rect">
          <a:avLst/>
        </a:prstGeom>
      </xdr:spPr>
    </xdr:pic>
    <xdr:clientData/>
  </xdr:oneCellAnchor>
  <xdr:oneCellAnchor>
    <xdr:from>
      <xdr:col>3</xdr:col>
      <xdr:colOff>453943</xdr:colOff>
      <xdr:row>19</xdr:row>
      <xdr:rowOff>99984</xdr:rowOff>
    </xdr:from>
    <xdr:ext cx="4629247" cy="2895007"/>
    <xdr:pic>
      <xdr:nvPicPr>
        <xdr:cNvPr id="5" name="Picture 4">
          <a:extLst>
            <a:ext uri="{FF2B5EF4-FFF2-40B4-BE49-F238E27FC236}">
              <a16:creationId xmlns:a16="http://schemas.microsoft.com/office/drawing/2014/main" id="{C73248A2-1950-48EA-B419-1854AB00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2743" y="3574704"/>
          <a:ext cx="4629247" cy="2895007"/>
        </a:xfrm>
        <a:prstGeom prst="rect">
          <a:avLst/>
        </a:prstGeom>
      </xdr:spPr>
    </xdr:pic>
    <xdr:clientData/>
  </xdr:oneCellAnchor>
  <xdr:twoCellAnchor editAs="oneCell">
    <xdr:from>
      <xdr:col>21</xdr:col>
      <xdr:colOff>0</xdr:colOff>
      <xdr:row>1</xdr:row>
      <xdr:rowOff>91530</xdr:rowOff>
    </xdr:from>
    <xdr:to>
      <xdr:col>29</xdr:col>
      <xdr:colOff>145124</xdr:colOff>
      <xdr:row>19</xdr:row>
      <xdr:rowOff>142067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5261339-B0F2-3605-0C6B-0F211C9A6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7356" y="272344"/>
          <a:ext cx="5001260" cy="3305181"/>
        </a:xfrm>
        <a:prstGeom prst="rect">
          <a:avLst/>
        </a:prstGeom>
      </xdr:spPr>
    </xdr:pic>
    <xdr:clientData/>
  </xdr:twoCellAnchor>
  <xdr:twoCellAnchor editAs="oneCell">
    <xdr:from>
      <xdr:col>21</xdr:col>
      <xdr:colOff>46677</xdr:colOff>
      <xdr:row>22</xdr:row>
      <xdr:rowOff>33763</xdr:rowOff>
    </xdr:from>
    <xdr:to>
      <xdr:col>29</xdr:col>
      <xdr:colOff>219559</xdr:colOff>
      <xdr:row>40</xdr:row>
      <xdr:rowOff>102644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F8FAEC-B480-8B0D-FE35-3E13EEE3D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4033" y="4011661"/>
          <a:ext cx="5029018" cy="332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7DE96-B984-4697-A938-32C3FE3543F6}">
  <dimension ref="A1:I23"/>
  <sheetViews>
    <sheetView zoomScaleNormal="100" workbookViewId="0">
      <selection activeCell="D31" sqref="D31"/>
    </sheetView>
  </sheetViews>
  <sheetFormatPr defaultRowHeight="14.4" x14ac:dyDescent="0.3"/>
  <cols>
    <col min="8" max="8" width="0" hidden="1" customWidth="1"/>
  </cols>
  <sheetData>
    <row r="1" spans="1:9" x14ac:dyDescent="0.3">
      <c r="A1" s="6" t="s">
        <v>1</v>
      </c>
      <c r="B1" s="13" t="s">
        <v>3</v>
      </c>
      <c r="C1" s="14"/>
      <c r="D1" s="13" t="s">
        <v>7</v>
      </c>
      <c r="E1" s="14"/>
      <c r="F1" s="13" t="s">
        <v>2</v>
      </c>
      <c r="G1" s="14"/>
    </row>
    <row r="2" spans="1:9" x14ac:dyDescent="0.3">
      <c r="B2" s="4" t="s">
        <v>0</v>
      </c>
      <c r="C2" s="5" t="s">
        <v>4</v>
      </c>
      <c r="D2" s="4" t="s">
        <v>0</v>
      </c>
      <c r="E2" s="5" t="s">
        <v>4</v>
      </c>
      <c r="F2" s="4" t="s">
        <v>0</v>
      </c>
      <c r="G2" s="5" t="s">
        <v>4</v>
      </c>
    </row>
    <row r="3" spans="1:9" x14ac:dyDescent="0.3">
      <c r="A3" s="2" t="s">
        <v>5</v>
      </c>
      <c r="B3" s="3"/>
      <c r="C3" s="2"/>
      <c r="D3" s="3">
        <v>253.03</v>
      </c>
      <c r="E3" s="2">
        <v>253.03</v>
      </c>
      <c r="F3" s="3">
        <v>82.704999999999998</v>
      </c>
      <c r="G3" s="2">
        <v>82.704999999999998</v>
      </c>
      <c r="H3">
        <v>0</v>
      </c>
    </row>
    <row r="4" spans="1:9" x14ac:dyDescent="0.3">
      <c r="A4">
        <v>1</v>
      </c>
      <c r="B4" s="1">
        <v>70.954999999999998</v>
      </c>
      <c r="C4">
        <v>70.953999999999994</v>
      </c>
      <c r="D4" s="1">
        <v>253.03</v>
      </c>
      <c r="E4">
        <v>253.03</v>
      </c>
      <c r="F4" s="1">
        <v>82.704999999999998</v>
      </c>
      <c r="G4">
        <v>82.704999999999998</v>
      </c>
      <c r="H4">
        <v>1</v>
      </c>
    </row>
    <row r="5" spans="1:9" x14ac:dyDescent="0.3">
      <c r="A5">
        <v>2</v>
      </c>
      <c r="B5" s="1">
        <v>70.954999999999998</v>
      </c>
      <c r="C5">
        <v>70.953999999999994</v>
      </c>
      <c r="D5" s="1">
        <v>253.03</v>
      </c>
      <c r="E5">
        <v>253.03</v>
      </c>
      <c r="F5" s="1">
        <v>82.704999999999998</v>
      </c>
      <c r="G5">
        <v>82.704999999999998</v>
      </c>
      <c r="H5">
        <v>2</v>
      </c>
    </row>
    <row r="6" spans="1:9" x14ac:dyDescent="0.3">
      <c r="A6">
        <v>24</v>
      </c>
      <c r="B6" s="1">
        <v>70.954999999999998</v>
      </c>
      <c r="C6">
        <v>70.953999999999994</v>
      </c>
      <c r="D6" s="1">
        <v>401.05</v>
      </c>
      <c r="E6">
        <v>400.59</v>
      </c>
      <c r="F6" s="1">
        <v>326.68400000000003</v>
      </c>
      <c r="G6">
        <v>326.68400000000003</v>
      </c>
      <c r="H6">
        <v>3</v>
      </c>
    </row>
    <row r="7" spans="1:9" x14ac:dyDescent="0.3">
      <c r="A7">
        <v>25</v>
      </c>
      <c r="B7" s="1">
        <v>70.954999999999998</v>
      </c>
      <c r="C7">
        <v>70.953999999999994</v>
      </c>
      <c r="D7" s="1">
        <v>401.05</v>
      </c>
      <c r="E7">
        <v>400.59</v>
      </c>
      <c r="F7" s="1">
        <v>320.15100000000001</v>
      </c>
      <c r="G7">
        <v>320.15100000000001</v>
      </c>
      <c r="H7">
        <v>4</v>
      </c>
    </row>
    <row r="8" spans="1:9" x14ac:dyDescent="0.3">
      <c r="A8">
        <v>3</v>
      </c>
      <c r="B8" s="1">
        <v>69.748999999999995</v>
      </c>
      <c r="C8">
        <v>69.19</v>
      </c>
      <c r="D8" s="1">
        <v>598.4</v>
      </c>
      <c r="E8">
        <v>597.45000000000005</v>
      </c>
      <c r="F8" s="1">
        <v>1120.528</v>
      </c>
      <c r="G8">
        <v>1120.528</v>
      </c>
      <c r="H8">
        <v>5</v>
      </c>
    </row>
    <row r="9" spans="1:9" x14ac:dyDescent="0.3">
      <c r="A9">
        <v>31</v>
      </c>
      <c r="B9" s="1">
        <v>62.44</v>
      </c>
      <c r="C9">
        <v>62.81</v>
      </c>
      <c r="D9" s="1">
        <v>598.4</v>
      </c>
      <c r="E9">
        <v>597.45000000000005</v>
      </c>
      <c r="F9" s="1">
        <v>1120.528</v>
      </c>
      <c r="G9">
        <v>1120.528</v>
      </c>
      <c r="H9">
        <v>6</v>
      </c>
      <c r="I9" s="11"/>
    </row>
    <row r="10" spans="1:9" x14ac:dyDescent="0.3">
      <c r="A10">
        <v>4</v>
      </c>
      <c r="B10" s="1">
        <v>63.476999999999997</v>
      </c>
      <c r="C10">
        <v>63.85</v>
      </c>
      <c r="D10" s="1">
        <v>1199</v>
      </c>
      <c r="E10">
        <v>1189.68</v>
      </c>
      <c r="F10" s="1">
        <v>1058.8989999999999</v>
      </c>
      <c r="G10">
        <v>1058.8989999999999</v>
      </c>
      <c r="H10">
        <v>7</v>
      </c>
    </row>
    <row r="11" spans="1:9" x14ac:dyDescent="0.3">
      <c r="A11">
        <v>41</v>
      </c>
      <c r="B11" s="1">
        <v>67.024000000000001</v>
      </c>
      <c r="D11" s="1">
        <v>1169.3399999999999</v>
      </c>
      <c r="F11" s="1">
        <v>1058.8989999999999</v>
      </c>
      <c r="H11">
        <v>8</v>
      </c>
    </row>
    <row r="12" spans="1:9" x14ac:dyDescent="0.3">
      <c r="A12">
        <v>43</v>
      </c>
      <c r="B12" s="1">
        <v>67.024000000000001</v>
      </c>
      <c r="D12" s="1">
        <v>985.25</v>
      </c>
      <c r="F12" s="1">
        <v>462.38900000000001</v>
      </c>
      <c r="H12">
        <v>9</v>
      </c>
    </row>
    <row r="13" spans="1:9" x14ac:dyDescent="0.3">
      <c r="A13">
        <v>44</v>
      </c>
      <c r="B13" s="1">
        <v>70.430000000000007</v>
      </c>
      <c r="D13" s="1">
        <v>967.53</v>
      </c>
      <c r="F13" s="1">
        <v>462.38900000000001</v>
      </c>
      <c r="H13">
        <v>10</v>
      </c>
    </row>
    <row r="14" spans="1:9" x14ac:dyDescent="0.3">
      <c r="A14">
        <v>45</v>
      </c>
      <c r="B14" s="1">
        <v>70.430000000000007</v>
      </c>
      <c r="C14">
        <v>70.23</v>
      </c>
      <c r="D14" s="1">
        <v>967.53</v>
      </c>
      <c r="E14">
        <v>963.09</v>
      </c>
      <c r="F14" s="1">
        <v>462.38900000000001</v>
      </c>
      <c r="G14">
        <v>458.03300000000002</v>
      </c>
      <c r="H14">
        <v>11</v>
      </c>
    </row>
    <row r="15" spans="1:9" x14ac:dyDescent="0.3">
      <c r="A15">
        <v>49</v>
      </c>
      <c r="B15" s="1">
        <v>70.430000000000007</v>
      </c>
      <c r="D15" s="1">
        <v>836.52</v>
      </c>
      <c r="F15" s="1">
        <v>237.732</v>
      </c>
      <c r="H15">
        <v>12</v>
      </c>
    </row>
    <row r="16" spans="1:9" x14ac:dyDescent="0.3">
      <c r="A16">
        <v>5</v>
      </c>
      <c r="B16" s="1">
        <v>71.635999999999996</v>
      </c>
      <c r="C16">
        <v>71.635999999999996</v>
      </c>
      <c r="D16" s="1">
        <v>831.49</v>
      </c>
      <c r="E16">
        <v>827.65</v>
      </c>
      <c r="F16" s="1">
        <v>237.732</v>
      </c>
      <c r="G16">
        <v>235.536</v>
      </c>
      <c r="H16">
        <v>13</v>
      </c>
    </row>
    <row r="17" spans="1:8" x14ac:dyDescent="0.3">
      <c r="A17">
        <v>6</v>
      </c>
      <c r="B17" s="1">
        <v>71.635999999999996</v>
      </c>
      <c r="C17">
        <v>71.635999999999996</v>
      </c>
      <c r="D17" s="1">
        <v>831.49</v>
      </c>
      <c r="E17">
        <v>827.65</v>
      </c>
      <c r="F17" s="1">
        <v>227.16</v>
      </c>
      <c r="G17">
        <v>224.964</v>
      </c>
      <c r="H17">
        <v>14</v>
      </c>
    </row>
    <row r="18" spans="1:8" x14ac:dyDescent="0.3">
      <c r="A18">
        <v>8</v>
      </c>
      <c r="B18" s="1">
        <v>71.635999999999996</v>
      </c>
      <c r="C18">
        <v>71.635999999999996</v>
      </c>
      <c r="D18" s="1">
        <v>831.49</v>
      </c>
      <c r="E18">
        <v>827.83574848179705</v>
      </c>
      <c r="F18" s="1">
        <v>227.16</v>
      </c>
      <c r="G18">
        <f>224964.331676427/1000</f>
        <v>224.96433167642701</v>
      </c>
      <c r="H18">
        <v>15</v>
      </c>
    </row>
    <row r="19" spans="1:8" x14ac:dyDescent="0.3">
      <c r="A19" t="s">
        <v>6</v>
      </c>
      <c r="B19" s="1">
        <v>0.35499999999999998</v>
      </c>
      <c r="D19" s="1">
        <v>598.4</v>
      </c>
      <c r="F19" s="1">
        <v>1120.527</v>
      </c>
    </row>
    <row r="21" spans="1:8" x14ac:dyDescent="0.3">
      <c r="A21" s="13" t="s">
        <v>11</v>
      </c>
      <c r="B21" s="15"/>
      <c r="C21" s="14" t="s">
        <v>8</v>
      </c>
      <c r="D21" s="14"/>
    </row>
    <row r="22" spans="1:8" x14ac:dyDescent="0.3">
      <c r="A22" s="8" t="s">
        <v>0</v>
      </c>
      <c r="B22" s="9" t="s">
        <v>4</v>
      </c>
      <c r="C22" s="10" t="s">
        <v>0</v>
      </c>
      <c r="D22" s="10" t="s">
        <v>4</v>
      </c>
    </row>
    <row r="23" spans="1:8" x14ac:dyDescent="0.3">
      <c r="A23" s="1">
        <v>46850</v>
      </c>
      <c r="B23" s="7">
        <v>46289.907518102002</v>
      </c>
      <c r="C23">
        <v>22.1311</v>
      </c>
      <c r="D23">
        <f>0.0000223988349856723*10^6</f>
        <v>22.398834985672302</v>
      </c>
    </row>
  </sheetData>
  <mergeCells count="5">
    <mergeCell ref="B1:C1"/>
    <mergeCell ref="D1:E1"/>
    <mergeCell ref="F1:G1"/>
    <mergeCell ref="A21:B21"/>
    <mergeCell ref="C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EA683-53EF-4A05-BC29-583B94D5FAB0}">
  <dimension ref="A1:G18"/>
  <sheetViews>
    <sheetView workbookViewId="0">
      <selection activeCell="E24" sqref="E24"/>
    </sheetView>
  </sheetViews>
  <sheetFormatPr defaultRowHeight="14.4" x14ac:dyDescent="0.3"/>
  <sheetData>
    <row r="1" spans="1:7" x14ac:dyDescent="0.3">
      <c r="A1" s="6" t="s">
        <v>1</v>
      </c>
      <c r="B1" s="13" t="s">
        <v>3</v>
      </c>
      <c r="C1" s="14"/>
      <c r="D1" s="13" t="s">
        <v>7</v>
      </c>
      <c r="E1" s="14"/>
      <c r="F1" s="13" t="s">
        <v>2</v>
      </c>
      <c r="G1" s="14"/>
    </row>
    <row r="2" spans="1:7" x14ac:dyDescent="0.3">
      <c r="B2" s="4" t="s">
        <v>10</v>
      </c>
      <c r="C2" s="5" t="s">
        <v>9</v>
      </c>
      <c r="D2" s="4" t="s">
        <v>10</v>
      </c>
      <c r="E2" s="9" t="s">
        <v>9</v>
      </c>
      <c r="F2" s="4" t="s">
        <v>10</v>
      </c>
      <c r="G2" s="10" t="s">
        <v>9</v>
      </c>
    </row>
    <row r="3" spans="1:7" x14ac:dyDescent="0.3">
      <c r="A3" s="2" t="s">
        <v>5</v>
      </c>
      <c r="B3" s="3"/>
      <c r="C3" s="2"/>
      <c r="D3" s="3">
        <v>253.03</v>
      </c>
      <c r="E3">
        <v>253.03</v>
      </c>
      <c r="F3" s="3">
        <v>82.704999999999998</v>
      </c>
      <c r="G3">
        <v>82.704999999999998</v>
      </c>
    </row>
    <row r="4" spans="1:7" x14ac:dyDescent="0.3">
      <c r="A4" s="7">
        <v>1</v>
      </c>
      <c r="B4">
        <v>70.953999999999994</v>
      </c>
      <c r="C4">
        <v>71.448909285228794</v>
      </c>
      <c r="D4" s="1">
        <v>253.03</v>
      </c>
      <c r="E4">
        <v>253.03</v>
      </c>
      <c r="F4" s="1">
        <v>82.704999999999998</v>
      </c>
      <c r="G4">
        <v>82.704999999999998</v>
      </c>
    </row>
    <row r="5" spans="1:7" x14ac:dyDescent="0.3">
      <c r="A5" s="7">
        <v>2</v>
      </c>
      <c r="B5">
        <v>70.953999999999994</v>
      </c>
      <c r="C5">
        <v>71.448909285228794</v>
      </c>
      <c r="D5" s="1">
        <v>253.03</v>
      </c>
      <c r="E5" s="7">
        <v>253.03</v>
      </c>
      <c r="F5">
        <v>82.704999999999998</v>
      </c>
      <c r="G5">
        <v>82.704999999999998</v>
      </c>
    </row>
    <row r="6" spans="1:7" x14ac:dyDescent="0.3">
      <c r="A6" s="7">
        <v>24</v>
      </c>
      <c r="B6">
        <v>70.953999999999994</v>
      </c>
      <c r="C6" s="7">
        <v>71.448909285228794</v>
      </c>
      <c r="D6">
        <v>400.59</v>
      </c>
      <c r="E6" s="7">
        <v>398.648608638025</v>
      </c>
      <c r="F6">
        <v>326.68400000000003</v>
      </c>
      <c r="G6">
        <f>322823.169513018/1000</f>
        <v>322.823169513018</v>
      </c>
    </row>
    <row r="7" spans="1:7" x14ac:dyDescent="0.3">
      <c r="A7" s="7">
        <v>25</v>
      </c>
      <c r="B7">
        <v>70.953999999999994</v>
      </c>
      <c r="C7" s="7">
        <v>71.448909285228794</v>
      </c>
      <c r="D7">
        <v>400.59</v>
      </c>
      <c r="E7" s="7">
        <v>398.648608638025</v>
      </c>
      <c r="F7">
        <v>320.15100000000001</v>
      </c>
      <c r="G7">
        <f>316244.601365199/1000</f>
        <v>316.244601365199</v>
      </c>
    </row>
    <row r="8" spans="1:7" x14ac:dyDescent="0.3">
      <c r="A8" s="7">
        <v>3</v>
      </c>
      <c r="B8">
        <v>69.194999999999993</v>
      </c>
      <c r="C8" s="7">
        <v>69.679804699355699</v>
      </c>
      <c r="D8">
        <v>597.45000000000005</v>
      </c>
      <c r="E8" s="7">
        <v>600.34058487631796</v>
      </c>
      <c r="F8">
        <v>1120.528</v>
      </c>
      <c r="G8">
        <f>1129284.62391745/1000</f>
        <v>1129.2846239174501</v>
      </c>
    </row>
    <row r="9" spans="1:7" x14ac:dyDescent="0.3">
      <c r="A9" s="7">
        <v>31</v>
      </c>
      <c r="B9">
        <v>62.81</v>
      </c>
      <c r="C9" s="7">
        <v>63.251033854477903</v>
      </c>
      <c r="D9">
        <v>597.45000000000005</v>
      </c>
      <c r="E9" s="7">
        <v>600.34058487631796</v>
      </c>
      <c r="F9">
        <v>1120.528</v>
      </c>
      <c r="G9">
        <f>1129284.62391745/1000</f>
        <v>1129.2846239174501</v>
      </c>
    </row>
    <row r="10" spans="1:7" x14ac:dyDescent="0.3">
      <c r="A10" s="7">
        <v>4</v>
      </c>
      <c r="B10">
        <v>63.847000000000001</v>
      </c>
      <c r="C10" s="7">
        <v>64.287708448777707</v>
      </c>
      <c r="D10">
        <v>1189.68</v>
      </c>
      <c r="E10" s="7">
        <v>1188.39903041047</v>
      </c>
      <c r="F10">
        <v>1058.8989999999999</v>
      </c>
      <c r="G10">
        <f>1067173.96960199/1000</f>
        <v>1067.1739696019899</v>
      </c>
    </row>
    <row r="11" spans="1:7" x14ac:dyDescent="0.3">
      <c r="A11" s="7">
        <v>45</v>
      </c>
      <c r="B11">
        <v>70.23</v>
      </c>
      <c r="C11" s="7">
        <v>70.716479293655397</v>
      </c>
      <c r="D11">
        <v>963.09</v>
      </c>
      <c r="E11" s="7">
        <v>957.68534393435596</v>
      </c>
      <c r="F11">
        <v>458.03300000000002</v>
      </c>
      <c r="G11">
        <f>460222.717181194/1000</f>
        <v>460.22271718119401</v>
      </c>
    </row>
    <row r="12" spans="1:7" x14ac:dyDescent="0.3">
      <c r="A12" s="7">
        <v>5</v>
      </c>
      <c r="B12">
        <v>71.635999999999996</v>
      </c>
      <c r="C12" s="7">
        <v>72.130808879528601</v>
      </c>
      <c r="D12">
        <v>827.65</v>
      </c>
      <c r="E12" s="7">
        <v>822.72677454030804</v>
      </c>
      <c r="F12">
        <v>235.536</v>
      </c>
      <c r="G12">
        <f>236454.867737945/1000</f>
        <v>236.45486773794499</v>
      </c>
    </row>
    <row r="13" spans="1:7" x14ac:dyDescent="0.3">
      <c r="A13" s="7">
        <v>6</v>
      </c>
      <c r="B13">
        <v>71.635999999999996</v>
      </c>
      <c r="C13" s="7">
        <v>72.130808879528601</v>
      </c>
      <c r="D13">
        <v>827.65</v>
      </c>
      <c r="E13" s="7">
        <v>822.90486988635098</v>
      </c>
      <c r="F13">
        <v>224.964</v>
      </c>
      <c r="G13">
        <v>225.80984412587301</v>
      </c>
    </row>
    <row r="14" spans="1:7" x14ac:dyDescent="0.3">
      <c r="A14" s="7">
        <v>8</v>
      </c>
      <c r="B14">
        <v>71.635999999999996</v>
      </c>
      <c r="C14" s="7">
        <v>72.130808879528601</v>
      </c>
      <c r="D14">
        <v>827.83574848179705</v>
      </c>
      <c r="E14" s="7">
        <v>822.90486988635098</v>
      </c>
      <c r="F14">
        <f>224964.331676427/1000</f>
        <v>224.96433167642701</v>
      </c>
      <c r="G14">
        <f>225809.844125873/1000</f>
        <v>225.80984412587301</v>
      </c>
    </row>
    <row r="16" spans="1:7" x14ac:dyDescent="0.3">
      <c r="A16" s="13" t="s">
        <v>11</v>
      </c>
      <c r="B16" s="15"/>
      <c r="C16" s="14" t="s">
        <v>8</v>
      </c>
      <c r="D16" s="14"/>
    </row>
    <row r="17" spans="1:4" x14ac:dyDescent="0.3">
      <c r="A17" s="4" t="s">
        <v>10</v>
      </c>
      <c r="B17" s="9" t="s">
        <v>9</v>
      </c>
      <c r="C17" s="10" t="s">
        <v>10</v>
      </c>
      <c r="D17" s="10" t="s">
        <v>9</v>
      </c>
    </row>
    <row r="18" spans="1:4" x14ac:dyDescent="0.3">
      <c r="A18" s="2">
        <v>46289.907518102002</v>
      </c>
      <c r="B18" s="12">
        <v>46862</v>
      </c>
      <c r="C18">
        <f>0.0000223988349856723*10^6</f>
        <v>22.398834985672302</v>
      </c>
      <c r="D18">
        <v>22.125389999999999</v>
      </c>
    </row>
  </sheetData>
  <mergeCells count="5">
    <mergeCell ref="B1:C1"/>
    <mergeCell ref="D1:E1"/>
    <mergeCell ref="F1:G1"/>
    <mergeCell ref="A16:B16"/>
    <mergeCell ref="C16:D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BA9B-1F2D-4733-A52D-CBFBED01C7C1}">
  <dimension ref="A1:T22"/>
  <sheetViews>
    <sheetView tabSelected="1" topLeftCell="L3" zoomScale="127" workbookViewId="0">
      <selection activeCell="AF31" sqref="AF31"/>
    </sheetView>
  </sheetViews>
  <sheetFormatPr defaultRowHeight="14.4" x14ac:dyDescent="0.3"/>
  <sheetData>
    <row r="1" spans="1:20" x14ac:dyDescent="0.3">
      <c r="A1" t="s">
        <v>16</v>
      </c>
      <c r="N1" s="14" t="s">
        <v>15</v>
      </c>
      <c r="O1" s="16"/>
      <c r="P1" s="16"/>
      <c r="Q1" s="16"/>
      <c r="R1" s="16"/>
      <c r="S1" s="16"/>
      <c r="T1" s="16"/>
    </row>
    <row r="2" spans="1:20" x14ac:dyDescent="0.3">
      <c r="B2" s="6" t="s">
        <v>14</v>
      </c>
      <c r="C2" s="6" t="s">
        <v>8</v>
      </c>
    </row>
    <row r="3" spans="1:20" x14ac:dyDescent="0.3">
      <c r="B3" s="12">
        <v>21.75</v>
      </c>
      <c r="C3" s="2">
        <v>24.594999999999999</v>
      </c>
    </row>
    <row r="4" spans="1:20" x14ac:dyDescent="0.3">
      <c r="B4" s="7">
        <v>28.646000000000001</v>
      </c>
      <c r="C4">
        <v>23.74</v>
      </c>
    </row>
    <row r="5" spans="1:20" x14ac:dyDescent="0.3">
      <c r="B5" s="7">
        <v>42.436</v>
      </c>
      <c r="C5">
        <v>22.268999999999998</v>
      </c>
    </row>
    <row r="6" spans="1:20" x14ac:dyDescent="0.3">
      <c r="B6" s="7">
        <v>46.707099999999997</v>
      </c>
      <c r="C6">
        <v>22.199000000000002</v>
      </c>
    </row>
    <row r="7" spans="1:20" x14ac:dyDescent="0.3">
      <c r="B7" s="7">
        <v>52.167999999999999</v>
      </c>
      <c r="C7">
        <v>22.427</v>
      </c>
    </row>
    <row r="19" spans="7:20" x14ac:dyDescent="0.3">
      <c r="G19" s="14" t="s">
        <v>13</v>
      </c>
      <c r="H19" s="14"/>
      <c r="I19" s="14"/>
    </row>
    <row r="22" spans="7:20" x14ac:dyDescent="0.3">
      <c r="N22" s="14" t="s">
        <v>12</v>
      </c>
      <c r="O22" s="14"/>
      <c r="P22" s="14"/>
      <c r="Q22" s="14"/>
      <c r="R22" s="14"/>
      <c r="S22" s="14"/>
      <c r="T22" s="14"/>
    </row>
  </sheetData>
  <mergeCells count="3">
    <mergeCell ref="N1:T1"/>
    <mergeCell ref="G19:I19"/>
    <mergeCell ref="N22:T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ADP</vt:lpstr>
      <vt:lpstr>OFFDES</vt:lpstr>
      <vt:lpstr>CASE_1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Floris van de Grift</dc:creator>
  <cp:lastModifiedBy>Boris Van Praet</cp:lastModifiedBy>
  <dcterms:created xsi:type="dcterms:W3CDTF">2025-03-12T13:29:24Z</dcterms:created>
  <dcterms:modified xsi:type="dcterms:W3CDTF">2025-04-10T17:12:47Z</dcterms:modified>
</cp:coreProperties>
</file>