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i Florensia\Desktop\Road to UX Designer in AI\01 Udacity Programs\03 Data Science Challange (On-going)\02 Notes\"/>
    </mc:Choice>
  </mc:AlternateContent>
  <xr:revisionPtr revIDLastSave="0" documentId="13_ncr:1_{B0A9C5EF-BEAD-4A5A-A4C2-CCD11904CDE6}" xr6:coauthVersionLast="32" xr6:coauthVersionMax="32" xr10:uidLastSave="{00000000-0000-0000-0000-000000000000}"/>
  <bookViews>
    <workbookView xWindow="0" yWindow="0" windowWidth="17600" windowHeight="11300" activeTab="1" xr2:uid="{7980463D-1418-4757-A733-9989B175E273}"/>
  </bookViews>
  <sheets>
    <sheet name="Sheet2" sheetId="2" r:id="rId1"/>
    <sheet name="Q17-31 Deviations" sheetId="1" r:id="rId2"/>
    <sheet name="Q32 Deviation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K13" i="3" s="1"/>
  <c r="H13" i="3"/>
  <c r="H12" i="3"/>
  <c r="H11" i="3"/>
  <c r="H10" i="3"/>
  <c r="H9" i="3"/>
  <c r="H8" i="3"/>
  <c r="H7" i="3"/>
  <c r="H6" i="3"/>
  <c r="H5" i="3"/>
  <c r="H4" i="3"/>
  <c r="H14" i="3" l="1"/>
  <c r="D5" i="3"/>
  <c r="E5" i="3" s="1"/>
  <c r="F5" i="3" s="1"/>
  <c r="D6" i="3"/>
  <c r="E6" i="3" s="1"/>
  <c r="F6" i="3" s="1"/>
  <c r="D8" i="3"/>
  <c r="E8" i="3" s="1"/>
  <c r="F8" i="3" s="1"/>
  <c r="D10" i="3"/>
  <c r="E10" i="3" s="1"/>
  <c r="F10" i="3" s="1"/>
  <c r="D12" i="3"/>
  <c r="E12" i="3" s="1"/>
  <c r="F12" i="3" s="1"/>
  <c r="I5" i="3"/>
  <c r="I8" i="3"/>
  <c r="I10" i="3"/>
  <c r="I12" i="3"/>
  <c r="I13" i="3"/>
  <c r="D4" i="3"/>
  <c r="D7" i="3"/>
  <c r="E7" i="3" s="1"/>
  <c r="F7" i="3" s="1"/>
  <c r="D9" i="3"/>
  <c r="E9" i="3" s="1"/>
  <c r="F9" i="3" s="1"/>
  <c r="D11" i="3"/>
  <c r="E11" i="3" s="1"/>
  <c r="F11" i="3" s="1"/>
  <c r="D13" i="3"/>
  <c r="E13" i="3" s="1"/>
  <c r="F13" i="3" s="1"/>
  <c r="I4" i="3"/>
  <c r="I6" i="3"/>
  <c r="I7" i="3"/>
  <c r="I9" i="3"/>
  <c r="I11" i="3"/>
  <c r="L4" i="3"/>
  <c r="L5" i="3"/>
  <c r="L6" i="3"/>
  <c r="L7" i="3"/>
  <c r="L8" i="3"/>
  <c r="L9" i="3"/>
  <c r="L10" i="3"/>
  <c r="L11" i="3"/>
  <c r="L12" i="3"/>
  <c r="L13" i="3"/>
  <c r="E4" i="3"/>
  <c r="J4" i="3"/>
  <c r="J5" i="3"/>
  <c r="J6" i="3"/>
  <c r="J7" i="3"/>
  <c r="J8" i="3"/>
  <c r="J9" i="3"/>
  <c r="J10" i="3"/>
  <c r="J11" i="3"/>
  <c r="J12" i="3"/>
  <c r="J13" i="3"/>
  <c r="K4" i="3"/>
  <c r="K5" i="3"/>
  <c r="K6" i="3"/>
  <c r="K7" i="3"/>
  <c r="K8" i="3"/>
  <c r="K9" i="3"/>
  <c r="K10" i="3"/>
  <c r="K11" i="3"/>
  <c r="K12" i="3"/>
  <c r="F7" i="1"/>
  <c r="J13" i="1"/>
  <c r="J10" i="1"/>
  <c r="J9" i="1"/>
  <c r="J6" i="1"/>
  <c r="J5" i="1"/>
  <c r="I13" i="1"/>
  <c r="L12" i="1"/>
  <c r="L11" i="1"/>
  <c r="K11" i="1"/>
  <c r="K10" i="1"/>
  <c r="I10" i="1"/>
  <c r="I9" i="1"/>
  <c r="L8" i="1"/>
  <c r="L7" i="1"/>
  <c r="K7" i="1"/>
  <c r="K6" i="1"/>
  <c r="I6" i="1"/>
  <c r="I5" i="1"/>
  <c r="K4" i="1"/>
  <c r="H5" i="1"/>
  <c r="H6" i="1"/>
  <c r="H7" i="1"/>
  <c r="H8" i="1"/>
  <c r="H9" i="1"/>
  <c r="H10" i="1"/>
  <c r="H11" i="1"/>
  <c r="H12" i="1"/>
  <c r="H13" i="1"/>
  <c r="H4" i="1"/>
  <c r="H14" i="1" s="1"/>
  <c r="C14" i="1"/>
  <c r="D7" i="1" s="1"/>
  <c r="E7" i="1" s="1"/>
  <c r="I14" i="3" l="1"/>
  <c r="D14" i="3"/>
  <c r="K14" i="3"/>
  <c r="E14" i="3"/>
  <c r="F4" i="3"/>
  <c r="F14" i="3" s="1"/>
  <c r="F20" i="3" s="1"/>
  <c r="J14" i="3"/>
  <c r="I4" i="1"/>
  <c r="K5" i="1"/>
  <c r="K14" i="1" s="1"/>
  <c r="L6" i="1"/>
  <c r="I8" i="1"/>
  <c r="K9" i="1"/>
  <c r="L10" i="1"/>
  <c r="I12" i="1"/>
  <c r="K13" i="1"/>
  <c r="J7" i="1"/>
  <c r="J11" i="1"/>
  <c r="L4" i="1"/>
  <c r="L5" i="1"/>
  <c r="I7" i="1"/>
  <c r="K8" i="1"/>
  <c r="L9" i="1"/>
  <c r="I11" i="1"/>
  <c r="K12" i="1"/>
  <c r="L13" i="1"/>
  <c r="J4" i="1"/>
  <c r="J14" i="1" s="1"/>
  <c r="J8" i="1"/>
  <c r="J12" i="1"/>
  <c r="D5" i="1"/>
  <c r="E5" i="1" s="1"/>
  <c r="F5" i="1" s="1"/>
  <c r="D9" i="1"/>
  <c r="E9" i="1" s="1"/>
  <c r="F9" i="1" s="1"/>
  <c r="D13" i="1"/>
  <c r="E13" i="1" s="1"/>
  <c r="F13" i="1" s="1"/>
  <c r="D8" i="1"/>
  <c r="E8" i="1" s="1"/>
  <c r="F8" i="1" s="1"/>
  <c r="D10" i="1"/>
  <c r="E10" i="1" s="1"/>
  <c r="F10" i="1" s="1"/>
  <c r="D4" i="1"/>
  <c r="E4" i="1" s="1"/>
  <c r="F4" i="1" s="1"/>
  <c r="D12" i="1"/>
  <c r="E12" i="1" s="1"/>
  <c r="F12" i="1" s="1"/>
  <c r="D6" i="1"/>
  <c r="E6" i="1" s="1"/>
  <c r="F6" i="1" s="1"/>
  <c r="D11" i="1"/>
  <c r="E11" i="1" s="1"/>
  <c r="F11" i="1" s="1"/>
  <c r="K16" i="3" l="1"/>
  <c r="J16" i="3"/>
  <c r="H16" i="3"/>
  <c r="I16" i="3"/>
  <c r="F14" i="1"/>
  <c r="F20" i="1" s="1"/>
  <c r="I14" i="1"/>
  <c r="E14" i="1"/>
  <c r="J16" i="1"/>
  <c r="D14" i="1"/>
  <c r="K16" i="1" l="1"/>
  <c r="H16" i="1"/>
  <c r="I16" i="1"/>
  <c r="L14" i="1" l="1"/>
  <c r="L16" i="1"/>
  <c r="L14" i="3"/>
  <c r="L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Sisi Florensia</author>
  </authors>
  <commentList>
    <comment ref="H14" authorId="0" shapeId="0" xr:uid="{DE969255-1807-4AA3-8D1D-4A870B6EB6C7}">
      <text>
        <r>
          <rPr>
            <b/>
            <sz val="9"/>
            <color indexed="81"/>
            <rFont val="Tahoma"/>
            <family val="2"/>
          </rPr>
          <t>Sisi Florensia:</t>
        </r>
        <r>
          <rPr>
            <sz val="9"/>
            <color indexed="81"/>
            <rFont val="Tahoma"/>
            <family val="2"/>
          </rPr>
          <t xml:space="preserve">
Value is equal to mean. So this is the formula to calculate the mean, instead.</t>
        </r>
      </text>
    </comment>
    <comment ref="L14" authorId="0" shapeId="0" xr:uid="{1CEEA574-D98A-448A-BDA0-4C0EE3230D39}">
      <text>
        <r>
          <rPr>
            <b/>
            <sz val="9"/>
            <color indexed="81"/>
            <rFont val="Tahoma"/>
            <family val="2"/>
          </rPr>
          <t>Sisi Florensia:</t>
        </r>
        <r>
          <rPr>
            <sz val="9"/>
            <color indexed="81"/>
            <rFont val="Tahoma"/>
            <family val="2"/>
          </rPr>
          <t xml:space="preserve">
Unable to determine the value. The formula doesn’t ask for any average or summation.</t>
        </r>
      </text>
    </comment>
    <comment ref="F15" authorId="0" shapeId="0" xr:uid="{A90B0BD9-0D11-4C06-AB10-4B3293A26AEF}">
      <text>
        <r>
          <rPr>
            <b/>
            <sz val="9"/>
            <color indexed="81"/>
            <rFont val="Tahoma"/>
            <family val="2"/>
          </rPr>
          <t>Sisi Florensia:</t>
        </r>
        <r>
          <rPr>
            <sz val="9"/>
            <color indexed="81"/>
            <rFont val="Tahoma"/>
            <family val="2"/>
          </rPr>
          <t xml:space="preserve">
Σ(xi-Xbar)^2 is also called SS or Sum of Squares.
While the average of this value is called variance ((Σ(xi-Xbar)^2)/n)</t>
        </r>
      </text>
    </comment>
    <comment ref="F19" authorId="0" shapeId="0" xr:uid="{4F11C211-EB05-45CD-9BAA-D0468BB4EC89}">
      <text>
        <r>
          <rPr>
            <b/>
            <sz val="9"/>
            <color indexed="81"/>
            <rFont val="Tahoma"/>
            <family val="2"/>
          </rPr>
          <t>Sisi Florensia:</t>
        </r>
        <r>
          <rPr>
            <sz val="9"/>
            <color indexed="81"/>
            <rFont val="Tahoma"/>
            <family val="2"/>
          </rPr>
          <t xml:space="preserve">
Σ(xi-Xbar)^2 is also called SS or Sum of Squares.
While the average of this value is called variance ((Σ(xi-Xbar)^2)/n)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Sisi Florensia</author>
  </authors>
  <commentList>
    <comment ref="H14" authorId="0" shapeId="0" xr:uid="{8C6D4589-7618-4E23-9E95-1D67B8F114BD}">
      <text>
        <r>
          <rPr>
            <b/>
            <sz val="9"/>
            <color indexed="81"/>
            <rFont val="Tahoma"/>
            <family val="2"/>
          </rPr>
          <t>Sisi Florensia:</t>
        </r>
        <r>
          <rPr>
            <sz val="9"/>
            <color indexed="81"/>
            <rFont val="Tahoma"/>
            <family val="2"/>
          </rPr>
          <t xml:space="preserve">
Value is equal to mean. So this is the formula to calculate the mean, instead.</t>
        </r>
      </text>
    </comment>
    <comment ref="L14" authorId="0" shapeId="0" xr:uid="{CE18B5F9-80F0-4D27-9561-FAE49D1B26D5}">
      <text>
        <r>
          <rPr>
            <b/>
            <sz val="9"/>
            <color indexed="81"/>
            <rFont val="Tahoma"/>
            <family val="2"/>
          </rPr>
          <t>Sisi Florensia:</t>
        </r>
        <r>
          <rPr>
            <sz val="9"/>
            <color indexed="81"/>
            <rFont val="Tahoma"/>
            <family val="2"/>
          </rPr>
          <t xml:space="preserve">
Unable to determine the value. The formula doesn’t ask for any average or summation.</t>
        </r>
      </text>
    </comment>
    <comment ref="F15" authorId="0" shapeId="0" xr:uid="{065FBD51-BDED-4ED0-AD5E-919A796155B3}">
      <text>
        <r>
          <rPr>
            <b/>
            <sz val="9"/>
            <color indexed="81"/>
            <rFont val="Tahoma"/>
            <family val="2"/>
          </rPr>
          <t>Sisi Florensia:</t>
        </r>
        <r>
          <rPr>
            <sz val="9"/>
            <color indexed="81"/>
            <rFont val="Tahoma"/>
            <family val="2"/>
          </rPr>
          <t xml:space="preserve">
Σ(xi-Xbar)^2 is also called SS or Sum of Squares.
While the average of this value is called variance ((Σ(xi-Xbar)^2)/n)</t>
        </r>
      </text>
    </comment>
    <comment ref="F19" authorId="0" shapeId="0" xr:uid="{7BC0630E-E0F6-4F4E-97E7-6F8E5B2D66F4}">
      <text>
        <r>
          <rPr>
            <b/>
            <sz val="9"/>
            <color indexed="81"/>
            <rFont val="Tahoma"/>
            <family val="2"/>
          </rPr>
          <t>Sisi Florensia:</t>
        </r>
        <r>
          <rPr>
            <sz val="9"/>
            <color indexed="81"/>
            <rFont val="Tahoma"/>
            <family val="2"/>
          </rPr>
          <t xml:space="preserve">
Σ(xi-Xbar)^2 is also called SS or Sum of Squares.
While the average of this value is called variance ((Σ(xi-Xbar)^2)/n)</t>
        </r>
      </text>
    </comment>
  </commentList>
</comments>
</file>

<file path=xl/sharedStrings.xml><?xml version="1.0" encoding="utf-8"?>
<sst xmlns="http://schemas.openxmlformats.org/spreadsheetml/2006/main" count="76" uniqueCount="36">
  <si>
    <t>Sample</t>
  </si>
  <si>
    <t>Deviation from The Mean</t>
  </si>
  <si>
    <r>
      <t>|x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|</t>
    </r>
  </si>
  <si>
    <t>#1</t>
  </si>
  <si>
    <t>#6</t>
  </si>
  <si>
    <t>#5</t>
  </si>
  <si>
    <t>#2</t>
  </si>
  <si>
    <t>#4</t>
  </si>
  <si>
    <t>#3</t>
  </si>
  <si>
    <t>#7</t>
  </si>
  <si>
    <t>#8</t>
  </si>
  <si>
    <t>#9</t>
  </si>
  <si>
    <t>#10</t>
  </si>
  <si>
    <t>Item#</t>
  </si>
  <si>
    <t>Formula</t>
  </si>
  <si>
    <r>
      <rPr>
        <b/>
        <sz val="11"/>
        <color theme="1"/>
        <rFont val="MS Reference Sans Serif"/>
        <family val="2"/>
      </rPr>
      <t>Σ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n</t>
    </r>
  </si>
  <si>
    <t>Test Quiz 24: Formula of Average Absolute Deviation</t>
  </si>
  <si>
    <r>
      <rPr>
        <b/>
        <sz val="11"/>
        <color theme="1"/>
        <rFont val="MS Reference Sans Serif"/>
        <family val="2"/>
      </rPr>
      <t>|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MS Reference Sans Serif"/>
        <family val="2"/>
      </rPr>
      <t>|</t>
    </r>
  </si>
  <si>
    <r>
      <t>|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 xml:space="preserve"> -x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MS Reference Sans Serif"/>
        <family val="2"/>
      </rPr>
      <t>|</t>
    </r>
  </si>
  <si>
    <r>
      <t>|x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 xml:space="preserve">| </t>
    </r>
  </si>
  <si>
    <r>
      <t>|x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| /n</t>
    </r>
  </si>
  <si>
    <t>Absolute Deviation</t>
  </si>
  <si>
    <t>Squared Deviation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</si>
  <si>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)</t>
    </r>
  </si>
  <si>
    <r>
      <t>|x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|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</si>
  <si>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</si>
  <si>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MS Reference Sans Serif"/>
        <family val="2"/>
      </rPr>
      <t>Σ</t>
    </r>
    <r>
      <rPr>
        <b/>
        <sz val="11"/>
        <color theme="1"/>
        <rFont val="Calibri"/>
        <family val="2"/>
        <scheme val="minor"/>
      </rPr>
      <t>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) / n</t>
    </r>
  </si>
  <si>
    <r>
      <rPr>
        <b/>
        <sz val="11"/>
        <color theme="1"/>
        <rFont val="MS Reference Sans Serif"/>
        <family val="2"/>
      </rPr>
      <t>Σ</t>
    </r>
    <r>
      <rPr>
        <b/>
        <sz val="11"/>
        <color theme="1"/>
        <rFont val="Calibri"/>
        <family val="2"/>
        <scheme val="minor"/>
      </rPr>
      <t>|x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| /n</t>
    </r>
  </si>
  <si>
    <r>
      <rPr>
        <b/>
        <sz val="11"/>
        <color theme="1"/>
        <rFont val="MS Reference Sans Serif"/>
        <family val="2"/>
      </rPr>
      <t>|Σ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| /n</t>
    </r>
  </si>
  <si>
    <r>
      <rPr>
        <b/>
        <sz val="11"/>
        <color theme="1"/>
        <rFont val="MS Reference Sans Serif"/>
        <family val="2"/>
      </rPr>
      <t>Σ (</t>
    </r>
    <r>
      <rPr>
        <b/>
        <sz val="11"/>
        <color theme="1"/>
        <rFont val="Calibri"/>
        <family val="2"/>
        <scheme val="minor"/>
      </rPr>
      <t>|x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| /n)</t>
    </r>
  </si>
  <si>
    <r>
      <t>|x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| /n</t>
    </r>
  </si>
  <si>
    <t>Average (Mean)</t>
  </si>
  <si>
    <r>
      <rPr>
        <b/>
        <sz val="11"/>
        <color theme="1"/>
        <rFont val="MS Reference Sans Serif"/>
        <family val="2"/>
      </rPr>
      <t>Σ</t>
    </r>
    <r>
      <rPr>
        <b/>
        <sz val="11"/>
        <color theme="1"/>
        <rFont val="Calibri"/>
        <family val="2"/>
        <scheme val="minor"/>
      </rPr>
      <t>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/n</t>
    </r>
  </si>
  <si>
    <t>Variance</t>
  </si>
  <si>
    <t>Standard Deviation</t>
  </si>
  <si>
    <r>
      <rPr>
        <b/>
        <sz val="11"/>
        <color theme="1"/>
        <rFont val="Calibri"/>
        <family val="2"/>
      </rPr>
      <t>√</t>
    </r>
    <r>
      <rPr>
        <b/>
        <sz val="11"/>
        <color theme="1"/>
        <rFont val="MS Reference Sans Serif"/>
        <family val="2"/>
      </rPr>
      <t>(Σ</t>
    </r>
    <r>
      <rPr>
        <b/>
        <sz val="11"/>
        <color theme="1"/>
        <rFont val="Calibri"/>
        <family val="2"/>
        <scheme val="minor"/>
      </rPr>
      <t>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</si>
</sst>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MS Reference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4" fontId="0" fillId="2" borderId="1" xfId="0" applyNumberFormat="1" applyFill="1" applyBorder="1"/>
    <xf numFmtId="0" fontId="0" fillId="2" borderId="10" xfId="0" applyFill="1" applyBorder="1" applyAlignment="1">
      <alignment horizontal="center"/>
    </xf>
    <xf numFmtId="44" fontId="0" fillId="2" borderId="11" xfId="0" applyNumberFormat="1" applyFill="1" applyBorder="1"/>
    <xf numFmtId="0" fontId="0" fillId="2" borderId="0" xfId="0" applyFill="1" applyAlignment="1">
      <alignment horizontal="center" vertical="center" wrapText="1"/>
    </xf>
    <xf numFmtId="44" fontId="0" fillId="2" borderId="13" xfId="0" applyNumberFormat="1" applyFill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4" fontId="0" fillId="2" borderId="9" xfId="0" applyNumberFormat="1" applyFill="1" applyBorder="1"/>
    <xf numFmtId="4" fontId="0" fillId="2" borderId="13" xfId="0" applyNumberFormat="1" applyFill="1" applyBorder="1"/>
    <xf numFmtId="4" fontId="0" fillId="2" borderId="14" xfId="0" applyNumberFormat="1" applyFill="1" applyBorder="1"/>
    <xf numFmtId="4" fontId="0" fillId="2" borderId="1" xfId="0" applyNumberFormat="1" applyFill="1" applyBorder="1"/>
    <xf numFmtId="4" fontId="0" fillId="2" borderId="6" xfId="0" applyNumberFormat="1" applyFill="1" applyBorder="1"/>
    <xf numFmtId="4" fontId="0" fillId="2" borderId="11" xfId="0" applyNumberFormat="1" applyFill="1" applyBorder="1"/>
    <xf numFmtId="4" fontId="0" fillId="2" borderId="12" xfId="0" applyNumberFormat="1" applyFill="1" applyBorder="1"/>
    <xf numFmtId="4" fontId="0" fillId="2" borderId="20" xfId="0" applyNumberFormat="1" applyFill="1" applyBorder="1"/>
    <xf numFmtId="0" fontId="1" fillId="2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4" fontId="1" fillId="2" borderId="3" xfId="0" applyNumberFormat="1" applyFont="1" applyFill="1" applyBorder="1" applyAlignment="1">
      <alignment horizontal="right" vertical="center" wrapText="1"/>
    </xf>
    <xf numFmtId="4" fontId="1" fillId="2" borderId="3" xfId="0" applyNumberFormat="1" applyFont="1" applyFill="1" applyBorder="1" applyAlignment="1">
      <alignment horizontal="right" vertical="center" wrapText="1"/>
    </xf>
    <xf numFmtId="4" fontId="1" fillId="2" borderId="4" xfId="0" applyNumberFormat="1" applyFont="1" applyFill="1" applyBorder="1" applyAlignment="1">
      <alignment horizontal="right" vertical="center" wrapText="1"/>
    </xf>
    <xf numFmtId="4" fontId="1" fillId="2" borderId="2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" fontId="1" fillId="2" borderId="24" xfId="0" applyNumberFormat="1" applyFont="1" applyFill="1" applyBorder="1" applyAlignment="1">
      <alignment horizontal="right" vertical="center" wrapText="1"/>
    </xf>
    <xf numFmtId="0" fontId="1" fillId="2" borderId="25" xfId="0" applyFont="1" applyFill="1" applyBorder="1" applyAlignment="1">
      <alignment horizontal="center" vertical="center" wrapText="1"/>
    </xf>
    <xf numFmtId="4" fontId="1" fillId="4" borderId="26" xfId="0" applyNumberFormat="1" applyFont="1" applyFill="1" applyBorder="1" applyAlignment="1">
      <alignment horizontal="right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 wrapText="1"/>
    </xf>
    <xf numFmtId="2" fontId="1" fillId="3" borderId="31" xfId="0" applyNumberFormat="1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339725</xdr:colOff>
      <xdr:row>4</xdr:row>
      <xdr:rowOff>161925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9A2DA8-AB42-4DF4-884D-E1D22D03EE9E}"/>
            </a:ext>
          </a:extLst>
        </xdr:cNvPr>
        <xdr:cNvSpPr txBox="1"/>
      </xdr:nvSpPr>
      <xdr:spPr>
        <a:xfrm>
          <a:off x="5216525" y="714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339725</xdr:colOff>
      <xdr:row>4</xdr:row>
      <xdr:rowOff>161925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73A8B-EE63-4229-8E81-3B3B4C107CED}"/>
            </a:ext>
          </a:extLst>
        </xdr:cNvPr>
        <xdr:cNvSpPr txBox="1"/>
      </xdr:nvSpPr>
      <xdr:spPr>
        <a:xfrm>
          <a:off x="9890125" y="113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9552-22ED-4F09-AE5B-32F2176AB0F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6312-B9E4-45E5-909C-F0DE0B5A4F06}">
  <dimension ref="A1:Q37"/>
  <sheetViews>
    <sheetView tabSelected="1" workbookViewId="0">
      <selection activeCell="B2" sqref="B2:B3"/>
    </sheetView>
  </sheetViews>
  <sheetFormatPr defaultRowHeight="14.5" x14ac:dyDescent="0.35"/>
  <cols>
    <col min="1" max="1" width="2.7265625" customWidth="1"/>
    <col min="2" max="2" width="8.7265625" customWidth="1"/>
    <col min="3" max="6" width="17.81640625" customWidth="1"/>
    <col min="8" max="12" width="15.08984375" customWidth="1"/>
  </cols>
  <sheetData>
    <row r="1" spans="1:17" ht="15" thickBo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ht="29.5" thickBot="1" x14ac:dyDescent="0.4">
      <c r="A2" s="3"/>
      <c r="B2" s="41" t="s">
        <v>13</v>
      </c>
      <c r="C2" s="39" t="s">
        <v>0</v>
      </c>
      <c r="D2" s="15" t="s">
        <v>1</v>
      </c>
      <c r="E2" s="16" t="s">
        <v>21</v>
      </c>
      <c r="F2" s="16" t="s">
        <v>22</v>
      </c>
      <c r="G2" s="12"/>
      <c r="H2" s="43" t="s">
        <v>16</v>
      </c>
      <c r="I2" s="43"/>
      <c r="J2" s="43"/>
      <c r="K2" s="43"/>
      <c r="L2" s="43"/>
      <c r="M2" s="3"/>
      <c r="N2" s="3"/>
      <c r="O2" s="3"/>
      <c r="P2" s="3"/>
      <c r="Q2" s="3"/>
    </row>
    <row r="3" spans="1:17" ht="18" thickBot="1" x14ac:dyDescent="0.4">
      <c r="A3" s="3"/>
      <c r="B3" s="42"/>
      <c r="C3" s="40"/>
      <c r="D3" s="17" t="s">
        <v>23</v>
      </c>
      <c r="E3" s="18" t="s">
        <v>24</v>
      </c>
      <c r="F3" s="18" t="s">
        <v>25</v>
      </c>
      <c r="G3" s="12"/>
      <c r="H3" s="20" t="s">
        <v>17</v>
      </c>
      <c r="I3" s="20" t="s">
        <v>2</v>
      </c>
      <c r="J3" s="20" t="s">
        <v>20</v>
      </c>
      <c r="K3" s="20" t="s">
        <v>18</v>
      </c>
      <c r="L3" s="20" t="s">
        <v>19</v>
      </c>
      <c r="M3" s="3"/>
      <c r="N3" s="3"/>
      <c r="O3" s="3"/>
      <c r="P3" s="3"/>
      <c r="Q3" s="3"/>
    </row>
    <row r="4" spans="1:17" x14ac:dyDescent="0.35">
      <c r="A4" s="3"/>
      <c r="B4" s="8" t="s">
        <v>3</v>
      </c>
      <c r="C4" s="13">
        <v>33219</v>
      </c>
      <c r="D4" s="22">
        <f>C4-$C$14</f>
        <v>-19574.800000000003</v>
      </c>
      <c r="E4" s="23">
        <f>ABS(D4)</f>
        <v>19574.800000000003</v>
      </c>
      <c r="F4" s="23">
        <f>E4^2</f>
        <v>383172795.04000014</v>
      </c>
      <c r="G4" s="3"/>
      <c r="H4" s="21">
        <f>C4</f>
        <v>33219</v>
      </c>
      <c r="I4" s="22">
        <f>ABS(C4-$C$14)</f>
        <v>19574.800000000003</v>
      </c>
      <c r="J4" s="22">
        <f>ABS(C4-$C$14)/COUNT($C$4:$C$13)</f>
        <v>1957.4800000000002</v>
      </c>
      <c r="K4" s="22">
        <f>ABS($C$14-C4)</f>
        <v>19574.800000000003</v>
      </c>
      <c r="L4" s="23">
        <f>ABS(C4-$C$14)</f>
        <v>19574.800000000003</v>
      </c>
      <c r="M4" s="3"/>
      <c r="N4" s="3"/>
      <c r="O4" s="3"/>
      <c r="P4" s="3"/>
      <c r="Q4" s="3"/>
    </row>
    <row r="5" spans="1:17" x14ac:dyDescent="0.35">
      <c r="A5" s="3"/>
      <c r="B5" s="7" t="s">
        <v>6</v>
      </c>
      <c r="C5" s="9">
        <v>36254</v>
      </c>
      <c r="D5" s="24">
        <f t="shared" ref="D5:D13" si="0">C5-$C$14</f>
        <v>-16539.800000000003</v>
      </c>
      <c r="E5" s="25">
        <f t="shared" ref="E5:E13" si="1">ABS(D5)</f>
        <v>16539.800000000003</v>
      </c>
      <c r="F5" s="25">
        <f t="shared" ref="F5:F13" si="2">E5^2</f>
        <v>273564984.04000008</v>
      </c>
      <c r="G5" s="3"/>
      <c r="H5" s="21">
        <f t="shared" ref="H5:H13" si="3">C5</f>
        <v>36254</v>
      </c>
      <c r="I5" s="24">
        <f t="shared" ref="I5:I13" si="4">ABS(C5-$C$14)</f>
        <v>16539.800000000003</v>
      </c>
      <c r="J5" s="24">
        <f t="shared" ref="J5:J13" si="5">ABS(C5-$C$14)/COUNT($C$4:$C$13)</f>
        <v>1653.9800000000002</v>
      </c>
      <c r="K5" s="24">
        <f t="shared" ref="K5:K13" si="6">ABS($C$14-C5)</f>
        <v>16539.800000000003</v>
      </c>
      <c r="L5" s="25">
        <f t="shared" ref="L5:L13" si="7">ABS(C5-$C$14)</f>
        <v>16539.800000000003</v>
      </c>
      <c r="M5" s="3"/>
      <c r="N5" s="3"/>
      <c r="O5" s="3"/>
      <c r="P5" s="3"/>
      <c r="Q5" s="3"/>
    </row>
    <row r="6" spans="1:17" x14ac:dyDescent="0.35">
      <c r="A6" s="3"/>
      <c r="B6" s="7" t="s">
        <v>8</v>
      </c>
      <c r="C6" s="9">
        <v>38801</v>
      </c>
      <c r="D6" s="24">
        <f t="shared" si="0"/>
        <v>-13992.800000000003</v>
      </c>
      <c r="E6" s="25">
        <f t="shared" si="1"/>
        <v>13992.800000000003</v>
      </c>
      <c r="F6" s="25">
        <f t="shared" si="2"/>
        <v>195798451.84000009</v>
      </c>
      <c r="G6" s="3"/>
      <c r="H6" s="21">
        <f t="shared" si="3"/>
        <v>38801</v>
      </c>
      <c r="I6" s="24">
        <f t="shared" si="4"/>
        <v>13992.800000000003</v>
      </c>
      <c r="J6" s="24">
        <f t="shared" si="5"/>
        <v>1399.2800000000002</v>
      </c>
      <c r="K6" s="24">
        <f t="shared" si="6"/>
        <v>13992.800000000003</v>
      </c>
      <c r="L6" s="25">
        <f t="shared" si="7"/>
        <v>13992.800000000003</v>
      </c>
      <c r="M6" s="3"/>
      <c r="N6" s="3"/>
      <c r="O6" s="3"/>
      <c r="P6" s="3"/>
      <c r="Q6" s="3"/>
    </row>
    <row r="7" spans="1:17" x14ac:dyDescent="0.35">
      <c r="A7" s="3"/>
      <c r="B7" s="7" t="s">
        <v>7</v>
      </c>
      <c r="C7" s="9">
        <v>46335</v>
      </c>
      <c r="D7" s="24">
        <f t="shared" si="0"/>
        <v>-6458.8000000000029</v>
      </c>
      <c r="E7" s="25">
        <f t="shared" si="1"/>
        <v>6458.8000000000029</v>
      </c>
      <c r="F7" s="25">
        <f t="shared" si="2"/>
        <v>41716097.440000035</v>
      </c>
      <c r="G7" s="3"/>
      <c r="H7" s="21">
        <f t="shared" si="3"/>
        <v>46335</v>
      </c>
      <c r="I7" s="24">
        <f t="shared" si="4"/>
        <v>6458.8000000000029</v>
      </c>
      <c r="J7" s="24">
        <f t="shared" si="5"/>
        <v>645.88000000000034</v>
      </c>
      <c r="K7" s="24">
        <f t="shared" si="6"/>
        <v>6458.8000000000029</v>
      </c>
      <c r="L7" s="25">
        <f t="shared" si="7"/>
        <v>6458.8000000000029</v>
      </c>
      <c r="M7" s="3"/>
      <c r="N7" s="3"/>
      <c r="O7" s="3"/>
      <c r="P7" s="3"/>
      <c r="Q7" s="3"/>
    </row>
    <row r="8" spans="1:17" x14ac:dyDescent="0.35">
      <c r="A8" s="3"/>
      <c r="B8" s="7" t="s">
        <v>5</v>
      </c>
      <c r="C8" s="9">
        <v>46840</v>
      </c>
      <c r="D8" s="24">
        <f t="shared" si="0"/>
        <v>-5953.8000000000029</v>
      </c>
      <c r="E8" s="25">
        <f t="shared" si="1"/>
        <v>5953.8000000000029</v>
      </c>
      <c r="F8" s="25">
        <f t="shared" si="2"/>
        <v>35447734.440000035</v>
      </c>
      <c r="G8" s="3"/>
      <c r="H8" s="21">
        <f t="shared" si="3"/>
        <v>46840</v>
      </c>
      <c r="I8" s="24">
        <f t="shared" si="4"/>
        <v>5953.8000000000029</v>
      </c>
      <c r="J8" s="24">
        <f t="shared" si="5"/>
        <v>595.38000000000034</v>
      </c>
      <c r="K8" s="24">
        <f t="shared" si="6"/>
        <v>5953.8000000000029</v>
      </c>
      <c r="L8" s="25">
        <f t="shared" si="7"/>
        <v>5953.8000000000029</v>
      </c>
      <c r="M8" s="3"/>
      <c r="N8" s="3"/>
      <c r="O8" s="3"/>
      <c r="P8" s="3"/>
      <c r="Q8" s="3"/>
    </row>
    <row r="9" spans="1:17" x14ac:dyDescent="0.35">
      <c r="A9" s="3"/>
      <c r="B9" s="7" t="s">
        <v>4</v>
      </c>
      <c r="C9" s="9">
        <v>47596</v>
      </c>
      <c r="D9" s="24">
        <f t="shared" si="0"/>
        <v>-5197.8000000000029</v>
      </c>
      <c r="E9" s="25">
        <f t="shared" si="1"/>
        <v>5197.8000000000029</v>
      </c>
      <c r="F9" s="25">
        <f t="shared" si="2"/>
        <v>27017124.84000003</v>
      </c>
      <c r="G9" s="3"/>
      <c r="H9" s="21">
        <f t="shared" si="3"/>
        <v>47596</v>
      </c>
      <c r="I9" s="24">
        <f t="shared" si="4"/>
        <v>5197.8000000000029</v>
      </c>
      <c r="J9" s="24">
        <f t="shared" si="5"/>
        <v>519.78000000000031</v>
      </c>
      <c r="K9" s="24">
        <f t="shared" si="6"/>
        <v>5197.8000000000029</v>
      </c>
      <c r="L9" s="25">
        <f t="shared" si="7"/>
        <v>5197.8000000000029</v>
      </c>
      <c r="M9" s="3"/>
      <c r="N9" s="3"/>
      <c r="O9" s="3"/>
      <c r="P9" s="3"/>
      <c r="Q9" s="3"/>
    </row>
    <row r="10" spans="1:17" x14ac:dyDescent="0.35">
      <c r="A10" s="3"/>
      <c r="B10" s="7" t="s">
        <v>9</v>
      </c>
      <c r="C10" s="9">
        <v>55130</v>
      </c>
      <c r="D10" s="24">
        <f t="shared" si="0"/>
        <v>2336.1999999999971</v>
      </c>
      <c r="E10" s="25">
        <f t="shared" si="1"/>
        <v>2336.1999999999971</v>
      </c>
      <c r="F10" s="25">
        <f t="shared" si="2"/>
        <v>5457830.4399999864</v>
      </c>
      <c r="G10" s="3"/>
      <c r="H10" s="21">
        <f t="shared" si="3"/>
        <v>55130</v>
      </c>
      <c r="I10" s="24">
        <f t="shared" si="4"/>
        <v>2336.1999999999971</v>
      </c>
      <c r="J10" s="24">
        <f t="shared" si="5"/>
        <v>233.61999999999972</v>
      </c>
      <c r="K10" s="24">
        <f t="shared" si="6"/>
        <v>2336.1999999999971</v>
      </c>
      <c r="L10" s="25">
        <f t="shared" si="7"/>
        <v>2336.1999999999971</v>
      </c>
      <c r="M10" s="3"/>
      <c r="N10" s="3"/>
      <c r="O10" s="3"/>
      <c r="P10" s="3"/>
      <c r="Q10" s="3"/>
    </row>
    <row r="11" spans="1:17" x14ac:dyDescent="0.35">
      <c r="A11" s="3"/>
      <c r="B11" s="7" t="s">
        <v>10</v>
      </c>
      <c r="C11" s="9">
        <v>56863</v>
      </c>
      <c r="D11" s="24">
        <f t="shared" si="0"/>
        <v>4069.1999999999971</v>
      </c>
      <c r="E11" s="25">
        <f t="shared" si="1"/>
        <v>4069.1999999999971</v>
      </c>
      <c r="F11" s="25">
        <f t="shared" si="2"/>
        <v>16558388.639999976</v>
      </c>
      <c r="G11" s="3"/>
      <c r="H11" s="21">
        <f t="shared" si="3"/>
        <v>56863</v>
      </c>
      <c r="I11" s="24">
        <f t="shared" si="4"/>
        <v>4069.1999999999971</v>
      </c>
      <c r="J11" s="24">
        <f t="shared" si="5"/>
        <v>406.91999999999973</v>
      </c>
      <c r="K11" s="24">
        <f t="shared" si="6"/>
        <v>4069.1999999999971</v>
      </c>
      <c r="L11" s="25">
        <f t="shared" si="7"/>
        <v>4069.1999999999971</v>
      </c>
      <c r="M11" s="3"/>
      <c r="N11" s="3"/>
      <c r="O11" s="3"/>
      <c r="P11" s="3"/>
      <c r="Q11" s="3"/>
    </row>
    <row r="12" spans="1:17" x14ac:dyDescent="0.35">
      <c r="A12" s="3"/>
      <c r="B12" s="7" t="s">
        <v>11</v>
      </c>
      <c r="C12" s="9">
        <v>78070</v>
      </c>
      <c r="D12" s="24">
        <f t="shared" si="0"/>
        <v>25276.199999999997</v>
      </c>
      <c r="E12" s="25">
        <f t="shared" si="1"/>
        <v>25276.199999999997</v>
      </c>
      <c r="F12" s="25">
        <f t="shared" si="2"/>
        <v>638886286.43999982</v>
      </c>
      <c r="G12" s="3"/>
      <c r="H12" s="21">
        <f t="shared" si="3"/>
        <v>78070</v>
      </c>
      <c r="I12" s="24">
        <f t="shared" si="4"/>
        <v>25276.199999999997</v>
      </c>
      <c r="J12" s="24">
        <f t="shared" si="5"/>
        <v>2527.62</v>
      </c>
      <c r="K12" s="24">
        <f t="shared" si="6"/>
        <v>25276.199999999997</v>
      </c>
      <c r="L12" s="25">
        <f t="shared" si="7"/>
        <v>25276.199999999997</v>
      </c>
      <c r="M12" s="3"/>
      <c r="N12" s="3"/>
      <c r="O12" s="3"/>
      <c r="P12" s="3"/>
      <c r="Q12" s="3"/>
    </row>
    <row r="13" spans="1:17" ht="15" thickBot="1" x14ac:dyDescent="0.4">
      <c r="A13" s="3"/>
      <c r="B13" s="10" t="s">
        <v>12</v>
      </c>
      <c r="C13" s="11">
        <v>88830</v>
      </c>
      <c r="D13" s="26">
        <f t="shared" si="0"/>
        <v>36036.199999999997</v>
      </c>
      <c r="E13" s="27">
        <f t="shared" si="1"/>
        <v>36036.199999999997</v>
      </c>
      <c r="F13" s="27">
        <f t="shared" si="2"/>
        <v>1298607710.4399998</v>
      </c>
      <c r="G13" s="3"/>
      <c r="H13" s="28">
        <f t="shared" si="3"/>
        <v>88830</v>
      </c>
      <c r="I13" s="26">
        <f t="shared" si="4"/>
        <v>36036.199999999997</v>
      </c>
      <c r="J13" s="26">
        <f t="shared" si="5"/>
        <v>3603.62</v>
      </c>
      <c r="K13" s="26">
        <f t="shared" si="6"/>
        <v>36036.199999999997</v>
      </c>
      <c r="L13" s="27">
        <f t="shared" si="7"/>
        <v>36036.199999999997</v>
      </c>
      <c r="M13" s="3"/>
      <c r="N13" s="3"/>
      <c r="O13" s="3"/>
      <c r="P13" s="3"/>
      <c r="Q13" s="3"/>
    </row>
    <row r="14" spans="1:17" s="2" customFormat="1" ht="30" customHeight="1" x14ac:dyDescent="0.35">
      <c r="A14" s="12"/>
      <c r="B14" s="19" t="s">
        <v>31</v>
      </c>
      <c r="C14" s="35">
        <f>AVERAGE(C4:C13)</f>
        <v>52793.8</v>
      </c>
      <c r="D14" s="36">
        <f>AVERAGE(D4:D13)</f>
        <v>0</v>
      </c>
      <c r="E14" s="45">
        <f>AVERAGE(E4:E13)</f>
        <v>13543.560000000001</v>
      </c>
      <c r="F14" s="47">
        <f>AVERAGE(F4:F13)</f>
        <v>291622740.36000001</v>
      </c>
      <c r="G14" s="12"/>
      <c r="H14" s="38">
        <f>(SUM(H4:H13)/COUNT(H4:H13))</f>
        <v>52793.8</v>
      </c>
      <c r="I14" s="36">
        <f>(SUM(I4:I13)/COUNT(I4:I13))</f>
        <v>13543.560000000001</v>
      </c>
      <c r="J14" s="36">
        <f>SUM(J4:J13)</f>
        <v>13543.560000000001</v>
      </c>
      <c r="K14" s="36">
        <f>(SUM(K4:K13)/COUNT(K4:K13))</f>
        <v>13543.560000000001</v>
      </c>
      <c r="L14" s="37">
        <f ca="1">L4:L13/COUNT(L4:L14)</f>
        <v>0</v>
      </c>
      <c r="M14" s="12"/>
      <c r="N14" s="12"/>
      <c r="O14" s="12"/>
      <c r="P14" s="12"/>
      <c r="Q14" s="12"/>
    </row>
    <row r="15" spans="1:17" s="1" customFormat="1" ht="18" thickBot="1" x14ac:dyDescent="0.4">
      <c r="B15" s="31" t="s">
        <v>14</v>
      </c>
      <c r="C15" s="14" t="s">
        <v>15</v>
      </c>
      <c r="D15" s="14" t="s">
        <v>26</v>
      </c>
      <c r="E15" s="46" t="s">
        <v>27</v>
      </c>
      <c r="F15" s="48" t="s">
        <v>32</v>
      </c>
      <c r="H15" s="29" t="s">
        <v>28</v>
      </c>
      <c r="I15" s="5" t="s">
        <v>27</v>
      </c>
      <c r="J15" s="5" t="s">
        <v>29</v>
      </c>
      <c r="K15" s="5" t="s">
        <v>27</v>
      </c>
      <c r="L15" s="6" t="s">
        <v>30</v>
      </c>
      <c r="M15" s="30"/>
      <c r="N15" s="30"/>
      <c r="O15" s="30"/>
      <c r="P15" s="30"/>
      <c r="Q15" s="30"/>
    </row>
    <row r="16" spans="1:17" s="1" customFormat="1" ht="15" thickBot="1" x14ac:dyDescent="0.4">
      <c r="A16" s="30"/>
      <c r="B16" s="30"/>
      <c r="C16" s="30"/>
      <c r="D16" s="30"/>
      <c r="E16" s="30"/>
      <c r="F16" s="49" t="s">
        <v>33</v>
      </c>
      <c r="G16" s="30"/>
      <c r="H16" s="32" t="str">
        <f>IF(H14=$E$14,"Correct Formula","INCORRECT")</f>
        <v>INCORRECT</v>
      </c>
      <c r="I16" s="33" t="str">
        <f t="shared" ref="I16:K16" si="8">IF(I14=$E$14,"Correct Formula","INCORRECT")</f>
        <v>Correct Formula</v>
      </c>
      <c r="J16" s="33" t="str">
        <f t="shared" si="8"/>
        <v>Correct Formula</v>
      </c>
      <c r="K16" s="33" t="str">
        <f t="shared" si="8"/>
        <v>Correct Formula</v>
      </c>
      <c r="L16" s="34" t="str">
        <f ca="1">IF(L14=$E$14,"Correct Formula","INCORRECT")</f>
        <v>INCORRECT</v>
      </c>
      <c r="M16" s="30"/>
      <c r="N16" s="30"/>
      <c r="O16" s="30"/>
      <c r="P16" s="30"/>
      <c r="Q16" s="30"/>
    </row>
    <row r="17" spans="1:17" s="1" customFormat="1" ht="15" thickBot="1" x14ac:dyDescent="0.4">
      <c r="A17" s="30"/>
      <c r="B17" s="30"/>
      <c r="C17" s="30"/>
      <c r="D17" s="30"/>
      <c r="E17" s="30"/>
      <c r="F17" s="30"/>
      <c r="G17" s="30"/>
      <c r="H17" s="44"/>
      <c r="I17" s="44"/>
      <c r="J17" s="44"/>
      <c r="K17" s="44"/>
      <c r="L17" s="44"/>
      <c r="M17" s="30"/>
      <c r="N17" s="30"/>
      <c r="O17" s="30"/>
      <c r="P17" s="30"/>
      <c r="Q17" s="30"/>
    </row>
    <row r="18" spans="1:17" s="1" customFormat="1" ht="15" thickTop="1" x14ac:dyDescent="0.35">
      <c r="A18" s="30"/>
      <c r="B18" s="30"/>
      <c r="C18" s="30"/>
      <c r="D18" s="30"/>
      <c r="E18" s="30"/>
      <c r="F18" s="50" t="s">
        <v>34</v>
      </c>
      <c r="G18" s="30"/>
      <c r="H18" s="44"/>
      <c r="I18" s="44"/>
      <c r="J18" s="44"/>
      <c r="K18" s="44"/>
      <c r="L18" s="44"/>
      <c r="M18" s="30"/>
      <c r="N18" s="30"/>
      <c r="O18" s="30"/>
      <c r="P18" s="30"/>
      <c r="Q18" s="30"/>
    </row>
    <row r="19" spans="1:17" ht="17.5" x14ac:dyDescent="0.35">
      <c r="A19" s="3"/>
      <c r="B19" s="3"/>
      <c r="C19" s="3"/>
      <c r="D19" s="3"/>
      <c r="E19" s="3"/>
      <c r="F19" s="51" t="s">
        <v>35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5" thickBot="1" x14ac:dyDescent="0.4">
      <c r="A20" s="3"/>
      <c r="B20" s="3"/>
      <c r="C20" s="3"/>
      <c r="D20" s="3"/>
      <c r="E20" s="4"/>
      <c r="F20" s="52">
        <f>SQRT(F14)</f>
        <v>17076.965197598784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5" thickTop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3">
    <mergeCell ref="C2:C3"/>
    <mergeCell ref="B2:B3"/>
    <mergeCell ref="H2:L2"/>
  </mergeCells>
  <conditionalFormatting sqref="H16:L19">
    <cfRule type="containsText" dxfId="3" priority="1" operator="containsText" text="Correct Formula">
      <formula>NOT(ISERROR(SEARCH("Correct Formula",H16)))</formula>
    </cfRule>
    <cfRule type="containsText" dxfId="2" priority="2" operator="containsText" text="INCORRECT">
      <formula>NOT(ISERROR(SEARCH("INCORRECT",H16)))</formula>
    </cfRule>
  </conditionalFormatting>
  <pageMargins left="0.7" right="0.7" top="0.75" bottom="0.75" header="0.3" footer="0.3"/>
  <pageSetup paperSize="9" orientation="portrait" r:id="rId1"/>
  <ignoredErrors>
    <ignoredError sqref="J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87E9-3E26-4703-9C93-D21F083A0807}">
  <dimension ref="A1:Q37"/>
  <sheetViews>
    <sheetView workbookViewId="0">
      <selection activeCell="D19" sqref="D19"/>
    </sheetView>
  </sheetViews>
  <sheetFormatPr defaultRowHeight="14.5" x14ac:dyDescent="0.35"/>
  <cols>
    <col min="1" max="1" width="2.7265625" customWidth="1"/>
    <col min="2" max="2" width="8.7265625" customWidth="1"/>
    <col min="3" max="6" width="17.81640625" customWidth="1"/>
    <col min="8" max="12" width="15.08984375" hidden="1" customWidth="1"/>
    <col min="13" max="14" width="0" hidden="1" customWidth="1"/>
  </cols>
  <sheetData>
    <row r="1" spans="1:17" ht="15" thickBo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ht="29.5" thickBot="1" x14ac:dyDescent="0.4">
      <c r="A2" s="3"/>
      <c r="B2" s="41" t="s">
        <v>13</v>
      </c>
      <c r="C2" s="39" t="s">
        <v>0</v>
      </c>
      <c r="D2" s="15" t="s">
        <v>1</v>
      </c>
      <c r="E2" s="16" t="s">
        <v>21</v>
      </c>
      <c r="F2" s="16" t="s">
        <v>22</v>
      </c>
      <c r="G2" s="12"/>
      <c r="H2" s="43" t="s">
        <v>16</v>
      </c>
      <c r="I2" s="43"/>
      <c r="J2" s="43"/>
      <c r="K2" s="43"/>
      <c r="L2" s="43"/>
      <c r="M2" s="3"/>
      <c r="N2" s="3"/>
      <c r="O2" s="3"/>
      <c r="P2" s="3"/>
      <c r="Q2" s="3"/>
    </row>
    <row r="3" spans="1:17" ht="18" thickBot="1" x14ac:dyDescent="0.4">
      <c r="A3" s="3"/>
      <c r="B3" s="42"/>
      <c r="C3" s="40"/>
      <c r="D3" s="17" t="s">
        <v>23</v>
      </c>
      <c r="E3" s="18" t="s">
        <v>24</v>
      </c>
      <c r="F3" s="18" t="s">
        <v>25</v>
      </c>
      <c r="G3" s="12"/>
      <c r="H3" s="20" t="s">
        <v>17</v>
      </c>
      <c r="I3" s="20" t="s">
        <v>2</v>
      </c>
      <c r="J3" s="20" t="s">
        <v>20</v>
      </c>
      <c r="K3" s="20" t="s">
        <v>18</v>
      </c>
      <c r="L3" s="20" t="s">
        <v>19</v>
      </c>
      <c r="M3" s="3"/>
      <c r="N3" s="3"/>
      <c r="O3" s="3"/>
      <c r="P3" s="3"/>
      <c r="Q3" s="3"/>
    </row>
    <row r="4" spans="1:17" x14ac:dyDescent="0.35">
      <c r="A4" s="3"/>
      <c r="B4" s="8" t="s">
        <v>3</v>
      </c>
      <c r="C4" s="13">
        <v>38946</v>
      </c>
      <c r="D4" s="22">
        <f>C4-$C$14</f>
        <v>-12565.099999999999</v>
      </c>
      <c r="E4" s="23">
        <f>ABS(D4)</f>
        <v>12565.099999999999</v>
      </c>
      <c r="F4" s="23">
        <f>E4^2</f>
        <v>157881738.00999996</v>
      </c>
      <c r="G4" s="3"/>
      <c r="H4" s="21">
        <f>C4</f>
        <v>38946</v>
      </c>
      <c r="I4" s="22">
        <f>ABS(C4-$C$14)</f>
        <v>12565.099999999999</v>
      </c>
      <c r="J4" s="22">
        <f>ABS(C4-$C$14)/COUNT($C$4:$C$13)</f>
        <v>1256.5099999999998</v>
      </c>
      <c r="K4" s="22">
        <f>ABS($C$14-C4)</f>
        <v>12565.099999999999</v>
      </c>
      <c r="L4" s="23">
        <f>ABS(C4-$C$14)</f>
        <v>12565.099999999999</v>
      </c>
      <c r="M4" s="3"/>
      <c r="N4" s="3"/>
      <c r="O4" s="3"/>
      <c r="P4" s="3"/>
      <c r="Q4" s="3"/>
    </row>
    <row r="5" spans="1:17" x14ac:dyDescent="0.35">
      <c r="A5" s="3"/>
      <c r="B5" s="7" t="s">
        <v>6</v>
      </c>
      <c r="C5" s="9">
        <v>43420</v>
      </c>
      <c r="D5" s="24">
        <f t="shared" ref="D5:D13" si="0">C5-$C$14</f>
        <v>-8091.0999999999985</v>
      </c>
      <c r="E5" s="25">
        <f t="shared" ref="E5:E13" si="1">ABS(D5)</f>
        <v>8091.0999999999985</v>
      </c>
      <c r="F5" s="25">
        <f t="shared" ref="F5:F13" si="2">E5^2</f>
        <v>65465899.209999979</v>
      </c>
      <c r="G5" s="3"/>
      <c r="H5" s="21">
        <f t="shared" ref="H5:H13" si="3">C5</f>
        <v>43420</v>
      </c>
      <c r="I5" s="24">
        <f t="shared" ref="I5:I13" si="4">ABS(C5-$C$14)</f>
        <v>8091.0999999999985</v>
      </c>
      <c r="J5" s="24">
        <f t="shared" ref="J5:J13" si="5">ABS(C5-$C$14)/COUNT($C$4:$C$13)</f>
        <v>809.1099999999999</v>
      </c>
      <c r="K5" s="24">
        <f t="shared" ref="K5:K13" si="6">ABS($C$14-C5)</f>
        <v>8091.0999999999985</v>
      </c>
      <c r="L5" s="25">
        <f t="shared" ref="L5:L13" si="7">ABS(C5-$C$14)</f>
        <v>8091.0999999999985</v>
      </c>
      <c r="M5" s="3"/>
      <c r="N5" s="3"/>
      <c r="O5" s="3"/>
      <c r="P5" s="3"/>
      <c r="Q5" s="3"/>
    </row>
    <row r="6" spans="1:17" x14ac:dyDescent="0.35">
      <c r="A6" s="3"/>
      <c r="B6" s="7" t="s">
        <v>8</v>
      </c>
      <c r="C6" s="9">
        <v>49191</v>
      </c>
      <c r="D6" s="24">
        <f t="shared" si="0"/>
        <v>-2320.0999999999985</v>
      </c>
      <c r="E6" s="25">
        <f t="shared" si="1"/>
        <v>2320.0999999999985</v>
      </c>
      <c r="F6" s="25">
        <f t="shared" si="2"/>
        <v>5382864.0099999933</v>
      </c>
      <c r="G6" s="3"/>
      <c r="H6" s="21">
        <f t="shared" si="3"/>
        <v>49191</v>
      </c>
      <c r="I6" s="24">
        <f t="shared" si="4"/>
        <v>2320.0999999999985</v>
      </c>
      <c r="J6" s="24">
        <f t="shared" si="5"/>
        <v>232.00999999999985</v>
      </c>
      <c r="K6" s="24">
        <f t="shared" si="6"/>
        <v>2320.0999999999985</v>
      </c>
      <c r="L6" s="25">
        <f t="shared" si="7"/>
        <v>2320.0999999999985</v>
      </c>
      <c r="M6" s="3"/>
      <c r="N6" s="3"/>
      <c r="O6" s="3"/>
      <c r="P6" s="3"/>
      <c r="Q6" s="3"/>
    </row>
    <row r="7" spans="1:17" x14ac:dyDescent="0.35">
      <c r="A7" s="3"/>
      <c r="B7" s="7" t="s">
        <v>7</v>
      </c>
      <c r="C7" s="9">
        <v>50430</v>
      </c>
      <c r="D7" s="24">
        <f t="shared" si="0"/>
        <v>-1081.0999999999985</v>
      </c>
      <c r="E7" s="25">
        <f t="shared" si="1"/>
        <v>1081.0999999999985</v>
      </c>
      <c r="F7" s="25">
        <f t="shared" si="2"/>
        <v>1168777.2099999969</v>
      </c>
      <c r="G7" s="3"/>
      <c r="H7" s="21">
        <f t="shared" si="3"/>
        <v>50430</v>
      </c>
      <c r="I7" s="24">
        <f t="shared" si="4"/>
        <v>1081.0999999999985</v>
      </c>
      <c r="J7" s="24">
        <f t="shared" si="5"/>
        <v>108.10999999999986</v>
      </c>
      <c r="K7" s="24">
        <f t="shared" si="6"/>
        <v>1081.0999999999985</v>
      </c>
      <c r="L7" s="25">
        <f t="shared" si="7"/>
        <v>1081.0999999999985</v>
      </c>
      <c r="M7" s="3"/>
      <c r="N7" s="3"/>
      <c r="O7" s="3"/>
      <c r="P7" s="3"/>
      <c r="Q7" s="3"/>
    </row>
    <row r="8" spans="1:17" x14ac:dyDescent="0.35">
      <c r="A8" s="3"/>
      <c r="B8" s="7" t="s">
        <v>5</v>
      </c>
      <c r="C8" s="9">
        <v>50557</v>
      </c>
      <c r="D8" s="24">
        <f t="shared" si="0"/>
        <v>-954.09999999999854</v>
      </c>
      <c r="E8" s="25">
        <f t="shared" si="1"/>
        <v>954.09999999999854</v>
      </c>
      <c r="F8" s="25">
        <f t="shared" si="2"/>
        <v>910306.80999999726</v>
      </c>
      <c r="G8" s="3"/>
      <c r="H8" s="21">
        <f t="shared" si="3"/>
        <v>50557</v>
      </c>
      <c r="I8" s="24">
        <f t="shared" si="4"/>
        <v>954.09999999999854</v>
      </c>
      <c r="J8" s="24">
        <f t="shared" si="5"/>
        <v>95.409999999999854</v>
      </c>
      <c r="K8" s="24">
        <f t="shared" si="6"/>
        <v>954.09999999999854</v>
      </c>
      <c r="L8" s="25">
        <f t="shared" si="7"/>
        <v>954.09999999999854</v>
      </c>
      <c r="M8" s="3"/>
      <c r="N8" s="3"/>
      <c r="O8" s="3"/>
      <c r="P8" s="3"/>
      <c r="Q8" s="3"/>
    </row>
    <row r="9" spans="1:17" x14ac:dyDescent="0.35">
      <c r="A9" s="3"/>
      <c r="B9" s="7" t="s">
        <v>4</v>
      </c>
      <c r="C9" s="9">
        <v>52580</v>
      </c>
      <c r="D9" s="24">
        <f t="shared" si="0"/>
        <v>1068.9000000000015</v>
      </c>
      <c r="E9" s="25">
        <f t="shared" si="1"/>
        <v>1068.9000000000015</v>
      </c>
      <c r="F9" s="25">
        <f t="shared" si="2"/>
        <v>1142547.2100000032</v>
      </c>
      <c r="G9" s="3"/>
      <c r="H9" s="21">
        <f t="shared" si="3"/>
        <v>52580</v>
      </c>
      <c r="I9" s="24">
        <f t="shared" si="4"/>
        <v>1068.9000000000015</v>
      </c>
      <c r="J9" s="24">
        <f t="shared" si="5"/>
        <v>106.89000000000014</v>
      </c>
      <c r="K9" s="24">
        <f t="shared" si="6"/>
        <v>1068.9000000000015</v>
      </c>
      <c r="L9" s="25">
        <f t="shared" si="7"/>
        <v>1068.9000000000015</v>
      </c>
      <c r="M9" s="3"/>
      <c r="N9" s="3"/>
      <c r="O9" s="3"/>
      <c r="P9" s="3"/>
      <c r="Q9" s="3"/>
    </row>
    <row r="10" spans="1:17" x14ac:dyDescent="0.35">
      <c r="A10" s="3"/>
      <c r="B10" s="7" t="s">
        <v>9</v>
      </c>
      <c r="C10" s="9">
        <v>53595</v>
      </c>
      <c r="D10" s="24">
        <f t="shared" si="0"/>
        <v>2083.9000000000015</v>
      </c>
      <c r="E10" s="25">
        <f t="shared" si="1"/>
        <v>2083.9000000000015</v>
      </c>
      <c r="F10" s="25">
        <f t="shared" si="2"/>
        <v>4342639.2100000065</v>
      </c>
      <c r="G10" s="3"/>
      <c r="H10" s="21">
        <f t="shared" si="3"/>
        <v>53595</v>
      </c>
      <c r="I10" s="24">
        <f t="shared" si="4"/>
        <v>2083.9000000000015</v>
      </c>
      <c r="J10" s="24">
        <f t="shared" si="5"/>
        <v>208.39000000000016</v>
      </c>
      <c r="K10" s="24">
        <f t="shared" si="6"/>
        <v>2083.9000000000015</v>
      </c>
      <c r="L10" s="25">
        <f t="shared" si="7"/>
        <v>2083.9000000000015</v>
      </c>
      <c r="M10" s="3"/>
      <c r="N10" s="3"/>
      <c r="O10" s="3"/>
      <c r="P10" s="3"/>
      <c r="Q10" s="3"/>
    </row>
    <row r="11" spans="1:17" x14ac:dyDescent="0.35">
      <c r="A11" s="3"/>
      <c r="B11" s="7" t="s">
        <v>10</v>
      </c>
      <c r="C11" s="9">
        <v>54135</v>
      </c>
      <c r="D11" s="24">
        <f t="shared" si="0"/>
        <v>2623.9000000000015</v>
      </c>
      <c r="E11" s="25">
        <f t="shared" si="1"/>
        <v>2623.9000000000015</v>
      </c>
      <c r="F11" s="25">
        <f t="shared" si="2"/>
        <v>6884851.2100000074</v>
      </c>
      <c r="G11" s="3"/>
      <c r="H11" s="21">
        <f t="shared" si="3"/>
        <v>54135</v>
      </c>
      <c r="I11" s="24">
        <f t="shared" si="4"/>
        <v>2623.9000000000015</v>
      </c>
      <c r="J11" s="24">
        <f t="shared" si="5"/>
        <v>262.39000000000016</v>
      </c>
      <c r="K11" s="24">
        <f t="shared" si="6"/>
        <v>2623.9000000000015</v>
      </c>
      <c r="L11" s="25">
        <f t="shared" si="7"/>
        <v>2623.9000000000015</v>
      </c>
      <c r="M11" s="3"/>
      <c r="N11" s="3"/>
      <c r="O11" s="3"/>
      <c r="P11" s="3"/>
      <c r="Q11" s="3"/>
    </row>
    <row r="12" spans="1:17" x14ac:dyDescent="0.35">
      <c r="A12" s="3"/>
      <c r="B12" s="7" t="s">
        <v>11</v>
      </c>
      <c r="C12" s="9">
        <v>60181</v>
      </c>
      <c r="D12" s="24">
        <f t="shared" si="0"/>
        <v>8669.9000000000015</v>
      </c>
      <c r="E12" s="25">
        <f t="shared" si="1"/>
        <v>8669.9000000000015</v>
      </c>
      <c r="F12" s="25">
        <f t="shared" si="2"/>
        <v>75167166.01000002</v>
      </c>
      <c r="G12" s="3"/>
      <c r="H12" s="21">
        <f t="shared" si="3"/>
        <v>60181</v>
      </c>
      <c r="I12" s="24">
        <f t="shared" si="4"/>
        <v>8669.9000000000015</v>
      </c>
      <c r="J12" s="24">
        <f t="shared" si="5"/>
        <v>866.99000000000012</v>
      </c>
      <c r="K12" s="24">
        <f t="shared" si="6"/>
        <v>8669.9000000000015</v>
      </c>
      <c r="L12" s="25">
        <f t="shared" si="7"/>
        <v>8669.9000000000015</v>
      </c>
      <c r="M12" s="3"/>
      <c r="N12" s="3"/>
      <c r="O12" s="3"/>
      <c r="P12" s="3"/>
      <c r="Q12" s="3"/>
    </row>
    <row r="13" spans="1:17" ht="15" thickBot="1" x14ac:dyDescent="0.4">
      <c r="A13" s="3"/>
      <c r="B13" s="10" t="s">
        <v>12</v>
      </c>
      <c r="C13" s="11">
        <v>62076</v>
      </c>
      <c r="D13" s="26">
        <f t="shared" si="0"/>
        <v>10564.900000000001</v>
      </c>
      <c r="E13" s="27">
        <f t="shared" si="1"/>
        <v>10564.900000000001</v>
      </c>
      <c r="F13" s="27">
        <f t="shared" si="2"/>
        <v>111617112.01000004</v>
      </c>
      <c r="G13" s="3"/>
      <c r="H13" s="28">
        <f t="shared" si="3"/>
        <v>62076</v>
      </c>
      <c r="I13" s="26">
        <f t="shared" si="4"/>
        <v>10564.900000000001</v>
      </c>
      <c r="J13" s="26">
        <f t="shared" si="5"/>
        <v>1056.4900000000002</v>
      </c>
      <c r="K13" s="26">
        <f t="shared" si="6"/>
        <v>10564.900000000001</v>
      </c>
      <c r="L13" s="27">
        <f t="shared" si="7"/>
        <v>10564.900000000001</v>
      </c>
      <c r="M13" s="3"/>
      <c r="N13" s="3"/>
      <c r="O13" s="3"/>
      <c r="P13" s="3"/>
      <c r="Q13" s="3"/>
    </row>
    <row r="14" spans="1:17" s="2" customFormat="1" ht="30" customHeight="1" x14ac:dyDescent="0.35">
      <c r="A14" s="12"/>
      <c r="B14" s="19" t="s">
        <v>31</v>
      </c>
      <c r="C14" s="35">
        <f>AVERAGE(C4:C13)</f>
        <v>51511.1</v>
      </c>
      <c r="D14" s="36">
        <f>AVERAGE(D4:D13)</f>
        <v>1.4551915228366853E-12</v>
      </c>
      <c r="E14" s="45">
        <f>AVERAGE(E4:E13)</f>
        <v>5002.3</v>
      </c>
      <c r="F14" s="47">
        <f>AVERAGE(F4:F13)</f>
        <v>42996390.090000004</v>
      </c>
      <c r="G14" s="12"/>
      <c r="H14" s="38">
        <f>(SUM(H4:H13)/COUNT(H4:H13))</f>
        <v>51511.1</v>
      </c>
      <c r="I14" s="36">
        <f>(SUM(I4:I13)/COUNT(I4:I13))</f>
        <v>5002.3</v>
      </c>
      <c r="J14" s="36">
        <f>SUM(J4:J13)</f>
        <v>5002.3000000000011</v>
      </c>
      <c r="K14" s="36">
        <f>(SUM(K4:K13)/COUNT(K4:K13))</f>
        <v>5002.3</v>
      </c>
      <c r="L14" s="37">
        <f ca="1">L4:L13/COUNT(L4:L14)</f>
        <v>0</v>
      </c>
      <c r="M14" s="12"/>
      <c r="N14" s="12"/>
      <c r="O14" s="12"/>
      <c r="P14" s="12"/>
      <c r="Q14" s="12"/>
    </row>
    <row r="15" spans="1:17" s="1" customFormat="1" ht="18" thickBot="1" x14ac:dyDescent="0.4">
      <c r="B15" s="31" t="s">
        <v>14</v>
      </c>
      <c r="C15" s="14" t="s">
        <v>15</v>
      </c>
      <c r="D15" s="14" t="s">
        <v>26</v>
      </c>
      <c r="E15" s="46" t="s">
        <v>27</v>
      </c>
      <c r="F15" s="48" t="s">
        <v>32</v>
      </c>
      <c r="H15" s="29" t="s">
        <v>28</v>
      </c>
      <c r="I15" s="5" t="s">
        <v>27</v>
      </c>
      <c r="J15" s="5" t="s">
        <v>29</v>
      </c>
      <c r="K15" s="5" t="s">
        <v>27</v>
      </c>
      <c r="L15" s="6" t="s">
        <v>30</v>
      </c>
      <c r="M15" s="30"/>
      <c r="N15" s="30"/>
      <c r="O15" s="30"/>
      <c r="P15" s="30"/>
      <c r="Q15" s="30"/>
    </row>
    <row r="16" spans="1:17" s="1" customFormat="1" ht="15" thickBot="1" x14ac:dyDescent="0.4">
      <c r="A16" s="30"/>
      <c r="B16" s="30"/>
      <c r="C16" s="30"/>
      <c r="D16" s="30"/>
      <c r="E16" s="30"/>
      <c r="F16" s="49" t="s">
        <v>33</v>
      </c>
      <c r="G16" s="30"/>
      <c r="H16" s="32" t="str">
        <f>IF(H14=$E$14,"Correct Formula","INCORRECT")</f>
        <v>INCORRECT</v>
      </c>
      <c r="I16" s="33" t="str">
        <f t="shared" ref="I16:K16" si="8">IF(I14=$E$14,"Correct Formula","INCORRECT")</f>
        <v>Correct Formula</v>
      </c>
      <c r="J16" s="33" t="str">
        <f t="shared" si="8"/>
        <v>Correct Formula</v>
      </c>
      <c r="K16" s="33" t="str">
        <f t="shared" si="8"/>
        <v>Correct Formula</v>
      </c>
      <c r="L16" s="34" t="str">
        <f ca="1">IF(L14=$E$14,"Correct Formula","INCORRECT")</f>
        <v>INCORRECT</v>
      </c>
      <c r="M16" s="30"/>
      <c r="N16" s="30"/>
      <c r="O16" s="30"/>
      <c r="P16" s="30"/>
      <c r="Q16" s="30"/>
    </row>
    <row r="17" spans="1:17" s="1" customFormat="1" ht="15" thickBot="1" x14ac:dyDescent="0.4">
      <c r="A17" s="30"/>
      <c r="B17" s="30"/>
      <c r="C17" s="30"/>
      <c r="D17" s="30"/>
      <c r="E17" s="30"/>
      <c r="F17" s="30"/>
      <c r="G17" s="30"/>
      <c r="H17" s="44"/>
      <c r="I17" s="44"/>
      <c r="J17" s="44"/>
      <c r="K17" s="44"/>
      <c r="L17" s="44"/>
      <c r="M17" s="30"/>
      <c r="N17" s="30"/>
      <c r="O17" s="30"/>
      <c r="P17" s="30"/>
      <c r="Q17" s="30"/>
    </row>
    <row r="18" spans="1:17" s="1" customFormat="1" ht="15" thickTop="1" x14ac:dyDescent="0.35">
      <c r="A18" s="30"/>
      <c r="B18" s="30"/>
      <c r="C18" s="30"/>
      <c r="D18" s="30"/>
      <c r="E18" s="30"/>
      <c r="F18" s="50" t="s">
        <v>34</v>
      </c>
      <c r="G18" s="30"/>
      <c r="H18" s="44"/>
      <c r="I18" s="44"/>
      <c r="J18" s="44"/>
      <c r="K18" s="44"/>
      <c r="L18" s="44"/>
      <c r="M18" s="30"/>
      <c r="N18" s="30"/>
      <c r="O18" s="30"/>
      <c r="P18" s="30"/>
      <c r="Q18" s="30"/>
    </row>
    <row r="19" spans="1:17" ht="17.5" x14ac:dyDescent="0.35">
      <c r="A19" s="3"/>
      <c r="B19" s="3"/>
      <c r="C19" s="3"/>
      <c r="D19" s="3"/>
      <c r="E19" s="3"/>
      <c r="F19" s="51" t="s">
        <v>35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5" thickBot="1" x14ac:dyDescent="0.4">
      <c r="A20" s="3"/>
      <c r="B20" s="3"/>
      <c r="C20" s="3"/>
      <c r="D20" s="3"/>
      <c r="E20" s="4"/>
      <c r="F20" s="52">
        <f>SQRT(F14)</f>
        <v>6557.1632654677742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5" thickTop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3">
    <mergeCell ref="B2:B3"/>
    <mergeCell ref="C2:C3"/>
    <mergeCell ref="H2:L2"/>
  </mergeCells>
  <conditionalFormatting sqref="H16:L19">
    <cfRule type="containsText" dxfId="1" priority="1" operator="containsText" text="Correct Formula">
      <formula>NOT(ISERROR(SEARCH("Correct Formula",H16)))</formula>
    </cfRule>
    <cfRule type="containsText" dxfId="0" priority="2" operator="containsText" text="INCORRECT">
      <formula>NOT(ISERROR(SEARCH("INCORRECT",H16)))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Q17-31 Deviations</vt:lpstr>
      <vt:lpstr>Q32 Deviations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 Florensia</dc:creator>
  <cp:lastModifiedBy>Sisi Florensia</cp:lastModifiedBy>
  <dcterms:created xsi:type="dcterms:W3CDTF">2018-05-15T17:25:24Z</dcterms:created>
  <dcterms:modified xsi:type="dcterms:W3CDTF">2018-05-18T17:07:21Z</dcterms:modified>
</cp:coreProperties>
</file>