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2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harathsp3/Documents/Projects-R/2023/hainich_hydraulics/data/gmin/3rd_campaign/"/>
    </mc:Choice>
  </mc:AlternateContent>
  <xr:revisionPtr revIDLastSave="0" documentId="13_ncr:1_{04A31B8C-F0F3-114F-BD68-37936F9D4F2B}" xr6:coauthVersionLast="47" xr6:coauthVersionMax="47" xr10:uidLastSave="{00000000-0000-0000-0000-000000000000}"/>
  <bookViews>
    <workbookView xWindow="0" yWindow="740" windowWidth="19420" windowHeight="16560" tabRatio="772" xr2:uid="{00000000-000D-0000-FFFF-FFFF00000000}"/>
  </bookViews>
  <sheets>
    <sheet name="FASY_01" sheetId="72" r:id="rId1"/>
    <sheet name="FASY_02" sheetId="73" r:id="rId2"/>
    <sheet name="FASY_03" sheetId="65" r:id="rId3"/>
    <sheet name="FASY_04" sheetId="67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16" i="65" l="1"/>
  <c r="O16" i="65" s="1"/>
  <c r="N17" i="65"/>
  <c r="O17" i="65" s="1"/>
  <c r="N18" i="65"/>
  <c r="O18" i="65" s="1"/>
  <c r="N19" i="65"/>
  <c r="O19" i="65"/>
  <c r="N20" i="65"/>
  <c r="O20" i="65" s="1"/>
  <c r="N21" i="65"/>
  <c r="O21" i="65" s="1"/>
  <c r="N22" i="65"/>
  <c r="O22" i="65" s="1"/>
  <c r="N23" i="65"/>
  <c r="O23" i="65"/>
  <c r="N24" i="65"/>
  <c r="O24" i="65" s="1"/>
  <c r="N25" i="65"/>
  <c r="O25" i="65" s="1"/>
  <c r="N26" i="65"/>
  <c r="O26" i="65" s="1"/>
  <c r="N27" i="65"/>
  <c r="O27" i="65"/>
  <c r="N16" i="67"/>
  <c r="O16" i="67"/>
  <c r="N17" i="67"/>
  <c r="O17" i="67" s="1"/>
  <c r="N18" i="67"/>
  <c r="O18" i="67" s="1"/>
  <c r="N19" i="67"/>
  <c r="O19" i="67"/>
  <c r="N20" i="67"/>
  <c r="O20" i="67"/>
  <c r="N21" i="67"/>
  <c r="O21" i="67"/>
  <c r="N22" i="67"/>
  <c r="O22" i="67" s="1"/>
  <c r="N23" i="67"/>
  <c r="O23" i="67"/>
  <c r="N24" i="67"/>
  <c r="O24" i="67"/>
  <c r="N25" i="67"/>
  <c r="O25" i="67"/>
  <c r="N26" i="67"/>
  <c r="O26" i="67" s="1"/>
  <c r="N27" i="67"/>
  <c r="O27" i="67"/>
  <c r="J27" i="67"/>
  <c r="J26" i="67"/>
  <c r="N16" i="73"/>
  <c r="O16" i="73" s="1"/>
  <c r="N17" i="73"/>
  <c r="O17" i="73" s="1"/>
  <c r="N18" i="73"/>
  <c r="O18" i="73" s="1"/>
  <c r="N19" i="73"/>
  <c r="O19" i="73"/>
  <c r="N20" i="73"/>
  <c r="O20" i="73" s="1"/>
  <c r="N21" i="73"/>
  <c r="O21" i="73" s="1"/>
  <c r="N22" i="73"/>
  <c r="O22" i="73" s="1"/>
  <c r="N23" i="73"/>
  <c r="O23" i="73"/>
  <c r="N24" i="73"/>
  <c r="O24" i="73" s="1"/>
  <c r="N25" i="73"/>
  <c r="O25" i="73" s="1"/>
  <c r="N26" i="73"/>
  <c r="O26" i="73" s="1"/>
  <c r="N27" i="73"/>
  <c r="O27" i="73"/>
  <c r="J27" i="73"/>
  <c r="J26" i="73"/>
  <c r="N16" i="72"/>
  <c r="O16" i="72" s="1"/>
  <c r="N17" i="72"/>
  <c r="O17" i="72" s="1"/>
  <c r="N18" i="72"/>
  <c r="O18" i="72" s="1"/>
  <c r="N19" i="72"/>
  <c r="O19" i="72"/>
  <c r="N20" i="72"/>
  <c r="O20" i="72"/>
  <c r="N21" i="72"/>
  <c r="O21" i="72" s="1"/>
  <c r="N22" i="72"/>
  <c r="O22" i="72" s="1"/>
  <c r="N23" i="72"/>
  <c r="O23" i="72"/>
  <c r="N24" i="72"/>
  <c r="O24" i="72"/>
  <c r="N25" i="72"/>
  <c r="O25" i="72" s="1"/>
  <c r="N26" i="72"/>
  <c r="O26" i="72" s="1"/>
  <c r="N27" i="72"/>
  <c r="O27" i="72"/>
  <c r="J27" i="65"/>
  <c r="J26" i="65"/>
  <c r="J25" i="67"/>
  <c r="J24" i="67"/>
  <c r="J20" i="67"/>
  <c r="J21" i="67"/>
  <c r="J22" i="67"/>
  <c r="J23" i="67"/>
  <c r="J25" i="73"/>
  <c r="J24" i="73"/>
  <c r="J23" i="73"/>
  <c r="J19" i="67"/>
  <c r="J18" i="67"/>
  <c r="J22" i="73"/>
  <c r="J21" i="73"/>
  <c r="J20" i="73"/>
  <c r="J19" i="73"/>
  <c r="J18" i="73"/>
  <c r="J17" i="73"/>
  <c r="J16" i="73"/>
  <c r="O15" i="73"/>
  <c r="N15" i="73"/>
  <c r="J15" i="73"/>
  <c r="O14" i="73"/>
  <c r="N14" i="73"/>
  <c r="J14" i="73"/>
  <c r="N13" i="73"/>
  <c r="O13" i="73" s="1"/>
  <c r="J13" i="73"/>
  <c r="N12" i="73"/>
  <c r="O12" i="73" s="1"/>
  <c r="J12" i="73"/>
  <c r="O11" i="73"/>
  <c r="N11" i="73"/>
  <c r="J11" i="73"/>
  <c r="N10" i="73"/>
  <c r="O10" i="73" s="1"/>
  <c r="J10" i="73"/>
  <c r="N9" i="73"/>
  <c r="O9" i="73" s="1"/>
  <c r="J9" i="73"/>
  <c r="N8" i="73"/>
  <c r="O8" i="73" s="1"/>
  <c r="J8" i="73"/>
  <c r="O7" i="73"/>
  <c r="N7" i="73"/>
  <c r="J7" i="73"/>
  <c r="O6" i="73"/>
  <c r="N6" i="73"/>
  <c r="J6" i="73"/>
  <c r="N5" i="73"/>
  <c r="O5" i="73" s="1"/>
  <c r="J5" i="73"/>
  <c r="N4" i="73"/>
  <c r="O4" i="73" s="1"/>
  <c r="J4" i="73"/>
  <c r="N3" i="73"/>
  <c r="O3" i="73" s="1"/>
  <c r="J3" i="73"/>
  <c r="N2" i="73"/>
  <c r="O2" i="73" s="1"/>
  <c r="J27" i="72"/>
  <c r="J26" i="72"/>
  <c r="J25" i="65"/>
  <c r="J25" i="72"/>
  <c r="J21" i="65"/>
  <c r="J22" i="65"/>
  <c r="J23" i="65"/>
  <c r="J24" i="65"/>
  <c r="J24" i="72"/>
  <c r="J21" i="72"/>
  <c r="J22" i="72"/>
  <c r="J23" i="72"/>
  <c r="J16" i="67"/>
  <c r="J17" i="67"/>
  <c r="J19" i="65"/>
  <c r="J20" i="65"/>
  <c r="J16" i="65"/>
  <c r="J17" i="65"/>
  <c r="J18" i="65"/>
  <c r="J19" i="72"/>
  <c r="J20" i="72"/>
  <c r="J16" i="72"/>
  <c r="J17" i="72"/>
  <c r="J18" i="72"/>
  <c r="J11" i="72"/>
  <c r="N11" i="72"/>
  <c r="O11" i="72" s="1"/>
  <c r="J12" i="72"/>
  <c r="N12" i="72"/>
  <c r="O12" i="72" s="1"/>
  <c r="J13" i="72"/>
  <c r="N13" i="72"/>
  <c r="O13" i="72" s="1"/>
  <c r="J14" i="72"/>
  <c r="N14" i="72"/>
  <c r="O14" i="72"/>
  <c r="J15" i="72"/>
  <c r="N15" i="72"/>
  <c r="O15" i="72"/>
  <c r="O10" i="72"/>
  <c r="N10" i="72"/>
  <c r="J10" i="72"/>
  <c r="N9" i="72"/>
  <c r="O9" i="72" s="1"/>
  <c r="J9" i="72"/>
  <c r="N8" i="72"/>
  <c r="O8" i="72" s="1"/>
  <c r="J8" i="72"/>
  <c r="N7" i="72"/>
  <c r="O7" i="72" s="1"/>
  <c r="J7" i="72"/>
  <c r="N6" i="72"/>
  <c r="O6" i="72" s="1"/>
  <c r="J6" i="72"/>
  <c r="N5" i="72"/>
  <c r="O5" i="72" s="1"/>
  <c r="J5" i="72"/>
  <c r="N4" i="72"/>
  <c r="O4" i="72" s="1"/>
  <c r="J4" i="72"/>
  <c r="N3" i="72"/>
  <c r="O3" i="72" s="1"/>
  <c r="J3" i="72"/>
  <c r="O2" i="72"/>
  <c r="N2" i="72"/>
  <c r="O15" i="67"/>
  <c r="N15" i="67"/>
  <c r="J15" i="67"/>
  <c r="N14" i="67"/>
  <c r="O14" i="67" s="1"/>
  <c r="J14" i="67"/>
  <c r="N13" i="67"/>
  <c r="O13" i="67" s="1"/>
  <c r="J13" i="67"/>
  <c r="N12" i="67"/>
  <c r="O12" i="67" s="1"/>
  <c r="J12" i="67"/>
  <c r="N11" i="67"/>
  <c r="O11" i="67" s="1"/>
  <c r="J11" i="67"/>
  <c r="N10" i="67"/>
  <c r="O10" i="67" s="1"/>
  <c r="J10" i="67"/>
  <c r="N9" i="67"/>
  <c r="O9" i="67" s="1"/>
  <c r="J9" i="67"/>
  <c r="O8" i="67"/>
  <c r="N8" i="67"/>
  <c r="J8" i="67"/>
  <c r="O7" i="67"/>
  <c r="N7" i="67"/>
  <c r="J7" i="67"/>
  <c r="N6" i="67"/>
  <c r="O6" i="67" s="1"/>
  <c r="J6" i="67"/>
  <c r="N5" i="67"/>
  <c r="O5" i="67" s="1"/>
  <c r="J5" i="67"/>
  <c r="N4" i="67"/>
  <c r="O4" i="67" s="1"/>
  <c r="J4" i="67"/>
  <c r="N3" i="67"/>
  <c r="O3" i="67" s="1"/>
  <c r="J3" i="67"/>
  <c r="N2" i="67"/>
  <c r="O2" i="67" s="1"/>
  <c r="N15" i="65"/>
  <c r="O15" i="65" s="1"/>
  <c r="J15" i="65"/>
  <c r="N14" i="65"/>
  <c r="O14" i="65" s="1"/>
  <c r="J14" i="65"/>
  <c r="N13" i="65"/>
  <c r="O13" i="65" s="1"/>
  <c r="J13" i="65"/>
  <c r="N12" i="65"/>
  <c r="O12" i="65" s="1"/>
  <c r="J12" i="65"/>
  <c r="O11" i="65"/>
  <c r="N11" i="65"/>
  <c r="J11" i="65"/>
  <c r="O10" i="65"/>
  <c r="N10" i="65"/>
  <c r="J10" i="65"/>
  <c r="O9" i="65"/>
  <c r="N9" i="65"/>
  <c r="J9" i="65"/>
  <c r="N8" i="65"/>
  <c r="O8" i="65" s="1"/>
  <c r="J8" i="65"/>
  <c r="O7" i="65"/>
  <c r="N7" i="65"/>
  <c r="J7" i="65"/>
  <c r="N6" i="65"/>
  <c r="O6" i="65" s="1"/>
  <c r="J6" i="65"/>
  <c r="N5" i="65"/>
  <c r="O5" i="65" s="1"/>
  <c r="J5" i="65"/>
  <c r="N4" i="65"/>
  <c r="O4" i="65" s="1"/>
  <c r="J4" i="65"/>
  <c r="O3" i="65"/>
  <c r="N3" i="65"/>
  <c r="J3" i="65"/>
  <c r="O2" i="65"/>
  <c r="N2" i="65"/>
</calcChain>
</file>

<file path=xl/sharedStrings.xml><?xml version="1.0" encoding="utf-8"?>
<sst xmlns="http://schemas.openxmlformats.org/spreadsheetml/2006/main" count="74" uniqueCount="22">
  <si>
    <t>Date</t>
  </si>
  <si>
    <t>RH</t>
  </si>
  <si>
    <t>T</t>
  </si>
  <si>
    <t>VPsat</t>
  </si>
  <si>
    <t>mfVPD</t>
  </si>
  <si>
    <t>Start_Time</t>
  </si>
  <si>
    <t>Leaf_Mass_No_Wax</t>
  </si>
  <si>
    <t>Petri_Dish_Mass</t>
  </si>
  <si>
    <t>ATM_P</t>
  </si>
  <si>
    <t>Time</t>
  </si>
  <si>
    <t>Day</t>
  </si>
  <si>
    <t>Time_HM</t>
  </si>
  <si>
    <t>Sample_ID</t>
  </si>
  <si>
    <t>Real_Time</t>
  </si>
  <si>
    <t>Leaf_Mass</t>
  </si>
  <si>
    <t>Gmin</t>
  </si>
  <si>
    <t>Comments</t>
  </si>
  <si>
    <t>FASY_01</t>
  </si>
  <si>
    <t>FASY_02</t>
  </si>
  <si>
    <t>FASY_04</t>
  </si>
  <si>
    <t>collected on 09.08.23</t>
  </si>
  <si>
    <t>FASY_03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</si>
</sst>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* #,##0.00\ &quot;€&quot;_-;\-* #,##0.00\ &quot;€&quot;_-;_-* &quot;-&quot;??\ &quot;€&quot;_-;_-@_-"/>
    <numFmt numFmtId="164" formatCode="#,##0.0000"/>
    <numFmt numFmtId="165" formatCode="[$-F400]h:mm:ss\ AM/PM"/>
    <numFmt numFmtId="166" formatCode="0.0000"/>
    <numFmt numFmtId="167" formatCode="mm/dd/yy;@"/>
  </numFmts>
  <fonts count="13" x14ac:knownFonts="1">
    <font>
      <sz val="11"/>
      <color indexed="8"/>
      <name val="Calibri"/>
      <family val="2"/>
    </font>
    <font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name val="Calibri"/>
      <family val="2"/>
      <scheme val="minor"/>
    </font>
    <font>
      <sz val="11"/>
      <color indexed="8"/>
      <name val="Calibri"/>
      <family val="2"/>
      <scheme val="minor"/>
    </font>
    <font>
      <sz val="10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color indexed="8"/>
      <name val="Calibri"/>
      <family val="2"/>
    </font>
    <font>
      <sz val="10"/>
      <color indexed="8"/>
      <name val="Calibri (Body)"/>
    </font>
    <font>
      <sz val="10"/>
      <name val="Calibri (Body)"/>
    </font>
    <font>
      <b/>
      <sz val="10"/>
      <name val="Calibri (Body)"/>
    </font>
  </fonts>
  <fills count="5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8">
    <xf numFmtId="0" fontId="0" fillId="0" borderId="0" xfId="0"/>
    <xf numFmtId="0" fontId="2" fillId="0" borderId="0" xfId="0" applyFont="1"/>
    <xf numFmtId="0" fontId="3" fillId="0" borderId="0" xfId="0" applyFont="1"/>
    <xf numFmtId="167" fontId="0" fillId="0" borderId="0" xfId="0" applyNumberFormat="1"/>
    <xf numFmtId="165" fontId="0" fillId="0" borderId="0" xfId="0" applyNumberFormat="1"/>
    <xf numFmtId="0" fontId="4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1" fontId="6" fillId="2" borderId="0" xfId="0" applyNumberFormat="1" applyFont="1" applyFill="1"/>
    <xf numFmtId="166" fontId="6" fillId="2" borderId="0" xfId="0" applyNumberFormat="1" applyFont="1" applyFill="1"/>
    <xf numFmtId="0" fontId="6" fillId="2" borderId="0" xfId="0" applyFont="1" applyFill="1"/>
    <xf numFmtId="0" fontId="7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167" fontId="8" fillId="0" borderId="0" xfId="0" applyNumberFormat="1" applyFont="1" applyAlignment="1">
      <alignment horizontal="left"/>
    </xf>
    <xf numFmtId="165" fontId="8" fillId="0" borderId="0" xfId="0" applyNumberFormat="1" applyFont="1" applyAlignment="1">
      <alignment horizontal="left"/>
    </xf>
    <xf numFmtId="164" fontId="8" fillId="0" borderId="0" xfId="0" applyNumberFormat="1" applyFont="1"/>
    <xf numFmtId="0" fontId="8" fillId="0" borderId="0" xfId="0" applyFont="1"/>
    <xf numFmtId="0" fontId="8" fillId="2" borderId="0" xfId="0" applyFont="1" applyFill="1"/>
    <xf numFmtId="167" fontId="8" fillId="0" borderId="0" xfId="0" applyNumberFormat="1" applyFont="1"/>
    <xf numFmtId="165" fontId="8" fillId="0" borderId="0" xfId="0" applyNumberFormat="1" applyFont="1"/>
    <xf numFmtId="0" fontId="9" fillId="0" borderId="0" xfId="0" applyFont="1"/>
    <xf numFmtId="167" fontId="9" fillId="0" borderId="0" xfId="0" applyNumberFormat="1" applyFont="1"/>
    <xf numFmtId="165" fontId="9" fillId="0" borderId="0" xfId="0" applyNumberFormat="1" applyFont="1"/>
    <xf numFmtId="0" fontId="10" fillId="0" borderId="0" xfId="0" applyFont="1"/>
    <xf numFmtId="0" fontId="6" fillId="3" borderId="0" xfId="0" applyFont="1" applyFill="1"/>
    <xf numFmtId="165" fontId="11" fillId="2" borderId="0" xfId="1" applyNumberFormat="1" applyFont="1" applyFill="1"/>
    <xf numFmtId="165" fontId="10" fillId="3" borderId="0" xfId="0" applyNumberFormat="1" applyFont="1" applyFill="1"/>
    <xf numFmtId="165" fontId="10" fillId="0" borderId="0" xfId="0" applyNumberFormat="1" applyFont="1"/>
    <xf numFmtId="0" fontId="11" fillId="2" borderId="0" xfId="1" applyNumberFormat="1" applyFont="1" applyFill="1"/>
    <xf numFmtId="0" fontId="10" fillId="3" borderId="0" xfId="0" applyFont="1" applyFill="1"/>
    <xf numFmtId="166" fontId="6" fillId="3" borderId="0" xfId="0" applyNumberFormat="1" applyFont="1" applyFill="1"/>
    <xf numFmtId="0" fontId="4" fillId="4" borderId="0" xfId="0" applyFont="1" applyFill="1" applyAlignment="1">
      <alignment horizontal="center"/>
    </xf>
    <xf numFmtId="167" fontId="7" fillId="4" borderId="0" xfId="0" applyNumberFormat="1" applyFont="1" applyFill="1" applyAlignment="1">
      <alignment horizontal="center"/>
    </xf>
    <xf numFmtId="165" fontId="7" fillId="4" borderId="0" xfId="0" applyNumberFormat="1" applyFont="1" applyFill="1" applyAlignment="1">
      <alignment horizontal="center"/>
    </xf>
    <xf numFmtId="0" fontId="7" fillId="4" borderId="0" xfId="0" applyFont="1" applyFill="1" applyAlignment="1">
      <alignment horizontal="center"/>
    </xf>
    <xf numFmtId="1" fontId="12" fillId="4" borderId="0" xfId="0" applyNumberFormat="1" applyFont="1" applyFill="1" applyAlignment="1">
      <alignment horizontal="center"/>
    </xf>
    <xf numFmtId="165" fontId="12" fillId="4" borderId="0" xfId="0" applyNumberFormat="1" applyFont="1" applyFill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colors>
    <mruColors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FASY_01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FASY_01!$K$1</c:f>
              <c:strCache>
                <c:ptCount val="1"/>
                <c:pt idx="0">
                  <c:v>Leaf_Mass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6355569766977097E-2"/>
                  <c:y val="-0.4723474763496289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DE"/>
                </a:p>
              </c:txPr>
            </c:trendlineLbl>
          </c:trendline>
          <c:xVal>
            <c:numRef>
              <c:f>FASY_01!$J$2:$J$40</c:f>
              <c:numCache>
                <c:formatCode>0</c:formatCode>
                <c:ptCount val="39"/>
                <c:pt idx="0">
                  <c:v>0</c:v>
                </c:pt>
                <c:pt idx="1">
                  <c:v>5.0000000000000622</c:v>
                </c:pt>
                <c:pt idx="2">
                  <c:v>11.000000000000041</c:v>
                </c:pt>
                <c:pt idx="3">
                  <c:v>21.000000000000007</c:v>
                </c:pt>
                <c:pt idx="4">
                  <c:v>30.999999999999972</c:v>
                </c:pt>
                <c:pt idx="5">
                  <c:v>46.999999999999993</c:v>
                </c:pt>
                <c:pt idx="6">
                  <c:v>62.000000000000014</c:v>
                </c:pt>
                <c:pt idx="7">
                  <c:v>82.999999999999943</c:v>
                </c:pt>
                <c:pt idx="8">
                  <c:v>102.00000000000004</c:v>
                </c:pt>
                <c:pt idx="9">
                  <c:v>121.99999999999997</c:v>
                </c:pt>
                <c:pt idx="10">
                  <c:v>142.00000000000006</c:v>
                </c:pt>
                <c:pt idx="11">
                  <c:v>161</c:v>
                </c:pt>
                <c:pt idx="12">
                  <c:v>180.00000000000009</c:v>
                </c:pt>
                <c:pt idx="13">
                  <c:v>203</c:v>
                </c:pt>
                <c:pt idx="14">
                  <c:v>221.99999999999991</c:v>
                </c:pt>
                <c:pt idx="15">
                  <c:v>241.00000000000003</c:v>
                </c:pt>
                <c:pt idx="16">
                  <c:v>262.00000000000011</c:v>
                </c:pt>
                <c:pt idx="17">
                  <c:v>289</c:v>
                </c:pt>
                <c:pt idx="18">
                  <c:v>319.00000000000006</c:v>
                </c:pt>
                <c:pt idx="19">
                  <c:v>347.99999999999994</c:v>
                </c:pt>
                <c:pt idx="20">
                  <c:v>378</c:v>
                </c:pt>
                <c:pt idx="21">
                  <c:v>413.00000000000006</c:v>
                </c:pt>
                <c:pt idx="22">
                  <c:v>455.00000000000006</c:v>
                </c:pt>
                <c:pt idx="23">
                  <c:v>491</c:v>
                </c:pt>
                <c:pt idx="24">
                  <c:v>529.00000000000011</c:v>
                </c:pt>
                <c:pt idx="25">
                  <c:v>564</c:v>
                </c:pt>
              </c:numCache>
            </c:numRef>
          </c:xVal>
          <c:yVal>
            <c:numRef>
              <c:f>FASY_01!$K$2:$K$40</c:f>
              <c:numCache>
                <c:formatCode>0.0000</c:formatCode>
                <c:ptCount val="39"/>
                <c:pt idx="0">
                  <c:v>7.9581999999999997</c:v>
                </c:pt>
                <c:pt idx="1">
                  <c:v>7.9569000000000001</c:v>
                </c:pt>
                <c:pt idx="2">
                  <c:v>7.9554</c:v>
                </c:pt>
                <c:pt idx="3">
                  <c:v>7.9534000000000002</c:v>
                </c:pt>
                <c:pt idx="4">
                  <c:v>7.9511000000000003</c:v>
                </c:pt>
                <c:pt idx="5">
                  <c:v>7.9481999999999999</c:v>
                </c:pt>
                <c:pt idx="6">
                  <c:v>7.9450000000000003</c:v>
                </c:pt>
                <c:pt idx="7">
                  <c:v>7.9409000000000001</c:v>
                </c:pt>
                <c:pt idx="8">
                  <c:v>7.9367000000000001</c:v>
                </c:pt>
                <c:pt idx="9">
                  <c:v>7.9335000000000004</c:v>
                </c:pt>
                <c:pt idx="10">
                  <c:v>7.9295999999999998</c:v>
                </c:pt>
                <c:pt idx="11">
                  <c:v>7.9261999999999997</c:v>
                </c:pt>
                <c:pt idx="12">
                  <c:v>7.9227999999999996</c:v>
                </c:pt>
                <c:pt idx="13">
                  <c:v>7.9184999999999999</c:v>
                </c:pt>
                <c:pt idx="14">
                  <c:v>7.9147999999999996</c:v>
                </c:pt>
                <c:pt idx="15">
                  <c:v>7.9112999999999998</c:v>
                </c:pt>
                <c:pt idx="16">
                  <c:v>7.9077000000000002</c:v>
                </c:pt>
                <c:pt idx="17">
                  <c:v>7.9028</c:v>
                </c:pt>
                <c:pt idx="18">
                  <c:v>7.8977000000000004</c:v>
                </c:pt>
                <c:pt idx="19">
                  <c:v>7.8925999999999998</c:v>
                </c:pt>
                <c:pt idx="20">
                  <c:v>7.8879000000000001</c:v>
                </c:pt>
                <c:pt idx="21">
                  <c:v>7.8819999999999997</c:v>
                </c:pt>
                <c:pt idx="22">
                  <c:v>7.8753000000000002</c:v>
                </c:pt>
                <c:pt idx="23">
                  <c:v>7.8695000000000004</c:v>
                </c:pt>
                <c:pt idx="24">
                  <c:v>7.8635999999999999</c:v>
                </c:pt>
                <c:pt idx="25">
                  <c:v>7.8582999999999998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085-4606-8F30-DDE4FB751F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5343791"/>
        <c:axId val="635326927"/>
      </c:scatterChart>
      <c:valAx>
        <c:axId val="635343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Time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635326927"/>
        <c:crosses val="autoZero"/>
        <c:crossBetween val="midCat"/>
      </c:valAx>
      <c:valAx>
        <c:axId val="635326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Mass</a:t>
                </a:r>
                <a:r>
                  <a:rPr lang="en-US" baseline="0">
                    <a:solidFill>
                      <a:schemeClr val="tx1"/>
                    </a:solidFill>
                  </a:rPr>
                  <a:t> (g)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6353437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FASY_02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FASY_02!$K$1</c:f>
              <c:strCache>
                <c:ptCount val="1"/>
                <c:pt idx="0">
                  <c:v>Leaf_Mass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6355569766977097E-2"/>
                  <c:y val="-0.4723474763496289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DE"/>
                </a:p>
              </c:txPr>
            </c:trendlineLbl>
          </c:trendline>
          <c:xVal>
            <c:numRef>
              <c:f>FASY_02!$J$2:$J$40</c:f>
              <c:numCache>
                <c:formatCode>0</c:formatCode>
                <c:ptCount val="39"/>
                <c:pt idx="0">
                  <c:v>0</c:v>
                </c:pt>
                <c:pt idx="1">
                  <c:v>5.9999999999999787</c:v>
                </c:pt>
                <c:pt idx="2">
                  <c:v>11.999999999999957</c:v>
                </c:pt>
                <c:pt idx="3">
                  <c:v>22.000000000000082</c:v>
                </c:pt>
                <c:pt idx="4">
                  <c:v>32.000000000000043</c:v>
                </c:pt>
                <c:pt idx="5">
                  <c:v>46.999999999999993</c:v>
                </c:pt>
                <c:pt idx="6">
                  <c:v>63.000000000000021</c:v>
                </c:pt>
                <c:pt idx="7">
                  <c:v>82.999999999999943</c:v>
                </c:pt>
                <c:pt idx="8">
                  <c:v>103.00000000000003</c:v>
                </c:pt>
                <c:pt idx="9">
                  <c:v>123.00000000000013</c:v>
                </c:pt>
                <c:pt idx="10">
                  <c:v>143.00000000000006</c:v>
                </c:pt>
                <c:pt idx="11">
                  <c:v>161.99999999999997</c:v>
                </c:pt>
                <c:pt idx="12">
                  <c:v>180.99999999999991</c:v>
                </c:pt>
                <c:pt idx="13">
                  <c:v>203</c:v>
                </c:pt>
                <c:pt idx="14">
                  <c:v>221.99999999999991</c:v>
                </c:pt>
                <c:pt idx="15">
                  <c:v>242</c:v>
                </c:pt>
                <c:pt idx="16">
                  <c:v>262.99999999999994</c:v>
                </c:pt>
                <c:pt idx="17">
                  <c:v>290</c:v>
                </c:pt>
                <c:pt idx="18">
                  <c:v>320.00000000000006</c:v>
                </c:pt>
                <c:pt idx="19">
                  <c:v>349.00000000000011</c:v>
                </c:pt>
                <c:pt idx="20">
                  <c:v>378</c:v>
                </c:pt>
                <c:pt idx="21">
                  <c:v>414.00000000000011</c:v>
                </c:pt>
                <c:pt idx="22">
                  <c:v>456.00000000000011</c:v>
                </c:pt>
                <c:pt idx="23">
                  <c:v>491</c:v>
                </c:pt>
                <c:pt idx="24">
                  <c:v>530.00000000000011</c:v>
                </c:pt>
                <c:pt idx="25">
                  <c:v>566</c:v>
                </c:pt>
              </c:numCache>
            </c:numRef>
          </c:xVal>
          <c:yVal>
            <c:numRef>
              <c:f>FASY_02!$K$2:$K$40</c:f>
              <c:numCache>
                <c:formatCode>0.0000</c:formatCode>
                <c:ptCount val="39"/>
                <c:pt idx="0">
                  <c:v>8.0122</c:v>
                </c:pt>
                <c:pt idx="1">
                  <c:v>8.0112000000000005</c:v>
                </c:pt>
                <c:pt idx="2">
                  <c:v>8.0101999999999993</c:v>
                </c:pt>
                <c:pt idx="3">
                  <c:v>8.0088000000000008</c:v>
                </c:pt>
                <c:pt idx="4">
                  <c:v>8.0075000000000003</c:v>
                </c:pt>
                <c:pt idx="5">
                  <c:v>8.0061</c:v>
                </c:pt>
                <c:pt idx="6">
                  <c:v>8.0044000000000004</c:v>
                </c:pt>
                <c:pt idx="7">
                  <c:v>8.0022000000000002</c:v>
                </c:pt>
                <c:pt idx="8">
                  <c:v>8.0005000000000006</c:v>
                </c:pt>
                <c:pt idx="9">
                  <c:v>7.9985999999999997</c:v>
                </c:pt>
                <c:pt idx="10">
                  <c:v>7.9966999999999997</c:v>
                </c:pt>
                <c:pt idx="11">
                  <c:v>7.9950999999999999</c:v>
                </c:pt>
                <c:pt idx="12">
                  <c:v>7.9935999999999998</c:v>
                </c:pt>
                <c:pt idx="13">
                  <c:v>7.9912000000000001</c:v>
                </c:pt>
                <c:pt idx="14">
                  <c:v>7.9893999999999998</c:v>
                </c:pt>
                <c:pt idx="15">
                  <c:v>7.9878</c:v>
                </c:pt>
                <c:pt idx="16">
                  <c:v>7.9863</c:v>
                </c:pt>
                <c:pt idx="17">
                  <c:v>7.9836999999999998</c:v>
                </c:pt>
                <c:pt idx="18">
                  <c:v>7.9810999999999996</c:v>
                </c:pt>
                <c:pt idx="19">
                  <c:v>7.9787999999999997</c:v>
                </c:pt>
                <c:pt idx="20">
                  <c:v>7.9764999999999997</c:v>
                </c:pt>
                <c:pt idx="21">
                  <c:v>7.9737999999999998</c:v>
                </c:pt>
                <c:pt idx="22">
                  <c:v>7.9705000000000004</c:v>
                </c:pt>
                <c:pt idx="23">
                  <c:v>7.9682000000000004</c:v>
                </c:pt>
                <c:pt idx="24">
                  <c:v>7.9653999999999998</c:v>
                </c:pt>
                <c:pt idx="25">
                  <c:v>7.9633000000000003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B86-4ADB-B3AD-D443FA87B8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5343791"/>
        <c:axId val="635326927"/>
      </c:scatterChart>
      <c:valAx>
        <c:axId val="635343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Time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635326927"/>
        <c:crosses val="autoZero"/>
        <c:crossBetween val="midCat"/>
      </c:valAx>
      <c:valAx>
        <c:axId val="635326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Mass</a:t>
                </a:r>
                <a:r>
                  <a:rPr lang="en-US" baseline="0">
                    <a:solidFill>
                      <a:schemeClr val="tx1"/>
                    </a:solidFill>
                  </a:rPr>
                  <a:t> (g)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6353437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FASY_03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FASY_03!$K$1</c:f>
              <c:strCache>
                <c:ptCount val="1"/>
                <c:pt idx="0">
                  <c:v>Leaf_Mass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6355569766977097E-2"/>
                  <c:y val="-0.4723474763496289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DE"/>
                </a:p>
              </c:txPr>
            </c:trendlineLbl>
          </c:trendline>
          <c:xVal>
            <c:numRef>
              <c:f>FASY_03!$J$2:$J$40</c:f>
              <c:numCache>
                <c:formatCode>0</c:formatCode>
                <c:ptCount val="39"/>
                <c:pt idx="0">
                  <c:v>0</c:v>
                </c:pt>
                <c:pt idx="1">
                  <c:v>6.0000000000000586</c:v>
                </c:pt>
                <c:pt idx="2">
                  <c:v>12.000000000000037</c:v>
                </c:pt>
                <c:pt idx="3">
                  <c:v>21.000000000000085</c:v>
                </c:pt>
                <c:pt idx="4">
                  <c:v>31.00000000000005</c:v>
                </c:pt>
                <c:pt idx="5">
                  <c:v>47.000000000000071</c:v>
                </c:pt>
                <c:pt idx="6">
                  <c:v>62.000000000000014</c:v>
                </c:pt>
                <c:pt idx="7">
                  <c:v>83.000000000000099</c:v>
                </c:pt>
                <c:pt idx="8">
                  <c:v>103.00000000000003</c:v>
                </c:pt>
                <c:pt idx="9">
                  <c:v>122.00000000000011</c:v>
                </c:pt>
                <c:pt idx="10">
                  <c:v>142.00000000000006</c:v>
                </c:pt>
                <c:pt idx="11">
                  <c:v>161</c:v>
                </c:pt>
                <c:pt idx="12">
                  <c:v>179.99999999999991</c:v>
                </c:pt>
                <c:pt idx="13">
                  <c:v>203</c:v>
                </c:pt>
                <c:pt idx="14">
                  <c:v>222.00000000000009</c:v>
                </c:pt>
                <c:pt idx="15">
                  <c:v>242</c:v>
                </c:pt>
                <c:pt idx="16">
                  <c:v>261.99999999999994</c:v>
                </c:pt>
                <c:pt idx="17">
                  <c:v>290</c:v>
                </c:pt>
                <c:pt idx="18">
                  <c:v>319.00000000000006</c:v>
                </c:pt>
                <c:pt idx="19">
                  <c:v>349.00000000000011</c:v>
                </c:pt>
                <c:pt idx="20">
                  <c:v>378.00000000000017</c:v>
                </c:pt>
                <c:pt idx="21">
                  <c:v>413.00000000000006</c:v>
                </c:pt>
                <c:pt idx="22">
                  <c:v>455.00000000000006</c:v>
                </c:pt>
                <c:pt idx="23">
                  <c:v>491.00000000000006</c:v>
                </c:pt>
                <c:pt idx="24">
                  <c:v>530</c:v>
                </c:pt>
                <c:pt idx="25">
                  <c:v>564</c:v>
                </c:pt>
              </c:numCache>
            </c:numRef>
          </c:xVal>
          <c:yVal>
            <c:numRef>
              <c:f>FASY_03!$K$2:$K$40</c:f>
              <c:numCache>
                <c:formatCode>0.0000</c:formatCode>
                <c:ptCount val="39"/>
                <c:pt idx="0">
                  <c:v>8.0853999999999999</c:v>
                </c:pt>
                <c:pt idx="1">
                  <c:v>8.0820000000000007</c:v>
                </c:pt>
                <c:pt idx="2">
                  <c:v>8.0792000000000002</c:v>
                </c:pt>
                <c:pt idx="3">
                  <c:v>8.0746000000000002</c:v>
                </c:pt>
                <c:pt idx="4">
                  <c:v>8.0696999999999992</c:v>
                </c:pt>
                <c:pt idx="5">
                  <c:v>8.0631000000000004</c:v>
                </c:pt>
                <c:pt idx="6">
                  <c:v>8.0569000000000006</c:v>
                </c:pt>
                <c:pt idx="7">
                  <c:v>8.0487000000000002</c:v>
                </c:pt>
                <c:pt idx="8">
                  <c:v>8.0411000000000001</c:v>
                </c:pt>
                <c:pt idx="9">
                  <c:v>8.0340000000000007</c:v>
                </c:pt>
                <c:pt idx="10">
                  <c:v>8.0268999999999995</c:v>
                </c:pt>
                <c:pt idx="11">
                  <c:v>8.0205000000000002</c:v>
                </c:pt>
                <c:pt idx="12">
                  <c:v>8.0145999999999997</c:v>
                </c:pt>
                <c:pt idx="13">
                  <c:v>8.0071999999999992</c:v>
                </c:pt>
                <c:pt idx="14">
                  <c:v>8.0013000000000005</c:v>
                </c:pt>
                <c:pt idx="15">
                  <c:v>7.9958</c:v>
                </c:pt>
                <c:pt idx="16">
                  <c:v>7.9901999999999997</c:v>
                </c:pt>
                <c:pt idx="17">
                  <c:v>7.9831000000000003</c:v>
                </c:pt>
                <c:pt idx="18">
                  <c:v>7.976</c:v>
                </c:pt>
                <c:pt idx="19">
                  <c:v>7.9694000000000003</c:v>
                </c:pt>
                <c:pt idx="20">
                  <c:v>7.9634999999999998</c:v>
                </c:pt>
                <c:pt idx="21">
                  <c:v>7.9566999999999997</c:v>
                </c:pt>
                <c:pt idx="22">
                  <c:v>7.95</c:v>
                </c:pt>
                <c:pt idx="23">
                  <c:v>7.944</c:v>
                </c:pt>
                <c:pt idx="24">
                  <c:v>7.9382999999999999</c:v>
                </c:pt>
                <c:pt idx="25">
                  <c:v>7.9335000000000004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4B9-45ED-8F85-C815C1226D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5343791"/>
        <c:axId val="635326927"/>
      </c:scatterChart>
      <c:valAx>
        <c:axId val="635343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Time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635326927"/>
        <c:crosses val="autoZero"/>
        <c:crossBetween val="midCat"/>
      </c:valAx>
      <c:valAx>
        <c:axId val="635326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Mass</a:t>
                </a:r>
                <a:r>
                  <a:rPr lang="en-US" baseline="0">
                    <a:solidFill>
                      <a:schemeClr val="tx1"/>
                    </a:solidFill>
                  </a:rPr>
                  <a:t> (g)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6353437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FASY_04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FASY_04!$K$1</c:f>
              <c:strCache>
                <c:ptCount val="1"/>
                <c:pt idx="0">
                  <c:v>Leaf_Mass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6355569766977097E-2"/>
                  <c:y val="-0.4723474763496289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DE"/>
                </a:p>
              </c:txPr>
            </c:trendlineLbl>
          </c:trendline>
          <c:xVal>
            <c:numRef>
              <c:f>FASY_04!$J$2:$J$40</c:f>
              <c:numCache>
                <c:formatCode>0</c:formatCode>
                <c:ptCount val="39"/>
                <c:pt idx="0">
                  <c:v>0</c:v>
                </c:pt>
                <c:pt idx="1">
                  <c:v>6.0000000000000586</c:v>
                </c:pt>
                <c:pt idx="2">
                  <c:v>12.000000000000037</c:v>
                </c:pt>
                <c:pt idx="3">
                  <c:v>22</c:v>
                </c:pt>
                <c:pt idx="4">
                  <c:v>32.000000000000043</c:v>
                </c:pt>
                <c:pt idx="5">
                  <c:v>47.999999999999986</c:v>
                </c:pt>
                <c:pt idx="6">
                  <c:v>63.000000000000021</c:v>
                </c:pt>
                <c:pt idx="7">
                  <c:v>83.999999999999943</c:v>
                </c:pt>
                <c:pt idx="8">
                  <c:v>103.00000000000003</c:v>
                </c:pt>
                <c:pt idx="9">
                  <c:v>122.99999999999996</c:v>
                </c:pt>
                <c:pt idx="10">
                  <c:v>143.00000000000006</c:v>
                </c:pt>
                <c:pt idx="11">
                  <c:v>161.99999999999997</c:v>
                </c:pt>
                <c:pt idx="12">
                  <c:v>181.00000000000006</c:v>
                </c:pt>
                <c:pt idx="13">
                  <c:v>204</c:v>
                </c:pt>
                <c:pt idx="14">
                  <c:v>222.99999999999994</c:v>
                </c:pt>
                <c:pt idx="15">
                  <c:v>242</c:v>
                </c:pt>
                <c:pt idx="16">
                  <c:v>263.00000000000011</c:v>
                </c:pt>
                <c:pt idx="17">
                  <c:v>290</c:v>
                </c:pt>
                <c:pt idx="18">
                  <c:v>320.00000000000006</c:v>
                </c:pt>
                <c:pt idx="19">
                  <c:v>349.00000000000011</c:v>
                </c:pt>
                <c:pt idx="20">
                  <c:v>379</c:v>
                </c:pt>
                <c:pt idx="21">
                  <c:v>414.00000000000011</c:v>
                </c:pt>
                <c:pt idx="22">
                  <c:v>455.99999999999989</c:v>
                </c:pt>
                <c:pt idx="23">
                  <c:v>492.00000000000011</c:v>
                </c:pt>
                <c:pt idx="24">
                  <c:v>530</c:v>
                </c:pt>
                <c:pt idx="25">
                  <c:v>566.00000000000011</c:v>
                </c:pt>
              </c:numCache>
            </c:numRef>
          </c:xVal>
          <c:yVal>
            <c:numRef>
              <c:f>FASY_04!$K$2:$K$40</c:f>
              <c:numCache>
                <c:formatCode>0.0000</c:formatCode>
                <c:ptCount val="39"/>
                <c:pt idx="0">
                  <c:v>7.9349999999999996</c:v>
                </c:pt>
                <c:pt idx="1">
                  <c:v>7.9321999999999999</c:v>
                </c:pt>
                <c:pt idx="2">
                  <c:v>7.93</c:v>
                </c:pt>
                <c:pt idx="3">
                  <c:v>7.9259000000000004</c:v>
                </c:pt>
                <c:pt idx="4">
                  <c:v>7.9226000000000001</c:v>
                </c:pt>
                <c:pt idx="5">
                  <c:v>7.9169999999999998</c:v>
                </c:pt>
                <c:pt idx="6">
                  <c:v>7.9119999999999999</c:v>
                </c:pt>
                <c:pt idx="7">
                  <c:v>7.9058000000000002</c:v>
                </c:pt>
                <c:pt idx="8">
                  <c:v>7.9</c:v>
                </c:pt>
                <c:pt idx="9">
                  <c:v>7.8941999999999997</c:v>
                </c:pt>
                <c:pt idx="10">
                  <c:v>7.8887</c:v>
                </c:pt>
                <c:pt idx="11">
                  <c:v>7.8834999999999997</c:v>
                </c:pt>
                <c:pt idx="12">
                  <c:v>7.8788</c:v>
                </c:pt>
                <c:pt idx="13">
                  <c:v>7.8730000000000002</c:v>
                </c:pt>
                <c:pt idx="14">
                  <c:v>7.8678999999999997</c:v>
                </c:pt>
                <c:pt idx="15">
                  <c:v>7.8632999999999997</c:v>
                </c:pt>
                <c:pt idx="16">
                  <c:v>7.8586</c:v>
                </c:pt>
                <c:pt idx="17">
                  <c:v>7.8528000000000002</c:v>
                </c:pt>
                <c:pt idx="18">
                  <c:v>7.8464999999999998</c:v>
                </c:pt>
                <c:pt idx="19">
                  <c:v>7.8411</c:v>
                </c:pt>
                <c:pt idx="20">
                  <c:v>7.8362999999999996</c:v>
                </c:pt>
                <c:pt idx="21">
                  <c:v>7.8308</c:v>
                </c:pt>
                <c:pt idx="22">
                  <c:v>7.8242000000000003</c:v>
                </c:pt>
                <c:pt idx="23">
                  <c:v>7.8192000000000004</c:v>
                </c:pt>
                <c:pt idx="24">
                  <c:v>7.8137999999999996</c:v>
                </c:pt>
                <c:pt idx="25">
                  <c:v>7.8087999999999997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F7D-4C8E-8507-68E209D13E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5343791"/>
        <c:axId val="635326927"/>
      </c:scatterChart>
      <c:valAx>
        <c:axId val="635343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Time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635326927"/>
        <c:crosses val="autoZero"/>
        <c:crossBetween val="midCat"/>
      </c:valAx>
      <c:valAx>
        <c:axId val="635326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Mass</a:t>
                </a:r>
                <a:r>
                  <a:rPr lang="en-US" baseline="0">
                    <a:solidFill>
                      <a:schemeClr val="tx1"/>
                    </a:solidFill>
                  </a:rPr>
                  <a:t> (g)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6353437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853440</xdr:colOff>
      <xdr:row>6</xdr:row>
      <xdr:rowOff>111760</xdr:rowOff>
    </xdr:from>
    <xdr:to>
      <xdr:col>5</xdr:col>
      <xdr:colOff>721360</xdr:colOff>
      <xdr:row>24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A3FBF4-16A1-46C4-A18E-9E4635192E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853440</xdr:colOff>
      <xdr:row>6</xdr:row>
      <xdr:rowOff>111760</xdr:rowOff>
    </xdr:from>
    <xdr:to>
      <xdr:col>5</xdr:col>
      <xdr:colOff>721360</xdr:colOff>
      <xdr:row>24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C59689-31CB-4747-A422-7999663C77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853440</xdr:colOff>
      <xdr:row>6</xdr:row>
      <xdr:rowOff>111760</xdr:rowOff>
    </xdr:from>
    <xdr:to>
      <xdr:col>5</xdr:col>
      <xdr:colOff>721360</xdr:colOff>
      <xdr:row>24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AE3C24-79A2-4A11-A0B1-289D286815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853440</xdr:colOff>
      <xdr:row>6</xdr:row>
      <xdr:rowOff>111760</xdr:rowOff>
    </xdr:from>
    <xdr:to>
      <xdr:col>5</xdr:col>
      <xdr:colOff>721360</xdr:colOff>
      <xdr:row>24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EFF3A8-302E-452F-A758-0559581313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AF904-404C-47F0-A475-2742322AAE19}">
  <dimension ref="A1:CO40"/>
  <sheetViews>
    <sheetView tabSelected="1" zoomScale="175" zoomScaleNormal="125" workbookViewId="0">
      <selection activeCell="E2" sqref="E2"/>
    </sheetView>
  </sheetViews>
  <sheetFormatPr baseColWidth="10" defaultColWidth="10.83203125" defaultRowHeight="15" x14ac:dyDescent="0.2"/>
  <cols>
    <col min="1" max="1" width="26" bestFit="1" customWidth="1"/>
    <col min="2" max="2" width="11.5" style="3" bestFit="1" customWidth="1"/>
    <col min="3" max="3" width="11.33203125" style="4" bestFit="1" customWidth="1"/>
    <col min="4" max="4" width="17.6640625" customWidth="1"/>
    <col min="5" max="5" width="14" bestFit="1" customWidth="1"/>
    <col min="6" max="6" width="11.5" bestFit="1" customWidth="1"/>
    <col min="7" max="7" width="11.1640625" bestFit="1" customWidth="1"/>
    <col min="8" max="8" width="11.1640625" style="24" bestFit="1" customWidth="1"/>
    <col min="9" max="9" width="11" style="28" bestFit="1" customWidth="1"/>
  </cols>
  <sheetData>
    <row r="1" spans="1:93" x14ac:dyDescent="0.2">
      <c r="A1" s="32" t="s">
        <v>12</v>
      </c>
      <c r="B1" s="33" t="s">
        <v>0</v>
      </c>
      <c r="C1" s="34" t="s">
        <v>5</v>
      </c>
      <c r="D1" s="35" t="s">
        <v>6</v>
      </c>
      <c r="E1" s="35" t="s">
        <v>7</v>
      </c>
      <c r="F1" s="12" t="s">
        <v>8</v>
      </c>
      <c r="G1" s="5" t="s">
        <v>9</v>
      </c>
      <c r="H1" s="36" t="s">
        <v>10</v>
      </c>
      <c r="I1" s="37" t="s">
        <v>11</v>
      </c>
      <c r="J1" s="5" t="s">
        <v>13</v>
      </c>
      <c r="K1" s="32" t="s">
        <v>14</v>
      </c>
      <c r="L1" s="5" t="s">
        <v>1</v>
      </c>
      <c r="M1" s="5" t="s">
        <v>2</v>
      </c>
      <c r="N1" s="5" t="s">
        <v>3</v>
      </c>
      <c r="O1" s="5" t="s">
        <v>4</v>
      </c>
      <c r="P1" s="5" t="s">
        <v>15</v>
      </c>
      <c r="Q1" s="6" t="s">
        <v>16</v>
      </c>
      <c r="R1" s="7"/>
      <c r="S1" s="7"/>
      <c r="T1" s="6"/>
      <c r="U1" s="6"/>
      <c r="V1" s="6"/>
      <c r="W1" s="6"/>
      <c r="X1" s="7"/>
      <c r="Y1" s="7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7"/>
      <c r="AM1" s="7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</row>
    <row r="2" spans="1:93" x14ac:dyDescent="0.2">
      <c r="A2" s="13" t="s">
        <v>17</v>
      </c>
      <c r="B2" s="14">
        <v>45148</v>
      </c>
      <c r="C2" s="15">
        <v>0.45694444444444443</v>
      </c>
      <c r="D2" s="16">
        <v>7.9573</v>
      </c>
      <c r="E2" s="16">
        <v>7.5277000000000003</v>
      </c>
      <c r="F2" s="16">
        <v>101.4</v>
      </c>
      <c r="G2" s="8">
        <v>0</v>
      </c>
      <c r="H2" s="29">
        <v>0</v>
      </c>
      <c r="I2" s="26">
        <v>0.45694444444444443</v>
      </c>
      <c r="J2" s="9">
        <v>0</v>
      </c>
      <c r="K2" s="10">
        <v>7.9581999999999997</v>
      </c>
      <c r="L2" s="18">
        <v>50</v>
      </c>
      <c r="M2" s="18">
        <v>25</v>
      </c>
      <c r="N2" s="11">
        <f>(610.78*2.71828^(M2/(M2+238.3)*17.2694))/1000</f>
        <v>3.1477502925807972</v>
      </c>
      <c r="O2" s="25">
        <f>(1-(L2/100))*(N2/F$2)</f>
        <v>1.5521451146848112E-2</v>
      </c>
      <c r="P2" s="8"/>
      <c r="Q2" s="8" t="s">
        <v>20</v>
      </c>
      <c r="R2" s="7"/>
      <c r="S2" s="7"/>
      <c r="T2" s="6"/>
      <c r="U2" s="6"/>
      <c r="V2" s="6"/>
      <c r="W2" s="6"/>
      <c r="X2" s="7"/>
      <c r="Y2" s="7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7"/>
      <c r="AM2" s="7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</row>
    <row r="3" spans="1:93" x14ac:dyDescent="0.2">
      <c r="A3" s="17"/>
      <c r="B3" s="19"/>
      <c r="C3" s="20"/>
      <c r="D3" s="17"/>
      <c r="E3" s="17"/>
      <c r="F3" s="17"/>
      <c r="G3" s="8"/>
      <c r="H3" s="29">
        <v>0</v>
      </c>
      <c r="I3" s="26">
        <v>0.4604166666666667</v>
      </c>
      <c r="J3" s="9">
        <f>60*(I3-$I$2)*24+(24*60*H3)</f>
        <v>5.0000000000000622</v>
      </c>
      <c r="K3" s="10">
        <v>7.9569000000000001</v>
      </c>
      <c r="L3" s="18">
        <v>50</v>
      </c>
      <c r="M3" s="18">
        <v>25</v>
      </c>
      <c r="N3" s="11">
        <f t="shared" ref="N3:N15" si="0">(610.78*2.71828^(M3/(M3+238.3)*17.2694))/1000</f>
        <v>3.1477502925807972</v>
      </c>
      <c r="O3" s="25">
        <f t="shared" ref="O3:O15" si="1">(1-(L3/100))*(N3/F$2)</f>
        <v>1.5521451146848112E-2</v>
      </c>
      <c r="P3" s="8"/>
      <c r="Q3" s="17"/>
      <c r="R3" s="7"/>
      <c r="S3" s="7"/>
      <c r="T3" s="8"/>
      <c r="U3" s="7"/>
      <c r="V3" s="7"/>
      <c r="W3" s="7"/>
      <c r="X3" s="7"/>
      <c r="Y3" s="7"/>
      <c r="Z3" s="7"/>
      <c r="AA3" s="7"/>
      <c r="AB3" s="7"/>
      <c r="AC3" s="8"/>
      <c r="AD3" s="7"/>
      <c r="AE3" s="7"/>
      <c r="AF3" s="7"/>
      <c r="AG3" s="7"/>
      <c r="AH3" s="8"/>
      <c r="AI3" s="7"/>
      <c r="AJ3" s="7"/>
      <c r="AK3" s="7"/>
      <c r="AL3" s="7"/>
      <c r="AM3" s="7"/>
      <c r="AQ3" s="2"/>
      <c r="AV3" s="2"/>
      <c r="BE3" s="2"/>
      <c r="BJ3" s="2"/>
      <c r="BS3" s="2"/>
      <c r="BX3" s="2"/>
      <c r="CG3" s="2"/>
      <c r="CL3" s="2"/>
    </row>
    <row r="4" spans="1:93" x14ac:dyDescent="0.2">
      <c r="A4" s="17"/>
      <c r="B4" s="19"/>
      <c r="C4" s="20"/>
      <c r="D4" s="17"/>
      <c r="E4" s="17"/>
      <c r="F4" s="17"/>
      <c r="G4" s="8"/>
      <c r="H4" s="29">
        <v>0</v>
      </c>
      <c r="I4" s="26">
        <v>0.46458333333333335</v>
      </c>
      <c r="J4" s="9">
        <f t="shared" ref="J4:J22" si="2">60*(I4-$I$2)*24+(24*60*H4)</f>
        <v>11.000000000000041</v>
      </c>
      <c r="K4" s="10">
        <v>7.9554</v>
      </c>
      <c r="L4" s="18">
        <v>50</v>
      </c>
      <c r="M4" s="18">
        <v>25</v>
      </c>
      <c r="N4" s="11">
        <f t="shared" si="0"/>
        <v>3.1477502925807972</v>
      </c>
      <c r="O4" s="25">
        <f t="shared" si="1"/>
        <v>1.5521451146848112E-2</v>
      </c>
      <c r="P4" s="17"/>
      <c r="Q4" s="8"/>
      <c r="R4" s="7"/>
      <c r="S4" s="7"/>
      <c r="T4" s="8"/>
      <c r="U4" s="8"/>
      <c r="V4" s="7"/>
      <c r="W4" s="7"/>
      <c r="X4" s="7"/>
      <c r="Y4" s="7"/>
      <c r="Z4" s="7"/>
      <c r="AA4" s="7"/>
      <c r="AB4" s="7"/>
      <c r="AC4" s="8"/>
      <c r="AD4" s="7"/>
      <c r="AE4" s="7"/>
      <c r="AF4" s="7"/>
      <c r="AG4" s="7"/>
      <c r="AH4" s="8"/>
      <c r="AI4" s="8"/>
      <c r="AJ4" s="7"/>
      <c r="AK4" s="7"/>
      <c r="AL4" s="7"/>
      <c r="AM4" s="7"/>
      <c r="AQ4" s="2"/>
      <c r="AV4" s="2"/>
      <c r="AW4" s="2"/>
      <c r="BE4" s="2"/>
      <c r="BJ4" s="2"/>
      <c r="BK4" s="2"/>
      <c r="BS4" s="2"/>
      <c r="BX4" s="2"/>
      <c r="BY4" s="2"/>
      <c r="CG4" s="2"/>
      <c r="CL4" s="2"/>
      <c r="CM4" s="2"/>
    </row>
    <row r="5" spans="1:93" x14ac:dyDescent="0.2">
      <c r="A5" s="17"/>
      <c r="B5" s="19"/>
      <c r="C5" s="20"/>
      <c r="D5" s="17"/>
      <c r="E5" s="17"/>
      <c r="F5" s="17"/>
      <c r="G5" s="8"/>
      <c r="H5" s="29">
        <v>0</v>
      </c>
      <c r="I5" s="26">
        <v>0.47152777777777777</v>
      </c>
      <c r="J5" s="9">
        <f t="shared" si="2"/>
        <v>21.000000000000007</v>
      </c>
      <c r="K5" s="10">
        <v>7.9534000000000002</v>
      </c>
      <c r="L5" s="18">
        <v>50</v>
      </c>
      <c r="M5" s="18">
        <v>25</v>
      </c>
      <c r="N5" s="11">
        <f t="shared" si="0"/>
        <v>3.1477502925807972</v>
      </c>
      <c r="O5" s="25">
        <f t="shared" si="1"/>
        <v>1.5521451146848112E-2</v>
      </c>
      <c r="P5" s="8"/>
      <c r="Q5" s="8"/>
      <c r="R5" s="8"/>
      <c r="S5" s="7"/>
      <c r="T5" s="8"/>
      <c r="U5" s="8"/>
      <c r="V5" s="7"/>
      <c r="W5" s="7"/>
      <c r="X5" s="7"/>
      <c r="Y5" s="7"/>
      <c r="Z5" s="7"/>
      <c r="AA5" s="7"/>
      <c r="AB5" s="7"/>
      <c r="AC5" s="8"/>
      <c r="AD5" s="7"/>
      <c r="AE5" s="7"/>
      <c r="AF5" s="7"/>
      <c r="AG5" s="7"/>
      <c r="AH5" s="8"/>
      <c r="AI5" s="8"/>
      <c r="AJ5" s="7"/>
      <c r="AK5" s="7"/>
      <c r="AL5" s="7"/>
      <c r="AM5" s="7"/>
      <c r="AQ5" s="2"/>
      <c r="AV5" s="2"/>
      <c r="AW5" s="2"/>
      <c r="BE5" s="2"/>
      <c r="BJ5" s="2"/>
      <c r="BK5" s="2"/>
      <c r="BS5" s="2"/>
      <c r="BX5" s="2"/>
      <c r="BY5" s="2"/>
      <c r="CG5" s="2"/>
      <c r="CL5" s="2"/>
      <c r="CM5" s="2"/>
    </row>
    <row r="6" spans="1:93" x14ac:dyDescent="0.2">
      <c r="A6" s="17"/>
      <c r="B6" s="19"/>
      <c r="C6" s="20"/>
      <c r="D6" s="17"/>
      <c r="E6" s="17"/>
      <c r="F6" s="17"/>
      <c r="G6" s="8"/>
      <c r="H6" s="29">
        <v>0</v>
      </c>
      <c r="I6" s="26">
        <v>0.47847222222222219</v>
      </c>
      <c r="J6" s="9">
        <f t="shared" si="2"/>
        <v>30.999999999999972</v>
      </c>
      <c r="K6" s="10">
        <v>7.9511000000000003</v>
      </c>
      <c r="L6" s="18">
        <v>50</v>
      </c>
      <c r="M6" s="18">
        <v>25</v>
      </c>
      <c r="N6" s="11">
        <f t="shared" si="0"/>
        <v>3.1477502925807972</v>
      </c>
      <c r="O6" s="25">
        <f t="shared" si="1"/>
        <v>1.5521451146848112E-2</v>
      </c>
      <c r="P6" s="8"/>
      <c r="Q6" s="8"/>
      <c r="R6" s="8"/>
      <c r="S6" s="7"/>
      <c r="T6" s="8"/>
      <c r="U6" s="8"/>
      <c r="V6" s="7"/>
      <c r="W6" s="7"/>
      <c r="X6" s="7"/>
      <c r="Y6" s="7"/>
      <c r="Z6" s="7"/>
      <c r="AA6" s="7"/>
      <c r="AB6" s="7"/>
      <c r="AC6" s="8"/>
      <c r="AD6" s="7"/>
      <c r="AE6" s="7"/>
      <c r="AF6" s="7"/>
      <c r="AG6" s="7"/>
      <c r="AH6" s="8"/>
      <c r="AI6" s="8"/>
      <c r="AJ6" s="7"/>
      <c r="AK6" s="7"/>
      <c r="AL6" s="7"/>
      <c r="AM6" s="7"/>
      <c r="AQ6" s="2"/>
      <c r="AV6" s="2"/>
      <c r="AW6" s="2"/>
      <c r="BE6" s="2"/>
      <c r="BJ6" s="2"/>
      <c r="BK6" s="2"/>
      <c r="BS6" s="2"/>
      <c r="BX6" s="2"/>
      <c r="BY6" s="2"/>
      <c r="CG6" s="2"/>
      <c r="CL6" s="2"/>
      <c r="CM6" s="2"/>
    </row>
    <row r="7" spans="1:93" x14ac:dyDescent="0.2">
      <c r="A7" s="17"/>
      <c r="B7" s="19"/>
      <c r="C7" s="20"/>
      <c r="D7" s="17"/>
      <c r="E7" s="17"/>
      <c r="F7" s="17"/>
      <c r="G7" s="8"/>
      <c r="H7" s="29">
        <v>0</v>
      </c>
      <c r="I7" s="26">
        <v>0.48958333333333331</v>
      </c>
      <c r="J7" s="9">
        <f t="shared" si="2"/>
        <v>46.999999999999993</v>
      </c>
      <c r="K7" s="10">
        <v>7.9481999999999999</v>
      </c>
      <c r="L7" s="18">
        <v>50</v>
      </c>
      <c r="M7" s="18">
        <v>25</v>
      </c>
      <c r="N7" s="11">
        <f t="shared" si="0"/>
        <v>3.1477502925807972</v>
      </c>
      <c r="O7" s="25">
        <f t="shared" si="1"/>
        <v>1.5521451146848112E-2</v>
      </c>
      <c r="P7" s="8"/>
      <c r="Q7" s="8"/>
      <c r="R7" s="8"/>
      <c r="S7" s="7"/>
      <c r="T7" s="8"/>
      <c r="U7" s="8"/>
      <c r="V7" s="7"/>
      <c r="W7" s="7"/>
      <c r="X7" s="7"/>
      <c r="Y7" s="7"/>
      <c r="Z7" s="7"/>
      <c r="AA7" s="7"/>
      <c r="AB7" s="7"/>
      <c r="AC7" s="8"/>
      <c r="AD7" s="7"/>
      <c r="AE7" s="7"/>
      <c r="AF7" s="7"/>
      <c r="AG7" s="7"/>
      <c r="AH7" s="8"/>
      <c r="AI7" s="8"/>
      <c r="AJ7" s="7"/>
      <c r="AK7" s="7"/>
      <c r="AL7" s="7"/>
      <c r="AM7" s="7"/>
      <c r="AQ7" s="2"/>
      <c r="AV7" s="2"/>
      <c r="AW7" s="2"/>
      <c r="BE7" s="2"/>
      <c r="BJ7" s="2"/>
      <c r="BK7" s="2"/>
      <c r="BS7" s="2"/>
      <c r="BX7" s="2"/>
      <c r="BY7" s="2"/>
      <c r="CG7" s="2"/>
      <c r="CL7" s="2"/>
      <c r="CM7" s="2"/>
    </row>
    <row r="8" spans="1:93" x14ac:dyDescent="0.2">
      <c r="A8" s="17"/>
      <c r="B8" s="19"/>
      <c r="C8" s="20"/>
      <c r="D8" s="17"/>
      <c r="E8" s="17"/>
      <c r="F8" s="17"/>
      <c r="G8" s="8"/>
      <c r="H8" s="29">
        <v>0</v>
      </c>
      <c r="I8" s="26">
        <v>0.5</v>
      </c>
      <c r="J8" s="9">
        <f t="shared" si="2"/>
        <v>62.000000000000014</v>
      </c>
      <c r="K8" s="10">
        <v>7.9450000000000003</v>
      </c>
      <c r="L8" s="18">
        <v>50</v>
      </c>
      <c r="M8" s="18">
        <v>25</v>
      </c>
      <c r="N8" s="11">
        <f t="shared" si="0"/>
        <v>3.1477502925807972</v>
      </c>
      <c r="O8" s="25">
        <f t="shared" si="1"/>
        <v>1.5521451146848112E-2</v>
      </c>
      <c r="P8" s="8"/>
      <c r="Q8" s="8"/>
      <c r="R8" s="8"/>
      <c r="S8" s="7"/>
      <c r="T8" s="8"/>
      <c r="U8" s="8"/>
      <c r="V8" s="7"/>
      <c r="W8" s="7"/>
      <c r="X8" s="7"/>
      <c r="Y8" s="7"/>
      <c r="Z8" s="7"/>
      <c r="AA8" s="7"/>
      <c r="AB8" s="7"/>
      <c r="AC8" s="8"/>
      <c r="AD8" s="7"/>
      <c r="AE8" s="7"/>
      <c r="AF8" s="7"/>
      <c r="AG8" s="7"/>
      <c r="AH8" s="8"/>
      <c r="AI8" s="8"/>
      <c r="AJ8" s="7"/>
      <c r="AK8" s="7"/>
      <c r="AL8" s="7"/>
      <c r="AM8" s="7"/>
      <c r="AQ8" s="2"/>
      <c r="AV8" s="2"/>
      <c r="AW8" s="2"/>
      <c r="BE8" s="2"/>
      <c r="BJ8" s="2"/>
      <c r="BK8" s="2"/>
      <c r="BS8" s="2"/>
      <c r="BX8" s="2"/>
      <c r="BY8" s="2"/>
      <c r="CG8" s="2"/>
      <c r="CL8" s="2"/>
      <c r="CM8" s="2"/>
    </row>
    <row r="9" spans="1:93" x14ac:dyDescent="0.2">
      <c r="A9" s="17"/>
      <c r="B9" s="19"/>
      <c r="C9" s="20"/>
      <c r="D9" s="17"/>
      <c r="E9" s="17"/>
      <c r="F9" s="17"/>
      <c r="G9" s="8"/>
      <c r="H9" s="29">
        <v>0</v>
      </c>
      <c r="I9" s="27">
        <v>0.51458333333333328</v>
      </c>
      <c r="J9" s="9">
        <f t="shared" si="2"/>
        <v>82.999999999999943</v>
      </c>
      <c r="K9" s="10">
        <v>7.9409000000000001</v>
      </c>
      <c r="L9" s="18">
        <v>50</v>
      </c>
      <c r="M9" s="18">
        <v>25</v>
      </c>
      <c r="N9" s="11">
        <f t="shared" si="0"/>
        <v>3.1477502925807972</v>
      </c>
      <c r="O9" s="25">
        <f t="shared" si="1"/>
        <v>1.5521451146848112E-2</v>
      </c>
      <c r="P9" s="8"/>
      <c r="Q9" s="8"/>
      <c r="R9" s="8"/>
      <c r="S9" s="7"/>
      <c r="T9" s="8"/>
      <c r="U9" s="8"/>
      <c r="V9" s="7"/>
      <c r="W9" s="7"/>
      <c r="X9" s="7"/>
      <c r="Y9" s="7"/>
      <c r="Z9" s="7"/>
      <c r="AA9" s="7"/>
      <c r="AB9" s="7"/>
      <c r="AC9" s="8"/>
      <c r="AD9" s="7"/>
      <c r="AE9" s="7"/>
      <c r="AF9" s="7"/>
      <c r="AG9" s="7"/>
      <c r="AH9" s="8"/>
      <c r="AI9" s="8"/>
      <c r="AJ9" s="7"/>
      <c r="AK9" s="7"/>
      <c r="AL9" s="7"/>
      <c r="AM9" s="7"/>
      <c r="AQ9" s="2"/>
      <c r="AV9" s="2"/>
      <c r="AW9" s="2"/>
      <c r="BE9" s="2"/>
      <c r="BJ9" s="2"/>
      <c r="BK9" s="2"/>
      <c r="BS9" s="2"/>
      <c r="BX9" s="2"/>
      <c r="BY9" s="2"/>
      <c r="CG9" s="2"/>
      <c r="CL9" s="2"/>
      <c r="CM9" s="2"/>
    </row>
    <row r="10" spans="1:93" x14ac:dyDescent="0.2">
      <c r="A10" s="17"/>
      <c r="B10" s="19"/>
      <c r="C10" s="20"/>
      <c r="D10" s="17"/>
      <c r="E10" s="17"/>
      <c r="F10" s="17"/>
      <c r="G10" s="8"/>
      <c r="H10" s="29">
        <v>0</v>
      </c>
      <c r="I10" s="27">
        <v>0.52777777777777779</v>
      </c>
      <c r="J10" s="9">
        <f t="shared" si="2"/>
        <v>102.00000000000004</v>
      </c>
      <c r="K10" s="10">
        <v>7.9367000000000001</v>
      </c>
      <c r="L10" s="18">
        <v>50</v>
      </c>
      <c r="M10" s="18">
        <v>25</v>
      </c>
      <c r="N10" s="11">
        <f t="shared" si="0"/>
        <v>3.1477502925807972</v>
      </c>
      <c r="O10" s="25">
        <f t="shared" si="1"/>
        <v>1.5521451146848112E-2</v>
      </c>
      <c r="P10" s="8"/>
      <c r="Q10" s="17"/>
      <c r="R10" s="7"/>
      <c r="S10" s="7"/>
      <c r="T10" s="8"/>
      <c r="U10" s="8"/>
      <c r="V10" s="7"/>
      <c r="W10" s="6"/>
      <c r="X10" s="7"/>
      <c r="Y10" s="7"/>
      <c r="Z10" s="7"/>
      <c r="AA10" s="7"/>
      <c r="AB10" s="7"/>
      <c r="AC10" s="8"/>
      <c r="AD10" s="7"/>
      <c r="AE10" s="7"/>
      <c r="AF10" s="7"/>
      <c r="AG10" s="7"/>
      <c r="AH10" s="8"/>
      <c r="AI10" s="8"/>
      <c r="AJ10" s="7"/>
      <c r="AK10" s="6"/>
      <c r="AL10" s="7"/>
      <c r="AM10" s="7"/>
      <c r="AQ10" s="2"/>
      <c r="AV10" s="2"/>
      <c r="AW10" s="2"/>
      <c r="AY10" s="1"/>
      <c r="BE10" s="2"/>
      <c r="BJ10" s="2"/>
      <c r="BK10" s="2"/>
      <c r="BM10" s="1"/>
      <c r="BS10" s="2"/>
      <c r="BX10" s="2"/>
      <c r="BY10" s="2"/>
      <c r="CA10" s="1"/>
      <c r="CG10" s="2"/>
      <c r="CL10" s="2"/>
      <c r="CM10" s="2"/>
      <c r="CO10" s="1"/>
    </row>
    <row r="11" spans="1:93" x14ac:dyDescent="0.2">
      <c r="A11" s="17"/>
      <c r="B11" s="19"/>
      <c r="C11" s="20"/>
      <c r="D11" s="17"/>
      <c r="E11" s="17"/>
      <c r="F11" s="17"/>
      <c r="G11" s="8"/>
      <c r="H11" s="29">
        <v>0</v>
      </c>
      <c r="I11" s="27">
        <v>0.54166666666666663</v>
      </c>
      <c r="J11" s="9">
        <f t="shared" si="2"/>
        <v>121.99999999999997</v>
      </c>
      <c r="K11" s="10">
        <v>7.9335000000000004</v>
      </c>
      <c r="L11" s="18">
        <v>50</v>
      </c>
      <c r="M11" s="18">
        <v>25</v>
      </c>
      <c r="N11" s="11">
        <f t="shared" si="0"/>
        <v>3.1477502925807972</v>
      </c>
      <c r="O11" s="25">
        <f t="shared" si="1"/>
        <v>1.5521451146848112E-2</v>
      </c>
      <c r="P11" s="8"/>
      <c r="Q11" s="17"/>
      <c r="R11" s="7"/>
      <c r="S11" s="7"/>
      <c r="T11" s="8"/>
      <c r="U11" s="7"/>
      <c r="V11" s="7"/>
      <c r="W11" s="7"/>
      <c r="X11" s="7"/>
      <c r="Y11" s="7"/>
      <c r="Z11" s="7"/>
      <c r="AA11" s="7"/>
      <c r="AB11" s="7"/>
      <c r="AC11" s="8"/>
      <c r="AD11" s="7"/>
      <c r="AE11" s="7"/>
      <c r="AF11" s="7"/>
      <c r="AG11" s="7"/>
      <c r="AH11" s="8"/>
      <c r="AI11" s="7"/>
      <c r="AJ11" s="7"/>
      <c r="AK11" s="7"/>
      <c r="AL11" s="7"/>
      <c r="AM11" s="7"/>
      <c r="AQ11" s="2"/>
      <c r="AV11" s="2"/>
      <c r="BE11" s="2"/>
      <c r="BJ11" s="2"/>
      <c r="BS11" s="2"/>
      <c r="BX11" s="2"/>
      <c r="CG11" s="2"/>
      <c r="CL11" s="2"/>
    </row>
    <row r="12" spans="1:93" x14ac:dyDescent="0.2">
      <c r="A12" s="17"/>
      <c r="B12" s="19"/>
      <c r="C12" s="20"/>
      <c r="D12" s="17"/>
      <c r="E12" s="17"/>
      <c r="F12" s="17"/>
      <c r="G12" s="8"/>
      <c r="H12" s="29">
        <v>0</v>
      </c>
      <c r="I12" s="27">
        <v>0.55555555555555558</v>
      </c>
      <c r="J12" s="9">
        <f t="shared" si="2"/>
        <v>142.00000000000006</v>
      </c>
      <c r="K12" s="10">
        <v>7.9295999999999998</v>
      </c>
      <c r="L12" s="18">
        <v>50</v>
      </c>
      <c r="M12" s="18">
        <v>25</v>
      </c>
      <c r="N12" s="11">
        <f t="shared" si="0"/>
        <v>3.1477502925807972</v>
      </c>
      <c r="O12" s="25">
        <f t="shared" si="1"/>
        <v>1.5521451146848112E-2</v>
      </c>
      <c r="P12" s="8"/>
      <c r="Q12" s="8"/>
      <c r="R12" s="7"/>
      <c r="S12" s="7"/>
      <c r="T12" s="8"/>
      <c r="U12" s="8"/>
      <c r="V12" s="7"/>
      <c r="W12" s="7"/>
      <c r="X12" s="7"/>
      <c r="Y12" s="7"/>
      <c r="Z12" s="7"/>
      <c r="AA12" s="7"/>
      <c r="AB12" s="7"/>
      <c r="AC12" s="8"/>
      <c r="AD12" s="7"/>
      <c r="AE12" s="7"/>
      <c r="AF12" s="7"/>
      <c r="AG12" s="7"/>
      <c r="AH12" s="8"/>
      <c r="AI12" s="8"/>
      <c r="AJ12" s="7"/>
      <c r="AK12" s="7"/>
      <c r="AL12" s="7"/>
      <c r="AM12" s="7"/>
      <c r="AQ12" s="2"/>
      <c r="AV12" s="2"/>
      <c r="AW12" s="2"/>
      <c r="BE12" s="2"/>
      <c r="BJ12" s="2"/>
      <c r="BK12" s="2"/>
      <c r="BS12" s="2"/>
      <c r="BX12" s="2"/>
      <c r="BY12" s="2"/>
      <c r="CG12" s="2"/>
      <c r="CL12" s="2"/>
      <c r="CM12" s="2"/>
    </row>
    <row r="13" spans="1:93" x14ac:dyDescent="0.2">
      <c r="A13" s="21"/>
      <c r="B13" s="22"/>
      <c r="C13" s="23"/>
      <c r="D13" s="21"/>
      <c r="E13" s="21"/>
      <c r="F13" s="21"/>
      <c r="G13" s="21"/>
      <c r="H13" s="29">
        <v>0</v>
      </c>
      <c r="I13" s="27">
        <v>0.56874999999999998</v>
      </c>
      <c r="J13" s="9">
        <f t="shared" si="2"/>
        <v>161</v>
      </c>
      <c r="K13" s="10">
        <v>7.9261999999999997</v>
      </c>
      <c r="L13" s="18">
        <v>50</v>
      </c>
      <c r="M13" s="18">
        <v>25</v>
      </c>
      <c r="N13" s="11">
        <f t="shared" si="0"/>
        <v>3.1477502925807972</v>
      </c>
      <c r="O13" s="25">
        <f t="shared" si="1"/>
        <v>1.5521451146848112E-2</v>
      </c>
      <c r="P13" s="21"/>
      <c r="Q13" s="21"/>
    </row>
    <row r="14" spans="1:93" x14ac:dyDescent="0.2">
      <c r="A14" s="21"/>
      <c r="B14" s="22"/>
      <c r="C14" s="23"/>
      <c r="D14" s="21"/>
      <c r="E14" s="21"/>
      <c r="F14" s="21"/>
      <c r="G14" s="21"/>
      <c r="H14" s="29">
        <v>0</v>
      </c>
      <c r="I14" s="27">
        <v>0.58194444444444449</v>
      </c>
      <c r="J14" s="9">
        <f t="shared" si="2"/>
        <v>180.00000000000009</v>
      </c>
      <c r="K14" s="10">
        <v>7.9227999999999996</v>
      </c>
      <c r="L14" s="18">
        <v>50</v>
      </c>
      <c r="M14" s="18">
        <v>25</v>
      </c>
      <c r="N14" s="11">
        <f t="shared" si="0"/>
        <v>3.1477502925807972</v>
      </c>
      <c r="O14" s="25">
        <f t="shared" si="1"/>
        <v>1.5521451146848112E-2</v>
      </c>
      <c r="P14" s="21"/>
      <c r="Q14" s="21"/>
    </row>
    <row r="15" spans="1:93" x14ac:dyDescent="0.2">
      <c r="A15" s="21"/>
      <c r="B15" s="22"/>
      <c r="C15" s="23"/>
      <c r="D15" s="21"/>
      <c r="E15" s="21"/>
      <c r="F15" s="21"/>
      <c r="G15" s="21"/>
      <c r="H15" s="29">
        <v>0</v>
      </c>
      <c r="I15" s="27">
        <v>0.59791666666666665</v>
      </c>
      <c r="J15" s="9">
        <f t="shared" si="2"/>
        <v>203</v>
      </c>
      <c r="K15" s="10">
        <v>7.9184999999999999</v>
      </c>
      <c r="L15" s="18">
        <v>50</v>
      </c>
      <c r="M15" s="18">
        <v>25</v>
      </c>
      <c r="N15" s="11">
        <f t="shared" si="0"/>
        <v>3.1477502925807972</v>
      </c>
      <c r="O15" s="25">
        <f t="shared" si="1"/>
        <v>1.5521451146848112E-2</v>
      </c>
      <c r="P15" s="21"/>
      <c r="Q15" s="21"/>
    </row>
    <row r="16" spans="1:93" x14ac:dyDescent="0.2">
      <c r="A16" s="21"/>
      <c r="B16" s="22"/>
      <c r="C16" s="23"/>
      <c r="D16" s="21"/>
      <c r="E16" s="21"/>
      <c r="F16" s="21"/>
      <c r="G16" s="1"/>
      <c r="H16" s="29">
        <v>0</v>
      </c>
      <c r="I16" s="27">
        <v>0.61111111111111105</v>
      </c>
      <c r="J16" s="9">
        <f t="shared" si="2"/>
        <v>221.99999999999991</v>
      </c>
      <c r="K16" s="10">
        <v>7.9147999999999996</v>
      </c>
      <c r="L16" s="18">
        <v>50</v>
      </c>
      <c r="M16" s="18">
        <v>25</v>
      </c>
      <c r="N16" s="11">
        <f t="shared" ref="N16:N27" si="3">(610.78*2.71828^(M16/(M16+238.3)*17.2694))/1000</f>
        <v>3.1477502925807972</v>
      </c>
      <c r="O16" s="25">
        <f t="shared" ref="O16:O27" si="4">(1-(L16/100))*(N16/F$2)</f>
        <v>1.5521451146848112E-2</v>
      </c>
      <c r="P16" s="21"/>
      <c r="Q16" s="21"/>
    </row>
    <row r="17" spans="1:17" x14ac:dyDescent="0.2">
      <c r="A17" s="21"/>
      <c r="B17" s="22"/>
      <c r="C17" s="23"/>
      <c r="D17" s="21"/>
      <c r="E17" s="21"/>
      <c r="F17" s="21"/>
      <c r="G17" s="21"/>
      <c r="H17" s="29">
        <v>0</v>
      </c>
      <c r="I17" s="27">
        <v>0.62430555555555556</v>
      </c>
      <c r="J17" s="9">
        <f t="shared" si="2"/>
        <v>241.00000000000003</v>
      </c>
      <c r="K17" s="31">
        <v>7.9112999999999998</v>
      </c>
      <c r="L17" s="18">
        <v>50</v>
      </c>
      <c r="M17" s="18">
        <v>25</v>
      </c>
      <c r="N17" s="11">
        <f t="shared" si="3"/>
        <v>3.1477502925807972</v>
      </c>
      <c r="O17" s="25">
        <f t="shared" si="4"/>
        <v>1.5521451146848112E-2</v>
      </c>
      <c r="P17" s="21"/>
      <c r="Q17" s="21"/>
    </row>
    <row r="18" spans="1:17" x14ac:dyDescent="0.2">
      <c r="A18" s="21"/>
      <c r="B18" s="22"/>
      <c r="C18" s="23"/>
      <c r="D18" s="21"/>
      <c r="E18" s="21"/>
      <c r="F18" s="21"/>
      <c r="G18" s="21"/>
      <c r="H18" s="29">
        <v>0</v>
      </c>
      <c r="I18" s="27">
        <v>0.63888888888888895</v>
      </c>
      <c r="J18" s="9">
        <f t="shared" si="2"/>
        <v>262.00000000000011</v>
      </c>
      <c r="K18" s="10">
        <v>7.9077000000000002</v>
      </c>
      <c r="L18" s="18">
        <v>50</v>
      </c>
      <c r="M18" s="18">
        <v>25</v>
      </c>
      <c r="N18" s="11">
        <f t="shared" si="3"/>
        <v>3.1477502925807972</v>
      </c>
      <c r="O18" s="25">
        <f t="shared" si="4"/>
        <v>1.5521451146848112E-2</v>
      </c>
      <c r="P18" s="21"/>
      <c r="Q18" s="21"/>
    </row>
    <row r="19" spans="1:17" x14ac:dyDescent="0.2">
      <c r="A19" s="21"/>
      <c r="B19" s="22"/>
      <c r="C19" s="23"/>
      <c r="D19" s="21"/>
      <c r="E19" s="21"/>
      <c r="F19" s="21"/>
      <c r="G19" s="21"/>
      <c r="H19" s="29">
        <v>0</v>
      </c>
      <c r="I19" s="27">
        <v>0.65763888888888888</v>
      </c>
      <c r="J19" s="9">
        <f t="shared" si="2"/>
        <v>289</v>
      </c>
      <c r="K19" s="10">
        <v>7.9028</v>
      </c>
      <c r="L19" s="18">
        <v>50</v>
      </c>
      <c r="M19" s="18">
        <v>25</v>
      </c>
      <c r="N19" s="11">
        <f t="shared" si="3"/>
        <v>3.1477502925807972</v>
      </c>
      <c r="O19" s="25">
        <f t="shared" si="4"/>
        <v>1.5521451146848112E-2</v>
      </c>
      <c r="P19" s="21"/>
      <c r="Q19" s="21"/>
    </row>
    <row r="20" spans="1:17" x14ac:dyDescent="0.2">
      <c r="A20" s="21"/>
      <c r="B20" s="22"/>
      <c r="C20" s="23"/>
      <c r="D20" s="21"/>
      <c r="E20" s="21"/>
      <c r="F20" s="21"/>
      <c r="G20" s="21"/>
      <c r="H20" s="29">
        <v>0</v>
      </c>
      <c r="I20" s="27">
        <v>0.67847222222222225</v>
      </c>
      <c r="J20" s="9">
        <f t="shared" si="2"/>
        <v>319.00000000000006</v>
      </c>
      <c r="K20" s="10">
        <v>7.8977000000000004</v>
      </c>
      <c r="L20" s="18">
        <v>50</v>
      </c>
      <c r="M20" s="18">
        <v>25</v>
      </c>
      <c r="N20" s="11">
        <f t="shared" si="3"/>
        <v>3.1477502925807972</v>
      </c>
      <c r="O20" s="25">
        <f t="shared" si="4"/>
        <v>1.5521451146848112E-2</v>
      </c>
      <c r="P20" s="21"/>
      <c r="Q20" s="21"/>
    </row>
    <row r="21" spans="1:17" x14ac:dyDescent="0.2">
      <c r="A21" s="21"/>
      <c r="B21" s="22"/>
      <c r="C21" s="23"/>
      <c r="D21" s="21"/>
      <c r="E21" s="21"/>
      <c r="F21" s="21"/>
      <c r="G21" s="21"/>
      <c r="H21" s="29">
        <v>0</v>
      </c>
      <c r="I21" s="27">
        <v>0.69861111111111107</v>
      </c>
      <c r="J21" s="9">
        <f t="shared" si="2"/>
        <v>347.99999999999994</v>
      </c>
      <c r="K21" s="10">
        <v>7.8925999999999998</v>
      </c>
      <c r="L21" s="18">
        <v>50</v>
      </c>
      <c r="M21" s="18">
        <v>25</v>
      </c>
      <c r="N21" s="11">
        <f t="shared" si="3"/>
        <v>3.1477502925807972</v>
      </c>
      <c r="O21" s="25">
        <f t="shared" si="4"/>
        <v>1.5521451146848112E-2</v>
      </c>
      <c r="P21" s="21"/>
      <c r="Q21" s="21"/>
    </row>
    <row r="22" spans="1:17" x14ac:dyDescent="0.2">
      <c r="A22" s="21"/>
      <c r="B22" s="22"/>
      <c r="C22" s="23"/>
      <c r="D22" s="21"/>
      <c r="E22" s="21"/>
      <c r="F22" s="21"/>
      <c r="G22" s="21"/>
      <c r="H22" s="29">
        <v>0</v>
      </c>
      <c r="I22" s="27">
        <v>0.71944444444444444</v>
      </c>
      <c r="J22" s="9">
        <f t="shared" si="2"/>
        <v>378</v>
      </c>
      <c r="K22" s="10">
        <v>7.8879000000000001</v>
      </c>
      <c r="L22" s="18">
        <v>50</v>
      </c>
      <c r="M22" s="18">
        <v>25</v>
      </c>
      <c r="N22" s="11">
        <f t="shared" si="3"/>
        <v>3.1477502925807972</v>
      </c>
      <c r="O22" s="25">
        <f t="shared" si="4"/>
        <v>1.5521451146848112E-2</v>
      </c>
      <c r="P22" s="21"/>
      <c r="Q22" s="21"/>
    </row>
    <row r="23" spans="1:17" x14ac:dyDescent="0.2">
      <c r="A23" s="21"/>
      <c r="B23" s="22"/>
      <c r="C23" s="23"/>
      <c r="D23" s="21"/>
      <c r="E23" s="21"/>
      <c r="F23" s="21"/>
      <c r="G23" s="21"/>
      <c r="H23" s="29">
        <v>0</v>
      </c>
      <c r="I23" s="27">
        <v>0.74375000000000002</v>
      </c>
      <c r="J23" s="9">
        <f t="shared" ref="J23:J27" si="5">60*(I23-$I$2)*24+(24*60*H23)</f>
        <v>413.00000000000006</v>
      </c>
      <c r="K23" s="10">
        <v>7.8819999999999997</v>
      </c>
      <c r="L23" s="18">
        <v>50</v>
      </c>
      <c r="M23" s="18">
        <v>25</v>
      </c>
      <c r="N23" s="11">
        <f t="shared" si="3"/>
        <v>3.1477502925807972</v>
      </c>
      <c r="O23" s="25">
        <f t="shared" si="4"/>
        <v>1.5521451146848112E-2</v>
      </c>
      <c r="P23" s="21"/>
      <c r="Q23" s="21"/>
    </row>
    <row r="24" spans="1:17" x14ac:dyDescent="0.2">
      <c r="A24" s="21"/>
      <c r="B24" s="22"/>
      <c r="C24" s="23"/>
      <c r="D24" s="21"/>
      <c r="E24" s="21"/>
      <c r="F24" s="21"/>
      <c r="G24" s="21"/>
      <c r="H24" s="29">
        <v>0</v>
      </c>
      <c r="I24" s="27">
        <v>0.7729166666666667</v>
      </c>
      <c r="J24" s="9">
        <f t="shared" si="5"/>
        <v>455.00000000000006</v>
      </c>
      <c r="K24" s="10">
        <v>7.8753000000000002</v>
      </c>
      <c r="L24" s="18">
        <v>50</v>
      </c>
      <c r="M24" s="18">
        <v>25</v>
      </c>
      <c r="N24" s="11">
        <f t="shared" si="3"/>
        <v>3.1477502925807972</v>
      </c>
      <c r="O24" s="25">
        <f t="shared" si="4"/>
        <v>1.5521451146848112E-2</v>
      </c>
      <c r="P24" s="21"/>
      <c r="Q24" s="21"/>
    </row>
    <row r="25" spans="1:17" x14ac:dyDescent="0.2">
      <c r="A25" s="21"/>
      <c r="B25" s="22"/>
      <c r="C25" s="23"/>
      <c r="D25" s="21"/>
      <c r="E25" s="21"/>
      <c r="F25" s="21"/>
      <c r="G25" s="21"/>
      <c r="H25" s="29">
        <v>0</v>
      </c>
      <c r="I25" s="27">
        <v>0.79791666666666661</v>
      </c>
      <c r="J25" s="9">
        <f t="shared" si="5"/>
        <v>491</v>
      </c>
      <c r="K25" s="10">
        <v>7.8695000000000004</v>
      </c>
      <c r="L25" s="18">
        <v>50</v>
      </c>
      <c r="M25" s="18">
        <v>25</v>
      </c>
      <c r="N25" s="11">
        <f t="shared" si="3"/>
        <v>3.1477502925807972</v>
      </c>
      <c r="O25" s="25">
        <f t="shared" si="4"/>
        <v>1.5521451146848112E-2</v>
      </c>
      <c r="P25" s="21"/>
      <c r="Q25" s="21"/>
    </row>
    <row r="26" spans="1:17" x14ac:dyDescent="0.2">
      <c r="A26" s="21"/>
      <c r="B26" s="22"/>
      <c r="C26" s="23"/>
      <c r="D26" s="21"/>
      <c r="E26" s="21"/>
      <c r="F26" s="21"/>
      <c r="G26" s="21"/>
      <c r="H26" s="29">
        <v>0</v>
      </c>
      <c r="I26" s="27">
        <v>0.82430555555555562</v>
      </c>
      <c r="J26" s="9">
        <f t="shared" si="5"/>
        <v>529.00000000000011</v>
      </c>
      <c r="K26" s="10">
        <v>7.8635999999999999</v>
      </c>
      <c r="L26" s="18">
        <v>50</v>
      </c>
      <c r="M26" s="18">
        <v>25</v>
      </c>
      <c r="N26" s="11">
        <f t="shared" si="3"/>
        <v>3.1477502925807972</v>
      </c>
      <c r="O26" s="25">
        <f t="shared" si="4"/>
        <v>1.5521451146848112E-2</v>
      </c>
      <c r="P26" s="21"/>
      <c r="Q26" s="21"/>
    </row>
    <row r="27" spans="1:17" x14ac:dyDescent="0.2">
      <c r="A27" s="21"/>
      <c r="B27" s="22"/>
      <c r="C27" s="23"/>
      <c r="D27" s="21"/>
      <c r="E27" s="21"/>
      <c r="F27" s="21"/>
      <c r="G27" s="21"/>
      <c r="H27" s="29">
        <v>0</v>
      </c>
      <c r="I27" s="27">
        <v>0.84861111111111109</v>
      </c>
      <c r="J27" s="9">
        <f t="shared" si="5"/>
        <v>564</v>
      </c>
      <c r="K27" s="10">
        <v>7.8582999999999998</v>
      </c>
      <c r="L27" s="18">
        <v>50</v>
      </c>
      <c r="M27" s="18">
        <v>25</v>
      </c>
      <c r="N27" s="11">
        <f t="shared" si="3"/>
        <v>3.1477502925807972</v>
      </c>
      <c r="O27" s="25">
        <f t="shared" si="4"/>
        <v>1.5521451146848112E-2</v>
      </c>
      <c r="P27" s="21"/>
      <c r="Q27" s="21"/>
    </row>
    <row r="28" spans="1:17" x14ac:dyDescent="0.2">
      <c r="A28" s="21"/>
      <c r="B28" s="22"/>
      <c r="C28" s="23"/>
      <c r="D28" s="21"/>
      <c r="E28" s="21"/>
      <c r="F28" s="21"/>
      <c r="G28" s="21"/>
      <c r="H28" s="30"/>
      <c r="I28" s="27"/>
      <c r="J28" s="9"/>
      <c r="K28" s="10"/>
      <c r="L28" s="18"/>
      <c r="M28" s="18"/>
      <c r="N28" s="11"/>
      <c r="O28" s="25"/>
      <c r="P28" s="21"/>
      <c r="Q28" s="21"/>
    </row>
    <row r="29" spans="1:17" x14ac:dyDescent="0.2">
      <c r="A29" s="21"/>
      <c r="B29" s="22"/>
      <c r="C29" s="23"/>
      <c r="D29" s="21"/>
      <c r="E29" s="21"/>
      <c r="F29" s="21"/>
      <c r="G29" s="21"/>
      <c r="H29" s="30"/>
      <c r="I29" s="27"/>
      <c r="J29" s="9"/>
      <c r="K29" s="10"/>
      <c r="L29" s="18"/>
      <c r="M29" s="18"/>
      <c r="N29" s="11"/>
      <c r="O29" s="25"/>
      <c r="P29" s="21"/>
      <c r="Q29" s="21"/>
    </row>
    <row r="30" spans="1:17" x14ac:dyDescent="0.2">
      <c r="A30" s="21"/>
      <c r="B30" s="22"/>
      <c r="C30" s="23"/>
      <c r="D30" s="21"/>
      <c r="E30" s="21"/>
      <c r="F30" s="21"/>
      <c r="G30" s="21"/>
      <c r="O30" s="21"/>
      <c r="P30" s="21"/>
      <c r="Q30" s="21"/>
    </row>
    <row r="31" spans="1:17" x14ac:dyDescent="0.2">
      <c r="A31" s="21"/>
      <c r="B31" s="22"/>
      <c r="C31" s="23"/>
      <c r="D31" s="21"/>
      <c r="E31" s="21"/>
      <c r="F31" s="21"/>
      <c r="G31" s="21"/>
      <c r="O31" s="21"/>
      <c r="P31" s="21"/>
      <c r="Q31" s="21"/>
    </row>
    <row r="32" spans="1:17" x14ac:dyDescent="0.2">
      <c r="A32" s="21"/>
      <c r="B32" s="22"/>
      <c r="C32" s="23"/>
      <c r="D32" s="21"/>
      <c r="E32" s="21"/>
      <c r="F32" s="21"/>
      <c r="G32" s="21"/>
      <c r="J32" s="21"/>
      <c r="K32" s="21"/>
      <c r="L32" s="21"/>
      <c r="M32" s="21"/>
      <c r="N32" s="21"/>
      <c r="O32" s="21"/>
      <c r="P32" s="21"/>
      <c r="Q32" s="21"/>
    </row>
    <row r="33" spans="1:17" x14ac:dyDescent="0.2">
      <c r="A33" s="21"/>
      <c r="B33" s="22"/>
      <c r="C33" s="23"/>
      <c r="D33" s="21"/>
      <c r="E33" s="21"/>
      <c r="F33" s="21"/>
      <c r="G33" s="21"/>
      <c r="J33" s="21"/>
      <c r="K33" s="21"/>
      <c r="L33" s="21"/>
      <c r="M33" s="21"/>
      <c r="N33" s="21"/>
      <c r="O33" s="21"/>
      <c r="P33" s="21"/>
      <c r="Q33" s="21"/>
    </row>
    <row r="34" spans="1:17" x14ac:dyDescent="0.2">
      <c r="A34" s="21"/>
      <c r="B34" s="22"/>
      <c r="C34" s="23"/>
      <c r="D34" s="21"/>
      <c r="E34" s="21"/>
      <c r="F34" s="21"/>
      <c r="G34" s="21"/>
      <c r="J34" s="21"/>
      <c r="K34" s="21"/>
      <c r="L34" s="21"/>
      <c r="M34" s="21"/>
      <c r="N34" s="21"/>
      <c r="O34" s="21"/>
      <c r="P34" s="21"/>
      <c r="Q34" s="21"/>
    </row>
    <row r="35" spans="1:17" x14ac:dyDescent="0.2">
      <c r="A35" s="21"/>
      <c r="B35" s="22"/>
      <c r="C35" s="23"/>
      <c r="D35" s="21"/>
      <c r="E35" s="21"/>
      <c r="F35" s="21"/>
      <c r="G35" s="21"/>
      <c r="J35" s="21"/>
      <c r="K35" s="21"/>
      <c r="L35" s="21"/>
      <c r="M35" s="21"/>
      <c r="N35" s="21"/>
      <c r="O35" s="21"/>
      <c r="P35" s="21"/>
      <c r="Q35" s="21"/>
    </row>
    <row r="36" spans="1:17" x14ac:dyDescent="0.2">
      <c r="A36" s="21"/>
      <c r="B36" s="22"/>
      <c r="C36" s="23"/>
      <c r="D36" s="21"/>
      <c r="E36" s="21"/>
      <c r="F36" s="21"/>
      <c r="G36" s="21"/>
      <c r="J36" s="21"/>
      <c r="K36" s="21"/>
      <c r="L36" s="21"/>
      <c r="M36" s="21"/>
      <c r="N36" s="21"/>
      <c r="O36" s="21"/>
      <c r="P36" s="21"/>
      <c r="Q36" s="21"/>
    </row>
    <row r="37" spans="1:17" x14ac:dyDescent="0.2">
      <c r="A37" s="21"/>
      <c r="B37" s="22"/>
      <c r="C37" s="23"/>
      <c r="D37" s="21"/>
      <c r="E37" s="21"/>
      <c r="F37" s="21"/>
      <c r="G37" s="21"/>
      <c r="J37" s="21"/>
      <c r="K37" s="21"/>
      <c r="L37" s="21"/>
      <c r="M37" s="21"/>
      <c r="N37" s="21"/>
      <c r="O37" s="21"/>
      <c r="P37" s="21"/>
      <c r="Q37" s="21"/>
    </row>
    <row r="38" spans="1:17" x14ac:dyDescent="0.2">
      <c r="A38" s="21"/>
      <c r="B38" s="22"/>
      <c r="C38" s="23"/>
      <c r="D38" s="21"/>
      <c r="E38" s="21"/>
      <c r="F38" s="21"/>
      <c r="G38" s="21"/>
      <c r="J38" s="21"/>
      <c r="K38" s="21"/>
      <c r="L38" s="21"/>
      <c r="M38" s="21"/>
      <c r="N38" s="21"/>
      <c r="O38" s="21"/>
      <c r="P38" s="21"/>
      <c r="Q38" s="21"/>
    </row>
    <row r="39" spans="1:17" x14ac:dyDescent="0.2">
      <c r="A39" s="21"/>
      <c r="B39" s="22"/>
      <c r="C39" s="23"/>
      <c r="D39" s="21"/>
      <c r="E39" s="21"/>
      <c r="F39" s="21"/>
      <c r="G39" s="21"/>
      <c r="J39" s="21"/>
      <c r="K39" s="21"/>
      <c r="L39" s="21"/>
      <c r="M39" s="21"/>
      <c r="N39" s="21"/>
      <c r="O39" s="21"/>
      <c r="P39" s="21"/>
      <c r="Q39" s="21"/>
    </row>
    <row r="40" spans="1:17" x14ac:dyDescent="0.2">
      <c r="A40" s="21"/>
      <c r="B40" s="22"/>
      <c r="C40" s="23"/>
      <c r="D40" s="21"/>
      <c r="E40" s="21"/>
      <c r="F40" s="21"/>
      <c r="G40" s="21"/>
      <c r="J40" s="21"/>
      <c r="K40" s="21"/>
      <c r="L40" s="21"/>
      <c r="M40" s="21"/>
      <c r="N40" s="21"/>
      <c r="O40" s="21"/>
      <c r="P40" s="21"/>
      <c r="Q40" s="21"/>
    </row>
  </sheetData>
  <pageMargins left="0.7" right="0.7" top="0.75" bottom="0.75" header="0.3" footer="0.3"/>
  <pageSetup paperSize="9" orientation="portrait" horizont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DE9AFD-6BB8-4F9E-BA65-16B1CF613D0B}">
  <dimension ref="A1:CO40"/>
  <sheetViews>
    <sheetView zoomScale="120" zoomScaleNormal="130" workbookViewId="0">
      <selection activeCell="D3" sqref="D3"/>
    </sheetView>
  </sheetViews>
  <sheetFormatPr baseColWidth="10" defaultColWidth="10.83203125" defaultRowHeight="15" x14ac:dyDescent="0.2"/>
  <cols>
    <col min="1" max="1" width="26" bestFit="1" customWidth="1"/>
    <col min="2" max="2" width="11.5" style="3" bestFit="1" customWidth="1"/>
    <col min="3" max="3" width="11.33203125" style="4" bestFit="1" customWidth="1"/>
    <col min="4" max="4" width="17.6640625" customWidth="1"/>
    <col min="5" max="5" width="14" bestFit="1" customWidth="1"/>
    <col min="6" max="6" width="11.5" bestFit="1" customWidth="1"/>
    <col min="7" max="7" width="11.1640625" bestFit="1" customWidth="1"/>
    <col min="8" max="8" width="11.1640625" style="24" bestFit="1" customWidth="1"/>
    <col min="9" max="9" width="11" style="28" bestFit="1" customWidth="1"/>
  </cols>
  <sheetData>
    <row r="1" spans="1:93" x14ac:dyDescent="0.2">
      <c r="A1" s="32" t="s">
        <v>12</v>
      </c>
      <c r="B1" s="33" t="s">
        <v>0</v>
      </c>
      <c r="C1" s="34" t="s">
        <v>5</v>
      </c>
      <c r="D1" s="35" t="s">
        <v>6</v>
      </c>
      <c r="E1" s="35" t="s">
        <v>7</v>
      </c>
      <c r="F1" s="12" t="s">
        <v>8</v>
      </c>
      <c r="G1" s="5" t="s">
        <v>9</v>
      </c>
      <c r="H1" s="36" t="s">
        <v>10</v>
      </c>
      <c r="I1" s="37" t="s">
        <v>11</v>
      </c>
      <c r="J1" s="5" t="s">
        <v>13</v>
      </c>
      <c r="K1" s="32" t="s">
        <v>14</v>
      </c>
      <c r="L1" s="5" t="s">
        <v>1</v>
      </c>
      <c r="M1" s="5" t="s">
        <v>2</v>
      </c>
      <c r="N1" s="5" t="s">
        <v>3</v>
      </c>
      <c r="O1" s="5" t="s">
        <v>4</v>
      </c>
      <c r="P1" s="5" t="s">
        <v>15</v>
      </c>
      <c r="Q1" s="6" t="s">
        <v>16</v>
      </c>
      <c r="R1" s="7"/>
      <c r="S1" s="7"/>
      <c r="T1" s="6"/>
      <c r="U1" s="6"/>
      <c r="V1" s="6"/>
      <c r="W1" s="6"/>
      <c r="X1" s="7"/>
      <c r="Y1" s="7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7"/>
      <c r="AM1" s="7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</row>
    <row r="2" spans="1:93" x14ac:dyDescent="0.2">
      <c r="A2" s="13" t="s">
        <v>18</v>
      </c>
      <c r="B2" s="14">
        <v>45148</v>
      </c>
      <c r="C2" s="15">
        <v>0.45694444444444443</v>
      </c>
      <c r="D2" s="16">
        <v>8.0081000000000007</v>
      </c>
      <c r="E2" s="16">
        <v>7.7770999999999999</v>
      </c>
      <c r="F2" s="16">
        <v>101.4</v>
      </c>
      <c r="G2" s="8">
        <v>0</v>
      </c>
      <c r="H2" s="29">
        <v>0</v>
      </c>
      <c r="I2" s="26">
        <v>0.45694444444444443</v>
      </c>
      <c r="J2" s="9">
        <v>0</v>
      </c>
      <c r="K2" s="10">
        <v>8.0122</v>
      </c>
      <c r="L2" s="18">
        <v>50</v>
      </c>
      <c r="M2" s="18">
        <v>25</v>
      </c>
      <c r="N2" s="11">
        <f>(610.78*2.71828^(M2/(M2+238.3)*17.2694))/1000</f>
        <v>3.1477502925807972</v>
      </c>
      <c r="O2" s="25">
        <f>(1-(L2/100))*(N2/F$2)</f>
        <v>1.5521451146848112E-2</v>
      </c>
      <c r="P2" s="8"/>
      <c r="Q2" s="8" t="s">
        <v>20</v>
      </c>
      <c r="R2" s="7"/>
      <c r="S2" s="7"/>
      <c r="T2" s="6"/>
      <c r="U2" s="6"/>
      <c r="V2" s="6"/>
      <c r="W2" s="6"/>
      <c r="X2" s="7"/>
      <c r="Y2" s="7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7"/>
      <c r="AM2" s="7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</row>
    <row r="3" spans="1:93" x14ac:dyDescent="0.2">
      <c r="A3" s="17"/>
      <c r="B3" s="19"/>
      <c r="C3" s="20"/>
      <c r="D3" s="17"/>
      <c r="E3" s="17"/>
      <c r="F3" s="17"/>
      <c r="G3" s="8"/>
      <c r="H3" s="29">
        <v>0</v>
      </c>
      <c r="I3" s="26">
        <v>0.46111111111111108</v>
      </c>
      <c r="J3" s="9">
        <f>60*(I3-$I$2)*24+(24*60*H3)</f>
        <v>5.9999999999999787</v>
      </c>
      <c r="K3" s="10">
        <v>8.0112000000000005</v>
      </c>
      <c r="L3" s="18">
        <v>50</v>
      </c>
      <c r="M3" s="18">
        <v>25</v>
      </c>
      <c r="N3" s="11">
        <f t="shared" ref="N3:N15" si="0">(610.78*2.71828^(M3/(M3+238.3)*17.2694))/1000</f>
        <v>3.1477502925807972</v>
      </c>
      <c r="O3" s="25">
        <f t="shared" ref="O3:O15" si="1">(1-(L3/100))*(N3/F$2)</f>
        <v>1.5521451146848112E-2</v>
      </c>
      <c r="P3" s="8"/>
      <c r="Q3" s="17"/>
      <c r="R3" s="7"/>
      <c r="S3" s="7"/>
      <c r="T3" s="8"/>
      <c r="U3" s="7"/>
      <c r="V3" s="7"/>
      <c r="W3" s="7"/>
      <c r="X3" s="7"/>
      <c r="Y3" s="7"/>
      <c r="Z3" s="7"/>
      <c r="AA3" s="7"/>
      <c r="AB3" s="7"/>
      <c r="AC3" s="8"/>
      <c r="AD3" s="7"/>
      <c r="AE3" s="7"/>
      <c r="AF3" s="7"/>
      <c r="AG3" s="7"/>
      <c r="AH3" s="8"/>
      <c r="AI3" s="7"/>
      <c r="AJ3" s="7"/>
      <c r="AK3" s="7"/>
      <c r="AL3" s="7"/>
      <c r="AM3" s="7"/>
      <c r="AQ3" s="2"/>
      <c r="AV3" s="2"/>
      <c r="BE3" s="2"/>
      <c r="BJ3" s="2"/>
      <c r="BS3" s="2"/>
      <c r="BX3" s="2"/>
      <c r="CG3" s="2"/>
      <c r="CL3" s="2"/>
    </row>
    <row r="4" spans="1:93" x14ac:dyDescent="0.2">
      <c r="A4" s="17"/>
      <c r="B4" s="19"/>
      <c r="C4" s="20"/>
      <c r="D4" s="17"/>
      <c r="E4" s="17"/>
      <c r="F4" s="17"/>
      <c r="G4" s="8"/>
      <c r="H4" s="29">
        <v>0</v>
      </c>
      <c r="I4" s="26">
        <v>0.46527777777777773</v>
      </c>
      <c r="J4" s="9">
        <f t="shared" ref="J4:J27" si="2">60*(I4-$I$2)*24+(24*60*H4)</f>
        <v>11.999999999999957</v>
      </c>
      <c r="K4" s="10">
        <v>8.0101999999999993</v>
      </c>
      <c r="L4" s="18">
        <v>50</v>
      </c>
      <c r="M4" s="18">
        <v>25</v>
      </c>
      <c r="N4" s="11">
        <f t="shared" si="0"/>
        <v>3.1477502925807972</v>
      </c>
      <c r="O4" s="25">
        <f t="shared" si="1"/>
        <v>1.5521451146848112E-2</v>
      </c>
      <c r="P4" s="17"/>
      <c r="Q4" s="8"/>
      <c r="R4" s="7"/>
      <c r="S4" s="7"/>
      <c r="T4" s="8"/>
      <c r="U4" s="8"/>
      <c r="V4" s="7"/>
      <c r="W4" s="7"/>
      <c r="X4" s="7"/>
      <c r="Y4" s="7"/>
      <c r="Z4" s="7"/>
      <c r="AA4" s="7"/>
      <c r="AB4" s="7"/>
      <c r="AC4" s="8"/>
      <c r="AD4" s="7"/>
      <c r="AE4" s="7"/>
      <c r="AF4" s="7"/>
      <c r="AG4" s="7"/>
      <c r="AH4" s="8"/>
      <c r="AI4" s="8"/>
      <c r="AJ4" s="7"/>
      <c r="AK4" s="7"/>
      <c r="AL4" s="7"/>
      <c r="AM4" s="7"/>
      <c r="AQ4" s="2"/>
      <c r="AV4" s="2"/>
      <c r="AW4" s="2"/>
      <c r="BE4" s="2"/>
      <c r="BJ4" s="2"/>
      <c r="BK4" s="2"/>
      <c r="BS4" s="2"/>
      <c r="BX4" s="2"/>
      <c r="BY4" s="2"/>
      <c r="CG4" s="2"/>
      <c r="CL4" s="2"/>
      <c r="CM4" s="2"/>
    </row>
    <row r="5" spans="1:93" x14ac:dyDescent="0.2">
      <c r="A5" s="17"/>
      <c r="B5" s="19"/>
      <c r="C5" s="20"/>
      <c r="D5" s="17"/>
      <c r="E5" s="17"/>
      <c r="F5" s="17"/>
      <c r="G5" s="8"/>
      <c r="H5" s="29">
        <v>0</v>
      </c>
      <c r="I5" s="26">
        <v>0.47222222222222227</v>
      </c>
      <c r="J5" s="9">
        <f t="shared" si="2"/>
        <v>22.000000000000082</v>
      </c>
      <c r="K5" s="10">
        <v>8.0088000000000008</v>
      </c>
      <c r="L5" s="18">
        <v>50</v>
      </c>
      <c r="M5" s="18">
        <v>25</v>
      </c>
      <c r="N5" s="11">
        <f t="shared" si="0"/>
        <v>3.1477502925807972</v>
      </c>
      <c r="O5" s="25">
        <f t="shared" si="1"/>
        <v>1.5521451146848112E-2</v>
      </c>
      <c r="P5" s="8"/>
      <c r="Q5" s="8"/>
      <c r="R5" s="8"/>
      <c r="S5" s="7"/>
      <c r="T5" s="8"/>
      <c r="U5" s="8"/>
      <c r="V5" s="7"/>
      <c r="W5" s="7"/>
      <c r="X5" s="7"/>
      <c r="Y5" s="7"/>
      <c r="Z5" s="7"/>
      <c r="AA5" s="7"/>
      <c r="AB5" s="7"/>
      <c r="AC5" s="8"/>
      <c r="AD5" s="7"/>
      <c r="AE5" s="7"/>
      <c r="AF5" s="7"/>
      <c r="AG5" s="7"/>
      <c r="AH5" s="8"/>
      <c r="AI5" s="8"/>
      <c r="AJ5" s="7"/>
      <c r="AK5" s="7"/>
      <c r="AL5" s="7"/>
      <c r="AM5" s="7"/>
      <c r="AQ5" s="2"/>
      <c r="AV5" s="2"/>
      <c r="AW5" s="2"/>
      <c r="BE5" s="2"/>
      <c r="BJ5" s="2"/>
      <c r="BK5" s="2"/>
      <c r="BS5" s="2"/>
      <c r="BX5" s="2"/>
      <c r="BY5" s="2"/>
      <c r="CG5" s="2"/>
      <c r="CL5" s="2"/>
      <c r="CM5" s="2"/>
    </row>
    <row r="6" spans="1:93" x14ac:dyDescent="0.2">
      <c r="A6" s="17"/>
      <c r="B6" s="19"/>
      <c r="C6" s="20"/>
      <c r="D6" s="17"/>
      <c r="E6" s="17"/>
      <c r="F6" s="17"/>
      <c r="G6" s="8"/>
      <c r="H6" s="29">
        <v>0</v>
      </c>
      <c r="I6" s="26">
        <v>0.47916666666666669</v>
      </c>
      <c r="J6" s="9">
        <f t="shared" si="2"/>
        <v>32.000000000000043</v>
      </c>
      <c r="K6" s="10">
        <v>8.0075000000000003</v>
      </c>
      <c r="L6" s="18">
        <v>50</v>
      </c>
      <c r="M6" s="18">
        <v>25</v>
      </c>
      <c r="N6" s="11">
        <f t="shared" si="0"/>
        <v>3.1477502925807972</v>
      </c>
      <c r="O6" s="25">
        <f t="shared" si="1"/>
        <v>1.5521451146848112E-2</v>
      </c>
      <c r="P6" s="8"/>
      <c r="Q6" s="8"/>
      <c r="R6" s="8"/>
      <c r="S6" s="7"/>
      <c r="T6" s="8"/>
      <c r="U6" s="8"/>
      <c r="V6" s="7"/>
      <c r="W6" s="7"/>
      <c r="X6" s="7"/>
      <c r="Y6" s="7"/>
      <c r="Z6" s="7"/>
      <c r="AA6" s="7"/>
      <c r="AB6" s="7"/>
      <c r="AC6" s="8"/>
      <c r="AD6" s="7"/>
      <c r="AE6" s="7"/>
      <c r="AF6" s="7"/>
      <c r="AG6" s="7"/>
      <c r="AH6" s="8"/>
      <c r="AI6" s="8"/>
      <c r="AJ6" s="7"/>
      <c r="AK6" s="7"/>
      <c r="AL6" s="7"/>
      <c r="AM6" s="7"/>
      <c r="AQ6" s="2"/>
      <c r="AV6" s="2"/>
      <c r="AW6" s="2"/>
      <c r="BE6" s="2"/>
      <c r="BJ6" s="2"/>
      <c r="BK6" s="2"/>
      <c r="BS6" s="2"/>
      <c r="BX6" s="2"/>
      <c r="BY6" s="2"/>
      <c r="CG6" s="2"/>
      <c r="CL6" s="2"/>
      <c r="CM6" s="2"/>
    </row>
    <row r="7" spans="1:93" x14ac:dyDescent="0.2">
      <c r="A7" s="17"/>
      <c r="B7" s="19"/>
      <c r="C7" s="20"/>
      <c r="D7" s="17"/>
      <c r="E7" s="17"/>
      <c r="F7" s="17"/>
      <c r="G7" s="8"/>
      <c r="H7" s="29">
        <v>0</v>
      </c>
      <c r="I7" s="26">
        <v>0.48958333333333331</v>
      </c>
      <c r="J7" s="9">
        <f t="shared" si="2"/>
        <v>46.999999999999993</v>
      </c>
      <c r="K7" s="10">
        <v>8.0061</v>
      </c>
      <c r="L7" s="18">
        <v>50</v>
      </c>
      <c r="M7" s="18">
        <v>25</v>
      </c>
      <c r="N7" s="11">
        <f t="shared" si="0"/>
        <v>3.1477502925807972</v>
      </c>
      <c r="O7" s="25">
        <f t="shared" si="1"/>
        <v>1.5521451146848112E-2</v>
      </c>
      <c r="P7" s="8"/>
      <c r="Q7" s="8"/>
      <c r="R7" s="8"/>
      <c r="S7" s="7"/>
      <c r="T7" s="8"/>
      <c r="U7" s="8"/>
      <c r="V7" s="7"/>
      <c r="W7" s="7"/>
      <c r="X7" s="7"/>
      <c r="Y7" s="7"/>
      <c r="Z7" s="7"/>
      <c r="AA7" s="7"/>
      <c r="AB7" s="7"/>
      <c r="AC7" s="8"/>
      <c r="AD7" s="7"/>
      <c r="AE7" s="7"/>
      <c r="AF7" s="7"/>
      <c r="AG7" s="7"/>
      <c r="AH7" s="8"/>
      <c r="AI7" s="8"/>
      <c r="AJ7" s="7"/>
      <c r="AK7" s="7"/>
      <c r="AL7" s="7"/>
      <c r="AM7" s="7"/>
      <c r="AQ7" s="2"/>
      <c r="AV7" s="2"/>
      <c r="AW7" s="2"/>
      <c r="BE7" s="2"/>
      <c r="BJ7" s="2"/>
      <c r="BK7" s="2"/>
      <c r="BS7" s="2"/>
      <c r="BX7" s="2"/>
      <c r="BY7" s="2"/>
      <c r="CG7" s="2"/>
      <c r="CL7" s="2"/>
      <c r="CM7" s="2"/>
    </row>
    <row r="8" spans="1:93" x14ac:dyDescent="0.2">
      <c r="A8" s="17"/>
      <c r="B8" s="19"/>
      <c r="C8" s="20"/>
      <c r="D8" s="17"/>
      <c r="E8" s="17"/>
      <c r="F8" s="17"/>
      <c r="G8" s="8"/>
      <c r="H8" s="29">
        <v>0</v>
      </c>
      <c r="I8" s="26">
        <v>0.50069444444444444</v>
      </c>
      <c r="J8" s="9">
        <f t="shared" si="2"/>
        <v>63.000000000000021</v>
      </c>
      <c r="K8" s="10">
        <v>8.0044000000000004</v>
      </c>
      <c r="L8" s="18">
        <v>50</v>
      </c>
      <c r="M8" s="18">
        <v>25</v>
      </c>
      <c r="N8" s="11">
        <f t="shared" si="0"/>
        <v>3.1477502925807972</v>
      </c>
      <c r="O8" s="25">
        <f t="shared" si="1"/>
        <v>1.5521451146848112E-2</v>
      </c>
      <c r="P8" s="8"/>
      <c r="Q8" s="8"/>
      <c r="R8" s="8"/>
      <c r="S8" s="7"/>
      <c r="T8" s="8"/>
      <c r="U8" s="8"/>
      <c r="V8" s="7"/>
      <c r="W8" s="7"/>
      <c r="X8" s="7"/>
      <c r="Y8" s="7"/>
      <c r="Z8" s="7"/>
      <c r="AA8" s="7"/>
      <c r="AB8" s="7"/>
      <c r="AC8" s="8"/>
      <c r="AD8" s="7"/>
      <c r="AE8" s="7"/>
      <c r="AF8" s="7"/>
      <c r="AG8" s="7"/>
      <c r="AH8" s="8"/>
      <c r="AI8" s="8"/>
      <c r="AJ8" s="7"/>
      <c r="AK8" s="7"/>
      <c r="AL8" s="7"/>
      <c r="AM8" s="7"/>
      <c r="AQ8" s="2"/>
      <c r="AV8" s="2"/>
      <c r="AW8" s="2"/>
      <c r="BE8" s="2"/>
      <c r="BJ8" s="2"/>
      <c r="BK8" s="2"/>
      <c r="BS8" s="2"/>
      <c r="BX8" s="2"/>
      <c r="BY8" s="2"/>
      <c r="CG8" s="2"/>
      <c r="CL8" s="2"/>
      <c r="CM8" s="2"/>
    </row>
    <row r="9" spans="1:93" x14ac:dyDescent="0.2">
      <c r="A9" s="17"/>
      <c r="B9" s="19"/>
      <c r="C9" s="20"/>
      <c r="D9" s="17"/>
      <c r="E9" s="17"/>
      <c r="F9" s="17"/>
      <c r="G9" s="8"/>
      <c r="H9" s="29">
        <v>0</v>
      </c>
      <c r="I9" s="27">
        <v>0.51458333333333328</v>
      </c>
      <c r="J9" s="9">
        <f t="shared" si="2"/>
        <v>82.999999999999943</v>
      </c>
      <c r="K9" s="10">
        <v>8.0022000000000002</v>
      </c>
      <c r="L9" s="18">
        <v>50</v>
      </c>
      <c r="M9" s="18">
        <v>25</v>
      </c>
      <c r="N9" s="11">
        <f t="shared" si="0"/>
        <v>3.1477502925807972</v>
      </c>
      <c r="O9" s="25">
        <f t="shared" si="1"/>
        <v>1.5521451146848112E-2</v>
      </c>
      <c r="P9" s="8"/>
      <c r="Q9" s="8"/>
      <c r="R9" s="8"/>
      <c r="S9" s="7"/>
      <c r="T9" s="8"/>
      <c r="U9" s="8"/>
      <c r="V9" s="7"/>
      <c r="W9" s="7"/>
      <c r="X9" s="7"/>
      <c r="Y9" s="7"/>
      <c r="Z9" s="7"/>
      <c r="AA9" s="7"/>
      <c r="AB9" s="7"/>
      <c r="AC9" s="8"/>
      <c r="AD9" s="7"/>
      <c r="AE9" s="7"/>
      <c r="AF9" s="7"/>
      <c r="AG9" s="7"/>
      <c r="AH9" s="8"/>
      <c r="AI9" s="8"/>
      <c r="AJ9" s="7"/>
      <c r="AK9" s="7"/>
      <c r="AL9" s="7"/>
      <c r="AM9" s="7"/>
      <c r="AQ9" s="2"/>
      <c r="AV9" s="2"/>
      <c r="AW9" s="2"/>
      <c r="BE9" s="2"/>
      <c r="BJ9" s="2"/>
      <c r="BK9" s="2"/>
      <c r="BS9" s="2"/>
      <c r="BX9" s="2"/>
      <c r="BY9" s="2"/>
      <c r="CG9" s="2"/>
      <c r="CL9" s="2"/>
      <c r="CM9" s="2"/>
    </row>
    <row r="10" spans="1:93" x14ac:dyDescent="0.2">
      <c r="A10" s="17"/>
      <c r="B10" s="19"/>
      <c r="C10" s="20"/>
      <c r="D10" s="17"/>
      <c r="E10" s="17"/>
      <c r="F10" s="17"/>
      <c r="G10" s="8"/>
      <c r="H10" s="29">
        <v>0</v>
      </c>
      <c r="I10" s="27">
        <v>0.52847222222222223</v>
      </c>
      <c r="J10" s="9">
        <f t="shared" si="2"/>
        <v>103.00000000000003</v>
      </c>
      <c r="K10" s="10">
        <v>8.0005000000000006</v>
      </c>
      <c r="L10" s="18">
        <v>50</v>
      </c>
      <c r="M10" s="18">
        <v>25</v>
      </c>
      <c r="N10" s="11">
        <f t="shared" si="0"/>
        <v>3.1477502925807972</v>
      </c>
      <c r="O10" s="25">
        <f t="shared" si="1"/>
        <v>1.5521451146848112E-2</v>
      </c>
      <c r="P10" s="8"/>
      <c r="Q10" s="17"/>
      <c r="R10" s="7"/>
      <c r="S10" s="7"/>
      <c r="T10" s="8"/>
      <c r="U10" s="8"/>
      <c r="V10" s="7"/>
      <c r="W10" s="6"/>
      <c r="X10" s="7"/>
      <c r="Y10" s="7"/>
      <c r="Z10" s="7"/>
      <c r="AA10" s="7"/>
      <c r="AB10" s="7"/>
      <c r="AC10" s="8"/>
      <c r="AD10" s="7"/>
      <c r="AE10" s="7"/>
      <c r="AF10" s="7"/>
      <c r="AG10" s="7"/>
      <c r="AH10" s="8"/>
      <c r="AI10" s="8"/>
      <c r="AJ10" s="7"/>
      <c r="AK10" s="6"/>
      <c r="AL10" s="7"/>
      <c r="AM10" s="7"/>
      <c r="AQ10" s="2"/>
      <c r="AV10" s="2"/>
      <c r="AW10" s="2"/>
      <c r="AY10" s="1"/>
      <c r="BE10" s="2"/>
      <c r="BJ10" s="2"/>
      <c r="BK10" s="2"/>
      <c r="BM10" s="1"/>
      <c r="BS10" s="2"/>
      <c r="BX10" s="2"/>
      <c r="BY10" s="2"/>
      <c r="CA10" s="1"/>
      <c r="CG10" s="2"/>
      <c r="CL10" s="2"/>
      <c r="CM10" s="2"/>
      <c r="CO10" s="1"/>
    </row>
    <row r="11" spans="1:93" x14ac:dyDescent="0.2">
      <c r="A11" s="17"/>
      <c r="B11" s="19"/>
      <c r="C11" s="20"/>
      <c r="D11" s="17"/>
      <c r="E11" s="17"/>
      <c r="F11" s="17"/>
      <c r="G11" s="8"/>
      <c r="H11" s="29">
        <v>0</v>
      </c>
      <c r="I11" s="27">
        <v>0.54236111111111118</v>
      </c>
      <c r="J11" s="9">
        <f t="shared" si="2"/>
        <v>123.00000000000013</v>
      </c>
      <c r="K11" s="10">
        <v>7.9985999999999997</v>
      </c>
      <c r="L11" s="18">
        <v>50</v>
      </c>
      <c r="M11" s="18">
        <v>25</v>
      </c>
      <c r="N11" s="11">
        <f t="shared" si="0"/>
        <v>3.1477502925807972</v>
      </c>
      <c r="O11" s="25">
        <f t="shared" si="1"/>
        <v>1.5521451146848112E-2</v>
      </c>
      <c r="P11" s="8"/>
      <c r="Q11" s="17"/>
      <c r="R11" s="7"/>
      <c r="S11" s="7"/>
      <c r="T11" s="8"/>
      <c r="U11" s="7"/>
      <c r="V11" s="7"/>
      <c r="W11" s="7"/>
      <c r="X11" s="7"/>
      <c r="Y11" s="7"/>
      <c r="Z11" s="7"/>
      <c r="AA11" s="7"/>
      <c r="AB11" s="7"/>
      <c r="AC11" s="8"/>
      <c r="AD11" s="7"/>
      <c r="AE11" s="7"/>
      <c r="AF11" s="7"/>
      <c r="AG11" s="7"/>
      <c r="AH11" s="8"/>
      <c r="AI11" s="7"/>
      <c r="AJ11" s="7"/>
      <c r="AK11" s="7"/>
      <c r="AL11" s="7"/>
      <c r="AM11" s="7"/>
      <c r="AQ11" s="2"/>
      <c r="AV11" s="2"/>
      <c r="BE11" s="2"/>
      <c r="BJ11" s="2"/>
      <c r="BS11" s="2"/>
      <c r="BX11" s="2"/>
      <c r="CG11" s="2"/>
      <c r="CL11" s="2"/>
    </row>
    <row r="12" spans="1:93" x14ac:dyDescent="0.2">
      <c r="A12" s="17"/>
      <c r="B12" s="19"/>
      <c r="C12" s="20"/>
      <c r="D12" s="17"/>
      <c r="E12" s="17"/>
      <c r="F12" s="17"/>
      <c r="G12" s="8"/>
      <c r="H12" s="29">
        <v>0</v>
      </c>
      <c r="I12" s="27">
        <v>0.55625000000000002</v>
      </c>
      <c r="J12" s="9">
        <f t="shared" si="2"/>
        <v>143.00000000000006</v>
      </c>
      <c r="K12" s="10">
        <v>7.9966999999999997</v>
      </c>
      <c r="L12" s="18">
        <v>50</v>
      </c>
      <c r="M12" s="18">
        <v>25</v>
      </c>
      <c r="N12" s="11">
        <f t="shared" si="0"/>
        <v>3.1477502925807972</v>
      </c>
      <c r="O12" s="25">
        <f t="shared" si="1"/>
        <v>1.5521451146848112E-2</v>
      </c>
      <c r="P12" s="8"/>
      <c r="Q12" s="8"/>
      <c r="R12" s="7"/>
      <c r="S12" s="7"/>
      <c r="T12" s="8"/>
      <c r="U12" s="8"/>
      <c r="V12" s="7"/>
      <c r="W12" s="7"/>
      <c r="X12" s="7"/>
      <c r="Y12" s="7"/>
      <c r="Z12" s="7"/>
      <c r="AA12" s="7"/>
      <c r="AB12" s="7"/>
      <c r="AC12" s="8"/>
      <c r="AD12" s="7"/>
      <c r="AE12" s="7"/>
      <c r="AF12" s="7"/>
      <c r="AG12" s="7"/>
      <c r="AH12" s="8"/>
      <c r="AI12" s="8"/>
      <c r="AJ12" s="7"/>
      <c r="AK12" s="7"/>
      <c r="AL12" s="7"/>
      <c r="AM12" s="7"/>
      <c r="AQ12" s="2"/>
      <c r="AV12" s="2"/>
      <c r="AW12" s="2"/>
      <c r="BE12" s="2"/>
      <c r="BJ12" s="2"/>
      <c r="BK12" s="2"/>
      <c r="BS12" s="2"/>
      <c r="BX12" s="2"/>
      <c r="BY12" s="2"/>
      <c r="CG12" s="2"/>
      <c r="CL12" s="2"/>
      <c r="CM12" s="2"/>
    </row>
    <row r="13" spans="1:93" x14ac:dyDescent="0.2">
      <c r="A13" s="21"/>
      <c r="B13" s="22"/>
      <c r="C13" s="23"/>
      <c r="D13" s="21"/>
      <c r="E13" s="21"/>
      <c r="F13" s="21"/>
      <c r="G13" s="21"/>
      <c r="H13" s="29">
        <v>0</v>
      </c>
      <c r="I13" s="27">
        <v>0.56944444444444442</v>
      </c>
      <c r="J13" s="9">
        <f t="shared" si="2"/>
        <v>161.99999999999997</v>
      </c>
      <c r="K13" s="10">
        <v>7.9950999999999999</v>
      </c>
      <c r="L13" s="18">
        <v>50</v>
      </c>
      <c r="M13" s="18">
        <v>25</v>
      </c>
      <c r="N13" s="11">
        <f t="shared" si="0"/>
        <v>3.1477502925807972</v>
      </c>
      <c r="O13" s="25">
        <f t="shared" si="1"/>
        <v>1.5521451146848112E-2</v>
      </c>
      <c r="P13" s="21"/>
      <c r="Q13" s="21"/>
    </row>
    <row r="14" spans="1:93" x14ac:dyDescent="0.2">
      <c r="A14" s="21"/>
      <c r="B14" s="22"/>
      <c r="C14" s="23"/>
      <c r="D14" s="21"/>
      <c r="E14" s="21"/>
      <c r="F14" s="21"/>
      <c r="G14" s="21"/>
      <c r="H14" s="29">
        <v>0</v>
      </c>
      <c r="I14" s="27">
        <v>0.58263888888888882</v>
      </c>
      <c r="J14" s="9">
        <f t="shared" si="2"/>
        <v>180.99999999999991</v>
      </c>
      <c r="K14" s="10">
        <v>7.9935999999999998</v>
      </c>
      <c r="L14" s="18">
        <v>50</v>
      </c>
      <c r="M14" s="18">
        <v>25</v>
      </c>
      <c r="N14" s="11">
        <f t="shared" si="0"/>
        <v>3.1477502925807972</v>
      </c>
      <c r="O14" s="25">
        <f t="shared" si="1"/>
        <v>1.5521451146848112E-2</v>
      </c>
      <c r="P14" s="21"/>
      <c r="Q14" s="21"/>
    </row>
    <row r="15" spans="1:93" x14ac:dyDescent="0.2">
      <c r="A15" s="21"/>
      <c r="B15" s="22"/>
      <c r="C15" s="23"/>
      <c r="D15" s="21"/>
      <c r="E15" s="21"/>
      <c r="F15" s="21"/>
      <c r="G15" s="21"/>
      <c r="H15" s="29">
        <v>0</v>
      </c>
      <c r="I15" s="27">
        <v>0.59791666666666665</v>
      </c>
      <c r="J15" s="9">
        <f t="shared" si="2"/>
        <v>203</v>
      </c>
      <c r="K15" s="10">
        <v>7.9912000000000001</v>
      </c>
      <c r="L15" s="18">
        <v>50</v>
      </c>
      <c r="M15" s="18">
        <v>25</v>
      </c>
      <c r="N15" s="11">
        <f t="shared" si="0"/>
        <v>3.1477502925807972</v>
      </c>
      <c r="O15" s="25">
        <f t="shared" si="1"/>
        <v>1.5521451146848112E-2</v>
      </c>
      <c r="P15" s="21"/>
      <c r="Q15" s="21"/>
    </row>
    <row r="16" spans="1:93" x14ac:dyDescent="0.2">
      <c r="A16" s="21"/>
      <c r="B16" s="22"/>
      <c r="C16" s="23"/>
      <c r="D16" s="21"/>
      <c r="E16" s="21"/>
      <c r="F16" s="21"/>
      <c r="G16" s="1"/>
      <c r="H16" s="29">
        <v>0</v>
      </c>
      <c r="I16" s="27">
        <v>0.61111111111111105</v>
      </c>
      <c r="J16" s="9">
        <f t="shared" si="2"/>
        <v>221.99999999999991</v>
      </c>
      <c r="K16" s="10">
        <v>7.9893999999999998</v>
      </c>
      <c r="L16" s="18">
        <v>50</v>
      </c>
      <c r="M16" s="18">
        <v>25</v>
      </c>
      <c r="N16" s="11">
        <f t="shared" ref="N16:N27" si="3">(610.78*2.71828^(M16/(M16+238.3)*17.2694))/1000</f>
        <v>3.1477502925807972</v>
      </c>
      <c r="O16" s="25">
        <f t="shared" ref="O16:O27" si="4">(1-(L16/100))*(N16/F$2)</f>
        <v>1.5521451146848112E-2</v>
      </c>
      <c r="P16" s="21"/>
      <c r="Q16" s="21"/>
    </row>
    <row r="17" spans="1:17" x14ac:dyDescent="0.2">
      <c r="A17" s="21"/>
      <c r="B17" s="22"/>
      <c r="C17" s="23"/>
      <c r="D17" s="21"/>
      <c r="E17" s="21"/>
      <c r="F17" s="21"/>
      <c r="G17" s="21"/>
      <c r="H17" s="29">
        <v>0</v>
      </c>
      <c r="I17" s="27">
        <v>0.625</v>
      </c>
      <c r="J17" s="9">
        <f t="shared" si="2"/>
        <v>242</v>
      </c>
      <c r="K17" s="31">
        <v>7.9878</v>
      </c>
      <c r="L17" s="18">
        <v>50</v>
      </c>
      <c r="M17" s="18">
        <v>25</v>
      </c>
      <c r="N17" s="11">
        <f t="shared" si="3"/>
        <v>3.1477502925807972</v>
      </c>
      <c r="O17" s="25">
        <f t="shared" si="4"/>
        <v>1.5521451146848112E-2</v>
      </c>
      <c r="P17" s="21"/>
      <c r="Q17" s="21"/>
    </row>
    <row r="18" spans="1:17" x14ac:dyDescent="0.2">
      <c r="A18" s="21"/>
      <c r="B18" s="22"/>
      <c r="C18" s="23"/>
      <c r="D18" s="21"/>
      <c r="E18" s="21"/>
      <c r="F18" s="21"/>
      <c r="G18" s="21"/>
      <c r="H18" s="29">
        <v>0</v>
      </c>
      <c r="I18" s="27">
        <v>0.63958333333333328</v>
      </c>
      <c r="J18" s="9">
        <f t="shared" si="2"/>
        <v>262.99999999999994</v>
      </c>
      <c r="K18" s="10">
        <v>7.9863</v>
      </c>
      <c r="L18" s="18">
        <v>50</v>
      </c>
      <c r="M18" s="18">
        <v>25</v>
      </c>
      <c r="N18" s="11">
        <f t="shared" si="3"/>
        <v>3.1477502925807972</v>
      </c>
      <c r="O18" s="25">
        <f t="shared" si="4"/>
        <v>1.5521451146848112E-2</v>
      </c>
      <c r="P18" s="21"/>
      <c r="Q18" s="21"/>
    </row>
    <row r="19" spans="1:17" x14ac:dyDescent="0.2">
      <c r="A19" s="21"/>
      <c r="B19" s="22"/>
      <c r="C19" s="23"/>
      <c r="D19" s="21"/>
      <c r="E19" s="21"/>
      <c r="F19" s="21"/>
      <c r="G19" s="21"/>
      <c r="H19" s="29">
        <v>0</v>
      </c>
      <c r="I19" s="27">
        <v>0.65833333333333333</v>
      </c>
      <c r="J19" s="9">
        <f t="shared" si="2"/>
        <v>290</v>
      </c>
      <c r="K19" s="10">
        <v>7.9836999999999998</v>
      </c>
      <c r="L19" s="18">
        <v>50</v>
      </c>
      <c r="M19" s="18">
        <v>25</v>
      </c>
      <c r="N19" s="11">
        <f t="shared" si="3"/>
        <v>3.1477502925807972</v>
      </c>
      <c r="O19" s="25">
        <f t="shared" si="4"/>
        <v>1.5521451146848112E-2</v>
      </c>
      <c r="P19" s="21"/>
      <c r="Q19" s="21"/>
    </row>
    <row r="20" spans="1:17" x14ac:dyDescent="0.2">
      <c r="A20" s="21"/>
      <c r="B20" s="22"/>
      <c r="C20" s="23"/>
      <c r="D20" s="21"/>
      <c r="E20" s="21"/>
      <c r="F20" s="21"/>
      <c r="G20" s="21"/>
      <c r="H20" s="29">
        <v>0</v>
      </c>
      <c r="I20" s="27">
        <v>0.6791666666666667</v>
      </c>
      <c r="J20" s="9">
        <f t="shared" si="2"/>
        <v>320.00000000000006</v>
      </c>
      <c r="K20" s="10">
        <v>7.9810999999999996</v>
      </c>
      <c r="L20" s="18">
        <v>50</v>
      </c>
      <c r="M20" s="18">
        <v>25</v>
      </c>
      <c r="N20" s="11">
        <f t="shared" si="3"/>
        <v>3.1477502925807972</v>
      </c>
      <c r="O20" s="25">
        <f t="shared" si="4"/>
        <v>1.5521451146848112E-2</v>
      </c>
      <c r="P20" s="21"/>
      <c r="Q20" s="21"/>
    </row>
    <row r="21" spans="1:17" x14ac:dyDescent="0.2">
      <c r="A21" s="21"/>
      <c r="B21" s="22"/>
      <c r="C21" s="23"/>
      <c r="D21" s="21"/>
      <c r="E21" s="21"/>
      <c r="F21" s="21"/>
      <c r="G21" s="21"/>
      <c r="H21" s="29">
        <v>0</v>
      </c>
      <c r="I21" s="27">
        <v>0.69930555555555562</v>
      </c>
      <c r="J21" s="9">
        <f t="shared" si="2"/>
        <v>349.00000000000011</v>
      </c>
      <c r="K21" s="10">
        <v>7.9787999999999997</v>
      </c>
      <c r="L21" s="18">
        <v>50</v>
      </c>
      <c r="M21" s="18">
        <v>25</v>
      </c>
      <c r="N21" s="11">
        <f t="shared" si="3"/>
        <v>3.1477502925807972</v>
      </c>
      <c r="O21" s="25">
        <f t="shared" si="4"/>
        <v>1.5521451146848112E-2</v>
      </c>
      <c r="P21" s="21"/>
      <c r="Q21" s="21"/>
    </row>
    <row r="22" spans="1:17" x14ac:dyDescent="0.2">
      <c r="A22" s="21"/>
      <c r="B22" s="22"/>
      <c r="C22" s="23"/>
      <c r="D22" s="21"/>
      <c r="E22" s="21"/>
      <c r="F22" s="21"/>
      <c r="G22" s="21"/>
      <c r="H22" s="29">
        <v>0</v>
      </c>
      <c r="I22" s="27">
        <v>0.71944444444444444</v>
      </c>
      <c r="J22" s="9">
        <f t="shared" si="2"/>
        <v>378</v>
      </c>
      <c r="K22" s="10">
        <v>7.9764999999999997</v>
      </c>
      <c r="L22" s="18">
        <v>50</v>
      </c>
      <c r="M22" s="18">
        <v>25</v>
      </c>
      <c r="N22" s="11">
        <f t="shared" si="3"/>
        <v>3.1477502925807972</v>
      </c>
      <c r="O22" s="25">
        <f t="shared" si="4"/>
        <v>1.5521451146848112E-2</v>
      </c>
      <c r="P22" s="21"/>
      <c r="Q22" s="21"/>
    </row>
    <row r="23" spans="1:17" x14ac:dyDescent="0.2">
      <c r="A23" s="21"/>
      <c r="B23" s="22"/>
      <c r="C23" s="23"/>
      <c r="D23" s="21"/>
      <c r="E23" s="21"/>
      <c r="F23" s="21"/>
      <c r="G23" s="21"/>
      <c r="H23" s="29">
        <v>0</v>
      </c>
      <c r="I23" s="27">
        <v>0.74444444444444446</v>
      </c>
      <c r="J23" s="9">
        <f t="shared" si="2"/>
        <v>414.00000000000011</v>
      </c>
      <c r="K23" s="10">
        <v>7.9737999999999998</v>
      </c>
      <c r="L23" s="18">
        <v>50</v>
      </c>
      <c r="M23" s="18">
        <v>25</v>
      </c>
      <c r="N23" s="11">
        <f t="shared" si="3"/>
        <v>3.1477502925807972</v>
      </c>
      <c r="O23" s="25">
        <f t="shared" si="4"/>
        <v>1.5521451146848112E-2</v>
      </c>
      <c r="P23" s="21"/>
      <c r="Q23" s="21"/>
    </row>
    <row r="24" spans="1:17" x14ac:dyDescent="0.2">
      <c r="A24" s="21"/>
      <c r="B24" s="22"/>
      <c r="C24" s="23"/>
      <c r="D24" s="21"/>
      <c r="E24" s="21"/>
      <c r="F24" s="21"/>
      <c r="G24" s="21"/>
      <c r="H24" s="29">
        <v>0</v>
      </c>
      <c r="I24" s="27">
        <v>0.77361111111111114</v>
      </c>
      <c r="J24" s="9">
        <f t="shared" si="2"/>
        <v>456.00000000000011</v>
      </c>
      <c r="K24" s="10">
        <v>7.9705000000000004</v>
      </c>
      <c r="L24" s="18">
        <v>50</v>
      </c>
      <c r="M24" s="18">
        <v>25</v>
      </c>
      <c r="N24" s="11">
        <f t="shared" si="3"/>
        <v>3.1477502925807972</v>
      </c>
      <c r="O24" s="25">
        <f t="shared" si="4"/>
        <v>1.5521451146848112E-2</v>
      </c>
      <c r="P24" s="21"/>
      <c r="Q24" s="21"/>
    </row>
    <row r="25" spans="1:17" x14ac:dyDescent="0.2">
      <c r="A25" s="21"/>
      <c r="B25" s="22"/>
      <c r="C25" s="23"/>
      <c r="D25" s="21"/>
      <c r="E25" s="21"/>
      <c r="F25" s="21"/>
      <c r="G25" s="21"/>
      <c r="H25" s="29">
        <v>0</v>
      </c>
      <c r="I25" s="27">
        <v>0.79791666666666661</v>
      </c>
      <c r="J25" s="9">
        <f t="shared" si="2"/>
        <v>491</v>
      </c>
      <c r="K25" s="10">
        <v>7.9682000000000004</v>
      </c>
      <c r="L25" s="18">
        <v>50</v>
      </c>
      <c r="M25" s="18">
        <v>25</v>
      </c>
      <c r="N25" s="11">
        <f t="shared" si="3"/>
        <v>3.1477502925807972</v>
      </c>
      <c r="O25" s="25">
        <f t="shared" si="4"/>
        <v>1.5521451146848112E-2</v>
      </c>
      <c r="P25" s="21"/>
      <c r="Q25" s="21"/>
    </row>
    <row r="26" spans="1:17" x14ac:dyDescent="0.2">
      <c r="A26" s="21"/>
      <c r="B26" s="22"/>
      <c r="C26" s="23"/>
      <c r="D26" s="21"/>
      <c r="E26" s="21"/>
      <c r="F26" s="21"/>
      <c r="G26" s="21"/>
      <c r="H26" s="29">
        <v>0</v>
      </c>
      <c r="I26" s="27">
        <v>0.82500000000000007</v>
      </c>
      <c r="J26" s="9">
        <f t="shared" si="2"/>
        <v>530.00000000000011</v>
      </c>
      <c r="K26" s="10">
        <v>7.9653999999999998</v>
      </c>
      <c r="L26" s="18">
        <v>50</v>
      </c>
      <c r="M26" s="18">
        <v>25</v>
      </c>
      <c r="N26" s="11">
        <f t="shared" si="3"/>
        <v>3.1477502925807972</v>
      </c>
      <c r="O26" s="25">
        <f t="shared" si="4"/>
        <v>1.5521451146848112E-2</v>
      </c>
      <c r="P26" s="21"/>
      <c r="Q26" s="21"/>
    </row>
    <row r="27" spans="1:17" x14ac:dyDescent="0.2">
      <c r="A27" s="21"/>
      <c r="B27" s="22"/>
      <c r="C27" s="23"/>
      <c r="D27" s="21"/>
      <c r="E27" s="21"/>
      <c r="F27" s="21"/>
      <c r="G27" s="21"/>
      <c r="H27" s="29">
        <v>0</v>
      </c>
      <c r="I27" s="27">
        <v>0.85</v>
      </c>
      <c r="J27" s="9">
        <f t="shared" si="2"/>
        <v>566</v>
      </c>
      <c r="K27" s="10">
        <v>7.9633000000000003</v>
      </c>
      <c r="L27" s="18">
        <v>50</v>
      </c>
      <c r="M27" s="18">
        <v>25</v>
      </c>
      <c r="N27" s="11">
        <f t="shared" si="3"/>
        <v>3.1477502925807972</v>
      </c>
      <c r="O27" s="25">
        <f t="shared" si="4"/>
        <v>1.5521451146848112E-2</v>
      </c>
      <c r="P27" s="21"/>
      <c r="Q27" s="21"/>
    </row>
    <row r="28" spans="1:17" x14ac:dyDescent="0.2">
      <c r="A28" s="21"/>
      <c r="B28" s="22"/>
      <c r="C28" s="23"/>
      <c r="D28" s="21"/>
      <c r="E28" s="21"/>
      <c r="F28" s="21"/>
      <c r="G28" s="21"/>
      <c r="H28" s="30"/>
      <c r="I28" s="27"/>
      <c r="J28" s="9"/>
      <c r="K28" s="10"/>
      <c r="L28" s="18"/>
      <c r="M28" s="18"/>
      <c r="N28" s="11"/>
      <c r="O28" s="25"/>
      <c r="P28" s="21"/>
      <c r="Q28" s="21"/>
    </row>
    <row r="29" spans="1:17" x14ac:dyDescent="0.2">
      <c r="A29" s="21"/>
      <c r="B29" s="22"/>
      <c r="C29" s="23"/>
      <c r="D29" s="21"/>
      <c r="E29" s="21"/>
      <c r="F29" s="21"/>
      <c r="G29" s="21"/>
      <c r="H29" s="30"/>
      <c r="I29" s="27"/>
      <c r="J29" s="9"/>
      <c r="K29" s="10"/>
      <c r="L29" s="18"/>
      <c r="M29" s="18"/>
      <c r="N29" s="11"/>
      <c r="O29" s="25"/>
      <c r="P29" s="21"/>
      <c r="Q29" s="21"/>
    </row>
    <row r="30" spans="1:17" x14ac:dyDescent="0.2">
      <c r="A30" s="21"/>
      <c r="B30" s="22"/>
      <c r="C30" s="23"/>
      <c r="D30" s="21"/>
      <c r="E30" s="21"/>
      <c r="F30" s="21"/>
      <c r="G30" s="21"/>
      <c r="O30" s="21"/>
      <c r="P30" s="21"/>
      <c r="Q30" s="21"/>
    </row>
    <row r="31" spans="1:17" x14ac:dyDescent="0.2">
      <c r="A31" s="21"/>
      <c r="B31" s="22"/>
      <c r="C31" s="23"/>
      <c r="D31" s="21"/>
      <c r="E31" s="21"/>
      <c r="F31" s="21"/>
      <c r="G31" s="21"/>
      <c r="O31" s="21"/>
      <c r="P31" s="21"/>
      <c r="Q31" s="21"/>
    </row>
    <row r="32" spans="1:17" x14ac:dyDescent="0.2">
      <c r="A32" s="21"/>
      <c r="B32" s="22"/>
      <c r="C32" s="23"/>
      <c r="D32" s="21"/>
      <c r="E32" s="21"/>
      <c r="F32" s="21"/>
      <c r="G32" s="21"/>
      <c r="J32" s="21"/>
      <c r="K32" s="21"/>
      <c r="L32" s="21"/>
      <c r="M32" s="21"/>
      <c r="N32" s="21"/>
      <c r="O32" s="21"/>
      <c r="P32" s="21"/>
      <c r="Q32" s="21"/>
    </row>
    <row r="33" spans="1:17" x14ac:dyDescent="0.2">
      <c r="A33" s="21"/>
      <c r="B33" s="22"/>
      <c r="C33" s="23"/>
      <c r="D33" s="21"/>
      <c r="E33" s="21"/>
      <c r="F33" s="21"/>
      <c r="G33" s="21"/>
      <c r="J33" s="21"/>
      <c r="K33" s="21"/>
      <c r="L33" s="21"/>
      <c r="M33" s="21"/>
      <c r="N33" s="21"/>
      <c r="O33" s="21"/>
      <c r="P33" s="21"/>
      <c r="Q33" s="21"/>
    </row>
    <row r="34" spans="1:17" x14ac:dyDescent="0.2">
      <c r="A34" s="21"/>
      <c r="B34" s="22"/>
      <c r="C34" s="23"/>
      <c r="D34" s="21"/>
      <c r="E34" s="21"/>
      <c r="F34" s="21"/>
      <c r="G34" s="21"/>
      <c r="J34" s="21"/>
      <c r="K34" s="21"/>
      <c r="L34" s="21"/>
      <c r="M34" s="21"/>
      <c r="N34" s="21"/>
      <c r="O34" s="21"/>
      <c r="P34" s="21"/>
      <c r="Q34" s="21"/>
    </row>
    <row r="35" spans="1:17" x14ac:dyDescent="0.2">
      <c r="A35" s="21"/>
      <c r="B35" s="22"/>
      <c r="C35" s="23"/>
      <c r="D35" s="21"/>
      <c r="E35" s="21"/>
      <c r="F35" s="21"/>
      <c r="G35" s="21"/>
      <c r="J35" s="21"/>
      <c r="K35" s="21"/>
      <c r="L35" s="21"/>
      <c r="M35" s="21"/>
      <c r="N35" s="21"/>
      <c r="O35" s="21"/>
      <c r="P35" s="21"/>
      <c r="Q35" s="21"/>
    </row>
    <row r="36" spans="1:17" x14ac:dyDescent="0.2">
      <c r="A36" s="21"/>
      <c r="B36" s="22"/>
      <c r="C36" s="23"/>
      <c r="D36" s="21"/>
      <c r="E36" s="21"/>
      <c r="F36" s="21"/>
      <c r="G36" s="21"/>
      <c r="J36" s="21"/>
      <c r="K36" s="21"/>
      <c r="L36" s="21"/>
      <c r="M36" s="21"/>
      <c r="N36" s="21"/>
      <c r="O36" s="21"/>
      <c r="P36" s="21"/>
      <c r="Q36" s="21"/>
    </row>
    <row r="37" spans="1:17" x14ac:dyDescent="0.2">
      <c r="A37" s="21"/>
      <c r="B37" s="22"/>
      <c r="C37" s="23"/>
      <c r="D37" s="21"/>
      <c r="E37" s="21"/>
      <c r="F37" s="21"/>
      <c r="G37" s="21"/>
      <c r="J37" s="21"/>
      <c r="K37" s="21"/>
      <c r="L37" s="21"/>
      <c r="M37" s="21"/>
      <c r="N37" s="21"/>
      <c r="O37" s="21"/>
      <c r="P37" s="21"/>
      <c r="Q37" s="21"/>
    </row>
    <row r="38" spans="1:17" x14ac:dyDescent="0.2">
      <c r="A38" s="21"/>
      <c r="B38" s="22"/>
      <c r="C38" s="23"/>
      <c r="D38" s="21"/>
      <c r="E38" s="21"/>
      <c r="F38" s="21"/>
      <c r="G38" s="21"/>
      <c r="J38" s="21"/>
      <c r="K38" s="21"/>
      <c r="L38" s="21"/>
      <c r="M38" s="21"/>
      <c r="N38" s="21"/>
      <c r="O38" s="21"/>
      <c r="P38" s="21"/>
      <c r="Q38" s="21"/>
    </row>
    <row r="39" spans="1:17" x14ac:dyDescent="0.2">
      <c r="A39" s="21"/>
      <c r="B39" s="22"/>
      <c r="C39" s="23"/>
      <c r="D39" s="21"/>
      <c r="E39" s="21"/>
      <c r="F39" s="21"/>
      <c r="G39" s="21"/>
      <c r="J39" s="21"/>
      <c r="K39" s="21"/>
      <c r="L39" s="21"/>
      <c r="M39" s="21"/>
      <c r="N39" s="21"/>
      <c r="O39" s="21"/>
      <c r="P39" s="21"/>
      <c r="Q39" s="21"/>
    </row>
    <row r="40" spans="1:17" x14ac:dyDescent="0.2">
      <c r="A40" s="21"/>
      <c r="B40" s="22"/>
      <c r="C40" s="23"/>
      <c r="D40" s="21"/>
      <c r="E40" s="21"/>
      <c r="F40" s="21"/>
      <c r="G40" s="21"/>
      <c r="J40" s="21"/>
      <c r="K40" s="21"/>
      <c r="L40" s="21"/>
      <c r="M40" s="21"/>
      <c r="N40" s="21"/>
      <c r="O40" s="21"/>
      <c r="P40" s="21"/>
      <c r="Q40" s="21"/>
    </row>
  </sheetData>
  <pageMargins left="0.7" right="0.7" top="0.75" bottom="0.75" header="0.3" footer="0.3"/>
  <pageSetup paperSize="9" orientation="portrait" horizont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8455F-936E-44D5-9225-777E87D303C1}">
  <dimension ref="A1:CO40"/>
  <sheetViews>
    <sheetView zoomScale="125" zoomScaleNormal="125" workbookViewId="0">
      <selection activeCell="E2" sqref="E2"/>
    </sheetView>
  </sheetViews>
  <sheetFormatPr baseColWidth="10" defaultColWidth="10.83203125" defaultRowHeight="15" x14ac:dyDescent="0.2"/>
  <cols>
    <col min="1" max="1" width="26" bestFit="1" customWidth="1"/>
    <col min="2" max="2" width="11.5" style="3" bestFit="1" customWidth="1"/>
    <col min="3" max="3" width="11.33203125" style="4" bestFit="1" customWidth="1"/>
    <col min="4" max="4" width="17.6640625" customWidth="1"/>
    <col min="5" max="5" width="14" bestFit="1" customWidth="1"/>
    <col min="6" max="6" width="11.5" bestFit="1" customWidth="1"/>
    <col min="7" max="7" width="11.1640625" bestFit="1" customWidth="1"/>
    <col min="8" max="8" width="11.1640625" style="24" bestFit="1" customWidth="1"/>
    <col min="9" max="9" width="11" style="28" bestFit="1" customWidth="1"/>
  </cols>
  <sheetData>
    <row r="1" spans="1:93" x14ac:dyDescent="0.2">
      <c r="A1" s="32" t="s">
        <v>12</v>
      </c>
      <c r="B1" s="33" t="s">
        <v>0</v>
      </c>
      <c r="C1" s="34" t="s">
        <v>5</v>
      </c>
      <c r="D1" s="35" t="s">
        <v>6</v>
      </c>
      <c r="E1" s="35" t="s">
        <v>7</v>
      </c>
      <c r="F1" s="12" t="s">
        <v>8</v>
      </c>
      <c r="G1" s="5" t="s">
        <v>9</v>
      </c>
      <c r="H1" s="36" t="s">
        <v>10</v>
      </c>
      <c r="I1" s="37" t="s">
        <v>11</v>
      </c>
      <c r="J1" s="5" t="s">
        <v>13</v>
      </c>
      <c r="K1" s="32" t="s">
        <v>14</v>
      </c>
      <c r="L1" s="5" t="s">
        <v>1</v>
      </c>
      <c r="M1" s="5" t="s">
        <v>2</v>
      </c>
      <c r="N1" s="5" t="s">
        <v>3</v>
      </c>
      <c r="O1" s="5" t="s">
        <v>4</v>
      </c>
      <c r="P1" s="5" t="s">
        <v>15</v>
      </c>
      <c r="Q1" s="6" t="s">
        <v>16</v>
      </c>
      <c r="R1" s="7"/>
      <c r="S1" s="7"/>
      <c r="T1" s="6"/>
      <c r="U1" s="6"/>
      <c r="V1" s="6"/>
      <c r="W1" s="6"/>
      <c r="X1" s="7"/>
      <c r="Y1" s="7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7"/>
      <c r="AM1" s="7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</row>
    <row r="2" spans="1:93" x14ac:dyDescent="0.2">
      <c r="A2" s="13" t="s">
        <v>21</v>
      </c>
      <c r="B2" s="14">
        <v>45148</v>
      </c>
      <c r="C2" s="15">
        <v>0.45763888888888887</v>
      </c>
      <c r="D2" s="16">
        <v>8.0825999999999993</v>
      </c>
      <c r="E2" s="16">
        <v>7.5925000000000002</v>
      </c>
      <c r="F2" s="16">
        <v>101.4</v>
      </c>
      <c r="G2" s="8">
        <v>0</v>
      </c>
      <c r="H2" s="29">
        <v>0</v>
      </c>
      <c r="I2" s="26">
        <v>0.45763888888888887</v>
      </c>
      <c r="J2" s="9">
        <v>0</v>
      </c>
      <c r="K2" s="10">
        <v>8.0853999999999999</v>
      </c>
      <c r="L2" s="18">
        <v>50</v>
      </c>
      <c r="M2" s="18">
        <v>25</v>
      </c>
      <c r="N2" s="11">
        <f>(610.78*2.71828^(M2/(M2+238.3)*17.2694))/1000</f>
        <v>3.1477502925807972</v>
      </c>
      <c r="O2" s="25">
        <f>(1-(L2/100))*(N2/F$2)</f>
        <v>1.5521451146848112E-2</v>
      </c>
      <c r="P2" s="8"/>
      <c r="Q2" s="8"/>
      <c r="R2" s="7"/>
      <c r="S2" s="7"/>
      <c r="T2" s="6"/>
      <c r="U2" s="6"/>
      <c r="V2" s="6"/>
      <c r="W2" s="6"/>
      <c r="X2" s="7"/>
      <c r="Y2" s="7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7"/>
      <c r="AM2" s="7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</row>
    <row r="3" spans="1:93" x14ac:dyDescent="0.2">
      <c r="A3" s="17"/>
      <c r="B3" s="19"/>
      <c r="C3" s="20"/>
      <c r="D3" s="17"/>
      <c r="E3" s="17"/>
      <c r="F3" s="17"/>
      <c r="G3" s="8"/>
      <c r="H3" s="29">
        <v>0</v>
      </c>
      <c r="I3" s="26">
        <v>0.46180555555555558</v>
      </c>
      <c r="J3" s="9">
        <f>60*(I3-$I$2)*24+(24*60*H3)</f>
        <v>6.0000000000000586</v>
      </c>
      <c r="K3" s="10">
        <v>8.0820000000000007</v>
      </c>
      <c r="L3" s="18">
        <v>50</v>
      </c>
      <c r="M3" s="18">
        <v>25</v>
      </c>
      <c r="N3" s="11">
        <f t="shared" ref="N3:N15" si="0">(610.78*2.71828^(M3/(M3+238.3)*17.2694))/1000</f>
        <v>3.1477502925807972</v>
      </c>
      <c r="O3" s="25">
        <f t="shared" ref="O3:O15" si="1">(1-(L3/100))*(N3/F$2)</f>
        <v>1.5521451146848112E-2</v>
      </c>
      <c r="P3" s="8"/>
      <c r="Q3" s="17"/>
      <c r="R3" s="7"/>
      <c r="S3" s="7"/>
      <c r="T3" s="8"/>
      <c r="U3" s="7"/>
      <c r="V3" s="7"/>
      <c r="W3" s="7"/>
      <c r="X3" s="7"/>
      <c r="Y3" s="7"/>
      <c r="Z3" s="7"/>
      <c r="AA3" s="7"/>
      <c r="AB3" s="7"/>
      <c r="AC3" s="8"/>
      <c r="AD3" s="7"/>
      <c r="AE3" s="7"/>
      <c r="AF3" s="7"/>
      <c r="AG3" s="7"/>
      <c r="AH3" s="8"/>
      <c r="AI3" s="7"/>
      <c r="AJ3" s="7"/>
      <c r="AK3" s="7"/>
      <c r="AL3" s="7"/>
      <c r="AM3" s="7"/>
      <c r="AQ3" s="2"/>
      <c r="AV3" s="2"/>
      <c r="BE3" s="2"/>
      <c r="BJ3" s="2"/>
      <c r="BS3" s="2"/>
      <c r="BX3" s="2"/>
      <c r="CG3" s="2"/>
      <c r="CL3" s="2"/>
    </row>
    <row r="4" spans="1:93" x14ac:dyDescent="0.2">
      <c r="A4" s="17"/>
      <c r="B4" s="19"/>
      <c r="C4" s="20"/>
      <c r="D4" s="17"/>
      <c r="E4" s="17"/>
      <c r="F4" s="17"/>
      <c r="G4" s="8"/>
      <c r="H4" s="29">
        <v>0</v>
      </c>
      <c r="I4" s="26">
        <v>0.46597222222222223</v>
      </c>
      <c r="J4" s="9">
        <f t="shared" ref="J4:J27" si="2">60*(I4-$I$2)*24+(24*60*H4)</f>
        <v>12.000000000000037</v>
      </c>
      <c r="K4" s="10">
        <v>8.0792000000000002</v>
      </c>
      <c r="L4" s="18">
        <v>50</v>
      </c>
      <c r="M4" s="18">
        <v>25</v>
      </c>
      <c r="N4" s="11">
        <f t="shared" si="0"/>
        <v>3.1477502925807972</v>
      </c>
      <c r="O4" s="25">
        <f t="shared" si="1"/>
        <v>1.5521451146848112E-2</v>
      </c>
      <c r="P4" s="17"/>
      <c r="Q4" s="8"/>
      <c r="R4" s="7"/>
      <c r="S4" s="7"/>
      <c r="T4" s="8"/>
      <c r="U4" s="8"/>
      <c r="V4" s="7"/>
      <c r="W4" s="7"/>
      <c r="X4" s="7"/>
      <c r="Y4" s="7"/>
      <c r="Z4" s="7"/>
      <c r="AA4" s="7"/>
      <c r="AB4" s="7"/>
      <c r="AC4" s="8"/>
      <c r="AD4" s="7"/>
      <c r="AE4" s="7"/>
      <c r="AF4" s="7"/>
      <c r="AG4" s="7"/>
      <c r="AH4" s="8"/>
      <c r="AI4" s="8"/>
      <c r="AJ4" s="7"/>
      <c r="AK4" s="7"/>
      <c r="AL4" s="7"/>
      <c r="AM4" s="7"/>
      <c r="AQ4" s="2"/>
      <c r="AV4" s="2"/>
      <c r="AW4" s="2"/>
      <c r="BE4" s="2"/>
      <c r="BJ4" s="2"/>
      <c r="BK4" s="2"/>
      <c r="BS4" s="2"/>
      <c r="BX4" s="2"/>
      <c r="BY4" s="2"/>
      <c r="CG4" s="2"/>
      <c r="CL4" s="2"/>
      <c r="CM4" s="2"/>
    </row>
    <row r="5" spans="1:93" x14ac:dyDescent="0.2">
      <c r="A5" s="17"/>
      <c r="B5" s="19"/>
      <c r="C5" s="20"/>
      <c r="D5" s="17"/>
      <c r="E5" s="17"/>
      <c r="F5" s="17"/>
      <c r="G5" s="8"/>
      <c r="H5" s="29">
        <v>0</v>
      </c>
      <c r="I5" s="26">
        <v>0.47222222222222227</v>
      </c>
      <c r="J5" s="9">
        <f t="shared" si="2"/>
        <v>21.000000000000085</v>
      </c>
      <c r="K5" s="10">
        <v>8.0746000000000002</v>
      </c>
      <c r="L5" s="18">
        <v>50</v>
      </c>
      <c r="M5" s="18">
        <v>25</v>
      </c>
      <c r="N5" s="11">
        <f t="shared" si="0"/>
        <v>3.1477502925807972</v>
      </c>
      <c r="O5" s="25">
        <f t="shared" si="1"/>
        <v>1.5521451146848112E-2</v>
      </c>
      <c r="P5" s="8"/>
      <c r="Q5" s="8"/>
      <c r="R5" s="8"/>
      <c r="S5" s="7"/>
      <c r="T5" s="8"/>
      <c r="U5" s="8"/>
      <c r="V5" s="7"/>
      <c r="W5" s="7"/>
      <c r="X5" s="7"/>
      <c r="Y5" s="7"/>
      <c r="Z5" s="7"/>
      <c r="AA5" s="7"/>
      <c r="AB5" s="7"/>
      <c r="AC5" s="8"/>
      <c r="AD5" s="7"/>
      <c r="AE5" s="7"/>
      <c r="AF5" s="7"/>
      <c r="AG5" s="7"/>
      <c r="AH5" s="8"/>
      <c r="AI5" s="8"/>
      <c r="AJ5" s="7"/>
      <c r="AK5" s="7"/>
      <c r="AL5" s="7"/>
      <c r="AM5" s="7"/>
      <c r="AQ5" s="2"/>
      <c r="AV5" s="2"/>
      <c r="AW5" s="2"/>
      <c r="BE5" s="2"/>
      <c r="BJ5" s="2"/>
      <c r="BK5" s="2"/>
      <c r="BS5" s="2"/>
      <c r="BX5" s="2"/>
      <c r="BY5" s="2"/>
      <c r="CG5" s="2"/>
      <c r="CL5" s="2"/>
      <c r="CM5" s="2"/>
    </row>
    <row r="6" spans="1:93" x14ac:dyDescent="0.2">
      <c r="A6" s="17"/>
      <c r="B6" s="19"/>
      <c r="C6" s="20"/>
      <c r="D6" s="17"/>
      <c r="E6" s="17"/>
      <c r="F6" s="17"/>
      <c r="G6" s="8"/>
      <c r="H6" s="29">
        <v>0</v>
      </c>
      <c r="I6" s="26">
        <v>0.47916666666666669</v>
      </c>
      <c r="J6" s="9">
        <f t="shared" si="2"/>
        <v>31.00000000000005</v>
      </c>
      <c r="K6" s="10">
        <v>8.0696999999999992</v>
      </c>
      <c r="L6" s="18">
        <v>50</v>
      </c>
      <c r="M6" s="18">
        <v>25</v>
      </c>
      <c r="N6" s="11">
        <f t="shared" si="0"/>
        <v>3.1477502925807972</v>
      </c>
      <c r="O6" s="25">
        <f t="shared" si="1"/>
        <v>1.5521451146848112E-2</v>
      </c>
      <c r="P6" s="8"/>
      <c r="Q6" s="8"/>
      <c r="R6" s="8"/>
      <c r="S6" s="7"/>
      <c r="T6" s="8"/>
      <c r="U6" s="8"/>
      <c r="V6" s="7"/>
      <c r="W6" s="7"/>
      <c r="X6" s="7"/>
      <c r="Y6" s="7"/>
      <c r="Z6" s="7"/>
      <c r="AA6" s="7"/>
      <c r="AB6" s="7"/>
      <c r="AC6" s="8"/>
      <c r="AD6" s="7"/>
      <c r="AE6" s="7"/>
      <c r="AF6" s="7"/>
      <c r="AG6" s="7"/>
      <c r="AH6" s="8"/>
      <c r="AI6" s="8"/>
      <c r="AJ6" s="7"/>
      <c r="AK6" s="7"/>
      <c r="AL6" s="7"/>
      <c r="AM6" s="7"/>
      <c r="AQ6" s="2"/>
      <c r="AV6" s="2"/>
      <c r="AW6" s="2"/>
      <c r="BE6" s="2"/>
      <c r="BJ6" s="2"/>
      <c r="BK6" s="2"/>
      <c r="BS6" s="2"/>
      <c r="BX6" s="2"/>
      <c r="BY6" s="2"/>
      <c r="CG6" s="2"/>
      <c r="CL6" s="2"/>
      <c r="CM6" s="2"/>
    </row>
    <row r="7" spans="1:93" x14ac:dyDescent="0.2">
      <c r="A7" s="17"/>
      <c r="B7" s="19"/>
      <c r="C7" s="20"/>
      <c r="D7" s="17"/>
      <c r="E7" s="17"/>
      <c r="F7" s="17"/>
      <c r="G7" s="8"/>
      <c r="H7" s="29">
        <v>0</v>
      </c>
      <c r="I7" s="26">
        <v>0.49027777777777781</v>
      </c>
      <c r="J7" s="9">
        <f t="shared" si="2"/>
        <v>47.000000000000071</v>
      </c>
      <c r="K7" s="10">
        <v>8.0631000000000004</v>
      </c>
      <c r="L7" s="18">
        <v>50</v>
      </c>
      <c r="M7" s="18">
        <v>25</v>
      </c>
      <c r="N7" s="11">
        <f t="shared" si="0"/>
        <v>3.1477502925807972</v>
      </c>
      <c r="O7" s="25">
        <f t="shared" si="1"/>
        <v>1.5521451146848112E-2</v>
      </c>
      <c r="P7" s="8"/>
      <c r="Q7" s="8"/>
      <c r="R7" s="8"/>
      <c r="S7" s="7"/>
      <c r="T7" s="8"/>
      <c r="U7" s="8"/>
      <c r="V7" s="7"/>
      <c r="W7" s="7"/>
      <c r="X7" s="7"/>
      <c r="Y7" s="7"/>
      <c r="Z7" s="7"/>
      <c r="AA7" s="7"/>
      <c r="AB7" s="7"/>
      <c r="AC7" s="8"/>
      <c r="AD7" s="7"/>
      <c r="AE7" s="7"/>
      <c r="AF7" s="7"/>
      <c r="AG7" s="7"/>
      <c r="AH7" s="8"/>
      <c r="AI7" s="8"/>
      <c r="AJ7" s="7"/>
      <c r="AK7" s="7"/>
      <c r="AL7" s="7"/>
      <c r="AM7" s="7"/>
      <c r="AQ7" s="2"/>
      <c r="AV7" s="2"/>
      <c r="AW7" s="2"/>
      <c r="BE7" s="2"/>
      <c r="BJ7" s="2"/>
      <c r="BK7" s="2"/>
      <c r="BS7" s="2"/>
      <c r="BX7" s="2"/>
      <c r="BY7" s="2"/>
      <c r="CG7" s="2"/>
      <c r="CL7" s="2"/>
      <c r="CM7" s="2"/>
    </row>
    <row r="8" spans="1:93" x14ac:dyDescent="0.2">
      <c r="A8" s="17"/>
      <c r="B8" s="19"/>
      <c r="C8" s="20"/>
      <c r="D8" s="17"/>
      <c r="E8" s="17"/>
      <c r="F8" s="17"/>
      <c r="G8" s="8"/>
      <c r="H8" s="29">
        <v>0</v>
      </c>
      <c r="I8" s="26">
        <v>0.50069444444444444</v>
      </c>
      <c r="J8" s="9">
        <f t="shared" si="2"/>
        <v>62.000000000000014</v>
      </c>
      <c r="K8" s="10">
        <v>8.0569000000000006</v>
      </c>
      <c r="L8" s="18">
        <v>50</v>
      </c>
      <c r="M8" s="18">
        <v>25</v>
      </c>
      <c r="N8" s="11">
        <f t="shared" si="0"/>
        <v>3.1477502925807972</v>
      </c>
      <c r="O8" s="25">
        <f t="shared" si="1"/>
        <v>1.5521451146848112E-2</v>
      </c>
      <c r="P8" s="8"/>
      <c r="Q8" s="8"/>
      <c r="R8" s="8"/>
      <c r="S8" s="7"/>
      <c r="T8" s="8"/>
      <c r="U8" s="8"/>
      <c r="V8" s="7"/>
      <c r="W8" s="7"/>
      <c r="X8" s="7"/>
      <c r="Y8" s="7"/>
      <c r="Z8" s="7"/>
      <c r="AA8" s="7"/>
      <c r="AB8" s="7"/>
      <c r="AC8" s="8"/>
      <c r="AD8" s="7"/>
      <c r="AE8" s="7"/>
      <c r="AF8" s="7"/>
      <c r="AG8" s="7"/>
      <c r="AH8" s="8"/>
      <c r="AI8" s="8"/>
      <c r="AJ8" s="7"/>
      <c r="AK8" s="7"/>
      <c r="AL8" s="7"/>
      <c r="AM8" s="7"/>
      <c r="AQ8" s="2"/>
      <c r="AV8" s="2"/>
      <c r="AW8" s="2"/>
      <c r="BE8" s="2"/>
      <c r="BJ8" s="2"/>
      <c r="BK8" s="2"/>
      <c r="BS8" s="2"/>
      <c r="BX8" s="2"/>
      <c r="BY8" s="2"/>
      <c r="CG8" s="2"/>
      <c r="CL8" s="2"/>
      <c r="CM8" s="2"/>
    </row>
    <row r="9" spans="1:93" x14ac:dyDescent="0.2">
      <c r="A9" s="17"/>
      <c r="B9" s="19"/>
      <c r="C9" s="20"/>
      <c r="D9" s="17"/>
      <c r="E9" s="17"/>
      <c r="F9" s="17"/>
      <c r="G9" s="8"/>
      <c r="H9" s="29">
        <v>0</v>
      </c>
      <c r="I9" s="27">
        <v>0.51527777777777783</v>
      </c>
      <c r="J9" s="9">
        <f t="shared" si="2"/>
        <v>83.000000000000099</v>
      </c>
      <c r="K9" s="10">
        <v>8.0487000000000002</v>
      </c>
      <c r="L9" s="18">
        <v>50</v>
      </c>
      <c r="M9" s="18">
        <v>25</v>
      </c>
      <c r="N9" s="11">
        <f t="shared" si="0"/>
        <v>3.1477502925807972</v>
      </c>
      <c r="O9" s="25">
        <f t="shared" si="1"/>
        <v>1.5521451146848112E-2</v>
      </c>
      <c r="P9" s="8"/>
      <c r="Q9" s="8"/>
      <c r="R9" s="8"/>
      <c r="S9" s="7"/>
      <c r="T9" s="8"/>
      <c r="U9" s="8"/>
      <c r="V9" s="7"/>
      <c r="W9" s="7"/>
      <c r="X9" s="7"/>
      <c r="Y9" s="7"/>
      <c r="Z9" s="7"/>
      <c r="AA9" s="7"/>
      <c r="AB9" s="7"/>
      <c r="AC9" s="8"/>
      <c r="AD9" s="7"/>
      <c r="AE9" s="7"/>
      <c r="AF9" s="7"/>
      <c r="AG9" s="7"/>
      <c r="AH9" s="8"/>
      <c r="AI9" s="8"/>
      <c r="AJ9" s="7"/>
      <c r="AK9" s="7"/>
      <c r="AL9" s="7"/>
      <c r="AM9" s="7"/>
      <c r="AQ9" s="2"/>
      <c r="AV9" s="2"/>
      <c r="AW9" s="2"/>
      <c r="BE9" s="2"/>
      <c r="BJ9" s="2"/>
      <c r="BK9" s="2"/>
      <c r="BS9" s="2"/>
      <c r="BX9" s="2"/>
      <c r="BY9" s="2"/>
      <c r="CG9" s="2"/>
      <c r="CL9" s="2"/>
      <c r="CM9" s="2"/>
    </row>
    <row r="10" spans="1:93" x14ac:dyDescent="0.2">
      <c r="A10" s="17"/>
      <c r="B10" s="19"/>
      <c r="C10" s="20"/>
      <c r="D10" s="17"/>
      <c r="E10" s="17"/>
      <c r="F10" s="17"/>
      <c r="G10" s="8"/>
      <c r="H10" s="29">
        <v>0</v>
      </c>
      <c r="I10" s="27">
        <v>0.52916666666666667</v>
      </c>
      <c r="J10" s="9">
        <f t="shared" si="2"/>
        <v>103.00000000000003</v>
      </c>
      <c r="K10" s="10">
        <v>8.0411000000000001</v>
      </c>
      <c r="L10" s="18">
        <v>50</v>
      </c>
      <c r="M10" s="18">
        <v>25</v>
      </c>
      <c r="N10" s="11">
        <f t="shared" si="0"/>
        <v>3.1477502925807972</v>
      </c>
      <c r="O10" s="25">
        <f t="shared" si="1"/>
        <v>1.5521451146848112E-2</v>
      </c>
      <c r="P10" s="8"/>
      <c r="Q10" s="17"/>
      <c r="R10" s="7"/>
      <c r="S10" s="7"/>
      <c r="T10" s="8"/>
      <c r="U10" s="8"/>
      <c r="V10" s="7"/>
      <c r="W10" s="6"/>
      <c r="X10" s="7"/>
      <c r="Y10" s="7"/>
      <c r="Z10" s="7"/>
      <c r="AA10" s="7"/>
      <c r="AB10" s="7"/>
      <c r="AC10" s="8"/>
      <c r="AD10" s="7"/>
      <c r="AE10" s="7"/>
      <c r="AF10" s="7"/>
      <c r="AG10" s="7"/>
      <c r="AH10" s="8"/>
      <c r="AI10" s="8"/>
      <c r="AJ10" s="7"/>
      <c r="AK10" s="6"/>
      <c r="AL10" s="7"/>
      <c r="AM10" s="7"/>
      <c r="AQ10" s="2"/>
      <c r="AV10" s="2"/>
      <c r="AW10" s="2"/>
      <c r="AY10" s="1"/>
      <c r="BE10" s="2"/>
      <c r="BJ10" s="2"/>
      <c r="BK10" s="2"/>
      <c r="BM10" s="1"/>
      <c r="BS10" s="2"/>
      <c r="BX10" s="2"/>
      <c r="BY10" s="2"/>
      <c r="CA10" s="1"/>
      <c r="CG10" s="2"/>
      <c r="CL10" s="2"/>
      <c r="CM10" s="2"/>
      <c r="CO10" s="1"/>
    </row>
    <row r="11" spans="1:93" x14ac:dyDescent="0.2">
      <c r="A11" s="17"/>
      <c r="B11" s="19"/>
      <c r="C11" s="20"/>
      <c r="D11" s="17"/>
      <c r="E11" s="17"/>
      <c r="F11" s="17"/>
      <c r="G11" s="8"/>
      <c r="H11" s="29">
        <v>0</v>
      </c>
      <c r="I11" s="27">
        <v>0.54236111111111118</v>
      </c>
      <c r="J11" s="9">
        <f t="shared" si="2"/>
        <v>122.00000000000011</v>
      </c>
      <c r="K11" s="10">
        <v>8.0340000000000007</v>
      </c>
      <c r="L11" s="18">
        <v>50</v>
      </c>
      <c r="M11" s="18">
        <v>25</v>
      </c>
      <c r="N11" s="11">
        <f t="shared" si="0"/>
        <v>3.1477502925807972</v>
      </c>
      <c r="O11" s="25">
        <f t="shared" si="1"/>
        <v>1.5521451146848112E-2</v>
      </c>
      <c r="P11" s="8"/>
      <c r="Q11" s="17"/>
      <c r="R11" s="7"/>
      <c r="S11" s="7"/>
      <c r="T11" s="8"/>
      <c r="U11" s="7"/>
      <c r="V11" s="7"/>
      <c r="W11" s="7"/>
      <c r="X11" s="7"/>
      <c r="Y11" s="7"/>
      <c r="Z11" s="7"/>
      <c r="AA11" s="7"/>
      <c r="AB11" s="7"/>
      <c r="AC11" s="8"/>
      <c r="AD11" s="7"/>
      <c r="AE11" s="7"/>
      <c r="AF11" s="7"/>
      <c r="AG11" s="7"/>
      <c r="AH11" s="8"/>
      <c r="AI11" s="7"/>
      <c r="AJ11" s="7"/>
      <c r="AK11" s="7"/>
      <c r="AL11" s="7"/>
      <c r="AM11" s="7"/>
      <c r="AQ11" s="2"/>
      <c r="AV11" s="2"/>
      <c r="BE11" s="2"/>
      <c r="BJ11" s="2"/>
      <c r="BS11" s="2"/>
      <c r="BX11" s="2"/>
      <c r="CG11" s="2"/>
      <c r="CL11" s="2"/>
    </row>
    <row r="12" spans="1:93" x14ac:dyDescent="0.2">
      <c r="A12" s="17"/>
      <c r="B12" s="19"/>
      <c r="C12" s="20"/>
      <c r="D12" s="17"/>
      <c r="E12" s="17"/>
      <c r="F12" s="17"/>
      <c r="G12" s="8"/>
      <c r="H12" s="29">
        <v>0</v>
      </c>
      <c r="I12" s="27">
        <v>0.55625000000000002</v>
      </c>
      <c r="J12" s="9">
        <f t="shared" si="2"/>
        <v>142.00000000000006</v>
      </c>
      <c r="K12" s="10">
        <v>8.0268999999999995</v>
      </c>
      <c r="L12" s="18">
        <v>50</v>
      </c>
      <c r="M12" s="18">
        <v>25</v>
      </c>
      <c r="N12" s="11">
        <f t="shared" si="0"/>
        <v>3.1477502925807972</v>
      </c>
      <c r="O12" s="25">
        <f t="shared" si="1"/>
        <v>1.5521451146848112E-2</v>
      </c>
      <c r="P12" s="8"/>
      <c r="Q12" s="8"/>
      <c r="R12" s="7"/>
      <c r="S12" s="7"/>
      <c r="T12" s="8"/>
      <c r="U12" s="8"/>
      <c r="V12" s="7"/>
      <c r="W12" s="7"/>
      <c r="X12" s="7"/>
      <c r="Y12" s="7"/>
      <c r="Z12" s="7"/>
      <c r="AA12" s="7"/>
      <c r="AB12" s="7"/>
      <c r="AC12" s="8"/>
      <c r="AD12" s="7"/>
      <c r="AE12" s="7"/>
      <c r="AF12" s="7"/>
      <c r="AG12" s="7"/>
      <c r="AH12" s="8"/>
      <c r="AI12" s="8"/>
      <c r="AJ12" s="7"/>
      <c r="AK12" s="7"/>
      <c r="AL12" s="7"/>
      <c r="AM12" s="7"/>
      <c r="AQ12" s="2"/>
      <c r="AV12" s="2"/>
      <c r="AW12" s="2"/>
      <c r="BE12" s="2"/>
      <c r="BJ12" s="2"/>
      <c r="BK12" s="2"/>
      <c r="BS12" s="2"/>
      <c r="BX12" s="2"/>
      <c r="BY12" s="2"/>
      <c r="CG12" s="2"/>
      <c r="CL12" s="2"/>
      <c r="CM12" s="2"/>
    </row>
    <row r="13" spans="1:93" x14ac:dyDescent="0.2">
      <c r="A13" s="21"/>
      <c r="B13" s="22"/>
      <c r="C13" s="23"/>
      <c r="D13" s="21"/>
      <c r="E13" s="21"/>
      <c r="F13" s="21"/>
      <c r="G13" s="21"/>
      <c r="H13" s="29">
        <v>0</v>
      </c>
      <c r="I13" s="27">
        <v>0.56944444444444442</v>
      </c>
      <c r="J13" s="9">
        <f t="shared" si="2"/>
        <v>161</v>
      </c>
      <c r="K13" s="10">
        <v>8.0205000000000002</v>
      </c>
      <c r="L13" s="18">
        <v>50</v>
      </c>
      <c r="M13" s="18">
        <v>25</v>
      </c>
      <c r="N13" s="11">
        <f t="shared" si="0"/>
        <v>3.1477502925807972</v>
      </c>
      <c r="O13" s="25">
        <f t="shared" si="1"/>
        <v>1.5521451146848112E-2</v>
      </c>
      <c r="P13" s="21"/>
      <c r="Q13" s="21"/>
    </row>
    <row r="14" spans="1:93" x14ac:dyDescent="0.2">
      <c r="A14" s="21"/>
      <c r="B14" s="22"/>
      <c r="C14" s="23"/>
      <c r="D14" s="21"/>
      <c r="E14" s="21"/>
      <c r="F14" s="21"/>
      <c r="G14" s="21"/>
      <c r="H14" s="29">
        <v>0</v>
      </c>
      <c r="I14" s="27">
        <v>0.58263888888888882</v>
      </c>
      <c r="J14" s="9">
        <f t="shared" si="2"/>
        <v>179.99999999999991</v>
      </c>
      <c r="K14" s="10">
        <v>8.0145999999999997</v>
      </c>
      <c r="L14" s="18">
        <v>50</v>
      </c>
      <c r="M14" s="18">
        <v>25</v>
      </c>
      <c r="N14" s="11">
        <f t="shared" si="0"/>
        <v>3.1477502925807972</v>
      </c>
      <c r="O14" s="25">
        <f t="shared" si="1"/>
        <v>1.5521451146848112E-2</v>
      </c>
      <c r="P14" s="21"/>
      <c r="Q14" s="21"/>
    </row>
    <row r="15" spans="1:93" x14ac:dyDescent="0.2">
      <c r="A15" s="21"/>
      <c r="B15" s="22"/>
      <c r="C15" s="23"/>
      <c r="D15" s="21"/>
      <c r="E15" s="21"/>
      <c r="F15" s="21"/>
      <c r="G15" s="21"/>
      <c r="H15" s="29">
        <v>0</v>
      </c>
      <c r="I15" s="27">
        <v>0.59861111111111109</v>
      </c>
      <c r="J15" s="9">
        <f t="shared" si="2"/>
        <v>203</v>
      </c>
      <c r="K15" s="10">
        <v>8.0071999999999992</v>
      </c>
      <c r="L15" s="18">
        <v>50</v>
      </c>
      <c r="M15" s="18">
        <v>25</v>
      </c>
      <c r="N15" s="11">
        <f t="shared" si="0"/>
        <v>3.1477502925807972</v>
      </c>
      <c r="O15" s="25">
        <f t="shared" si="1"/>
        <v>1.5521451146848112E-2</v>
      </c>
      <c r="P15" s="21"/>
      <c r="Q15" s="21"/>
    </row>
    <row r="16" spans="1:93" x14ac:dyDescent="0.2">
      <c r="A16" s="21"/>
      <c r="B16" s="22"/>
      <c r="C16" s="23"/>
      <c r="D16" s="21"/>
      <c r="E16" s="21"/>
      <c r="F16" s="21"/>
      <c r="G16" s="1"/>
      <c r="H16" s="29">
        <v>0</v>
      </c>
      <c r="I16" s="27">
        <v>0.6118055555555556</v>
      </c>
      <c r="J16" s="9">
        <f t="shared" si="2"/>
        <v>222.00000000000009</v>
      </c>
      <c r="K16" s="10">
        <v>8.0013000000000005</v>
      </c>
      <c r="L16" s="18">
        <v>50</v>
      </c>
      <c r="M16" s="18">
        <v>26</v>
      </c>
      <c r="N16" s="11">
        <f t="shared" ref="N16:N27" si="3">(610.78*2.71828^(M16/(M16+238.3)*17.2694))/1000</f>
        <v>3.3395101859740222</v>
      </c>
      <c r="O16" s="25">
        <f t="shared" ref="O16:O27" si="4">(1-(L16/100))*(N16/F$2)</f>
        <v>1.6467012751351193E-2</v>
      </c>
      <c r="P16" s="21"/>
      <c r="Q16" s="21"/>
    </row>
    <row r="17" spans="1:17" x14ac:dyDescent="0.2">
      <c r="A17" s="21"/>
      <c r="B17" s="22"/>
      <c r="C17" s="23"/>
      <c r="D17" s="21"/>
      <c r="E17" s="21"/>
      <c r="F17" s="21"/>
      <c r="G17" s="21"/>
      <c r="H17" s="29">
        <v>0</v>
      </c>
      <c r="I17" s="27">
        <v>0.62569444444444444</v>
      </c>
      <c r="J17" s="9">
        <f t="shared" si="2"/>
        <v>242</v>
      </c>
      <c r="K17" s="31">
        <v>7.9958</v>
      </c>
      <c r="L17" s="18">
        <v>50</v>
      </c>
      <c r="M17" s="18">
        <v>27</v>
      </c>
      <c r="N17" s="11">
        <f t="shared" si="3"/>
        <v>3.5413729112602503</v>
      </c>
      <c r="O17" s="25">
        <f t="shared" si="4"/>
        <v>1.746239108116494E-2</v>
      </c>
      <c r="P17" s="21"/>
      <c r="Q17" s="21"/>
    </row>
    <row r="18" spans="1:17" x14ac:dyDescent="0.2">
      <c r="A18" s="21"/>
      <c r="B18" s="22"/>
      <c r="C18" s="23"/>
      <c r="D18" s="21"/>
      <c r="E18" s="21"/>
      <c r="F18" s="21"/>
      <c r="G18" s="21"/>
      <c r="H18" s="29">
        <v>0</v>
      </c>
      <c r="I18" s="27">
        <v>0.63958333333333328</v>
      </c>
      <c r="J18" s="9">
        <f t="shared" si="2"/>
        <v>261.99999999999994</v>
      </c>
      <c r="K18" s="10">
        <v>7.9901999999999997</v>
      </c>
      <c r="L18" s="18">
        <v>50</v>
      </c>
      <c r="M18" s="18">
        <v>28</v>
      </c>
      <c r="N18" s="11">
        <f t="shared" si="3"/>
        <v>3.7537826231109843</v>
      </c>
      <c r="O18" s="25">
        <f t="shared" si="4"/>
        <v>1.8509776248081776E-2</v>
      </c>
      <c r="P18" s="21"/>
      <c r="Q18" s="21"/>
    </row>
    <row r="19" spans="1:17" x14ac:dyDescent="0.2">
      <c r="A19" s="21"/>
      <c r="B19" s="22"/>
      <c r="C19" s="23"/>
      <c r="D19" s="21"/>
      <c r="E19" s="21"/>
      <c r="F19" s="21"/>
      <c r="G19" s="21"/>
      <c r="H19" s="29">
        <v>0</v>
      </c>
      <c r="I19" s="27">
        <v>0.65902777777777777</v>
      </c>
      <c r="J19" s="9">
        <f t="shared" si="2"/>
        <v>290</v>
      </c>
      <c r="K19" s="10">
        <v>7.9831000000000003</v>
      </c>
      <c r="L19" s="18">
        <v>50</v>
      </c>
      <c r="M19" s="18">
        <v>29</v>
      </c>
      <c r="N19" s="11">
        <f t="shared" si="3"/>
        <v>3.9771987731197886</v>
      </c>
      <c r="O19" s="25">
        <f t="shared" si="4"/>
        <v>1.9611433792503886E-2</v>
      </c>
      <c r="P19" s="21"/>
      <c r="Q19" s="21"/>
    </row>
    <row r="20" spans="1:17" x14ac:dyDescent="0.2">
      <c r="A20" s="21"/>
      <c r="B20" s="22"/>
      <c r="C20" s="23"/>
      <c r="D20" s="21"/>
      <c r="E20" s="21"/>
      <c r="F20" s="21"/>
      <c r="G20" s="21"/>
      <c r="H20" s="29">
        <v>0</v>
      </c>
      <c r="I20" s="27">
        <v>0.6791666666666667</v>
      </c>
      <c r="J20" s="9">
        <f t="shared" si="2"/>
        <v>319.00000000000006</v>
      </c>
      <c r="K20" s="10">
        <v>7.976</v>
      </c>
      <c r="L20" s="18">
        <v>50</v>
      </c>
      <c r="M20" s="18">
        <v>30</v>
      </c>
      <c r="N20" s="11">
        <f t="shared" si="3"/>
        <v>4.2120964673879664</v>
      </c>
      <c r="O20" s="25">
        <f t="shared" si="4"/>
        <v>2.0769706446686225E-2</v>
      </c>
      <c r="P20" s="21"/>
      <c r="Q20" s="21"/>
    </row>
    <row r="21" spans="1:17" x14ac:dyDescent="0.2">
      <c r="A21" s="21"/>
      <c r="B21" s="22"/>
      <c r="C21" s="23"/>
      <c r="D21" s="21"/>
      <c r="E21" s="21"/>
      <c r="F21" s="21"/>
      <c r="G21" s="21"/>
      <c r="H21" s="29">
        <v>0</v>
      </c>
      <c r="I21" s="27">
        <v>0.70000000000000007</v>
      </c>
      <c r="J21" s="9">
        <f t="shared" si="2"/>
        <v>349.00000000000011</v>
      </c>
      <c r="K21" s="10">
        <v>7.9694000000000003</v>
      </c>
      <c r="L21" s="18">
        <v>50</v>
      </c>
      <c r="M21" s="18">
        <v>31</v>
      </c>
      <c r="N21" s="11">
        <f t="shared" si="3"/>
        <v>4.4589668270487159</v>
      </c>
      <c r="O21" s="25">
        <f t="shared" si="4"/>
        <v>2.1987015912469012E-2</v>
      </c>
      <c r="P21" s="21"/>
      <c r="Q21" s="21"/>
    </row>
    <row r="22" spans="1:17" x14ac:dyDescent="0.2">
      <c r="A22" s="21"/>
      <c r="B22" s="22"/>
      <c r="C22" s="23"/>
      <c r="D22" s="21"/>
      <c r="E22" s="21"/>
      <c r="F22" s="21"/>
      <c r="G22" s="21"/>
      <c r="H22" s="29">
        <v>0</v>
      </c>
      <c r="I22" s="27">
        <v>0.72013888888888899</v>
      </c>
      <c r="J22" s="9">
        <f t="shared" si="2"/>
        <v>378.00000000000017</v>
      </c>
      <c r="K22" s="10">
        <v>7.9634999999999998</v>
      </c>
      <c r="L22" s="18">
        <v>50</v>
      </c>
      <c r="M22" s="18">
        <v>32</v>
      </c>
      <c r="N22" s="11">
        <f t="shared" si="3"/>
        <v>4.7183173516149033</v>
      </c>
      <c r="O22" s="25">
        <f t="shared" si="4"/>
        <v>2.3265864652933448E-2</v>
      </c>
      <c r="P22" s="21"/>
      <c r="Q22" s="21"/>
    </row>
    <row r="23" spans="1:17" x14ac:dyDescent="0.2">
      <c r="A23" s="21"/>
      <c r="B23" s="22"/>
      <c r="C23" s="23"/>
      <c r="D23" s="21"/>
      <c r="E23" s="21"/>
      <c r="F23" s="21"/>
      <c r="G23" s="21"/>
      <c r="H23" s="29">
        <v>0</v>
      </c>
      <c r="I23" s="27">
        <v>0.74444444444444446</v>
      </c>
      <c r="J23" s="9">
        <f t="shared" si="2"/>
        <v>413.00000000000006</v>
      </c>
      <c r="K23" s="10">
        <v>7.9566999999999997</v>
      </c>
      <c r="L23" s="18">
        <v>50</v>
      </c>
      <c r="M23" s="18">
        <v>33</v>
      </c>
      <c r="N23" s="11">
        <f t="shared" si="3"/>
        <v>4.9906722850331784</v>
      </c>
      <c r="O23" s="25">
        <f t="shared" si="4"/>
        <v>2.4608837697402259E-2</v>
      </c>
      <c r="P23" s="21"/>
      <c r="Q23" s="21"/>
    </row>
    <row r="24" spans="1:17" x14ac:dyDescent="0.2">
      <c r="A24" s="21"/>
      <c r="B24" s="22"/>
      <c r="C24" s="23"/>
      <c r="D24" s="21"/>
      <c r="E24" s="21"/>
      <c r="F24" s="21"/>
      <c r="G24" s="21"/>
      <c r="H24" s="29">
        <v>0</v>
      </c>
      <c r="I24" s="27">
        <v>0.77361111111111114</v>
      </c>
      <c r="J24" s="9">
        <f t="shared" si="2"/>
        <v>455.00000000000006</v>
      </c>
      <c r="K24" s="10">
        <v>7.95</v>
      </c>
      <c r="L24" s="18">
        <v>50</v>
      </c>
      <c r="M24" s="18">
        <v>34</v>
      </c>
      <c r="N24" s="11">
        <f t="shared" si="3"/>
        <v>5.2765729843251181</v>
      </c>
      <c r="O24" s="25">
        <f t="shared" si="4"/>
        <v>2.6018604459196834E-2</v>
      </c>
      <c r="P24" s="21"/>
      <c r="Q24" s="21"/>
    </row>
    <row r="25" spans="1:17" x14ac:dyDescent="0.2">
      <c r="A25" s="21"/>
      <c r="B25" s="22"/>
      <c r="C25" s="23"/>
      <c r="D25" s="21"/>
      <c r="E25" s="21"/>
      <c r="F25" s="21"/>
      <c r="G25" s="21"/>
      <c r="H25" s="29">
        <v>0</v>
      </c>
      <c r="I25" s="27">
        <v>0.79861111111111116</v>
      </c>
      <c r="J25" s="9">
        <f t="shared" si="2"/>
        <v>491.00000000000006</v>
      </c>
      <c r="K25" s="10">
        <v>7.944</v>
      </c>
      <c r="L25" s="18">
        <v>50</v>
      </c>
      <c r="M25" s="18">
        <v>35</v>
      </c>
      <c r="N25" s="11">
        <f t="shared" si="3"/>
        <v>5.5765782906939352</v>
      </c>
      <c r="O25" s="25">
        <f t="shared" si="4"/>
        <v>2.7497920565551948E-2</v>
      </c>
      <c r="P25" s="21"/>
      <c r="Q25" s="21"/>
    </row>
    <row r="26" spans="1:17" x14ac:dyDescent="0.2">
      <c r="A26" s="21"/>
      <c r="B26" s="22"/>
      <c r="C26" s="23"/>
      <c r="D26" s="21"/>
      <c r="E26" s="21"/>
      <c r="F26" s="21"/>
      <c r="G26" s="21"/>
      <c r="H26" s="29">
        <v>0</v>
      </c>
      <c r="I26" s="27">
        <v>0.8256944444444444</v>
      </c>
      <c r="J26" s="9">
        <f t="shared" si="2"/>
        <v>530</v>
      </c>
      <c r="K26" s="10">
        <v>7.9382999999999999</v>
      </c>
      <c r="L26" s="18">
        <v>50</v>
      </c>
      <c r="M26" s="18">
        <v>36</v>
      </c>
      <c r="N26" s="11">
        <f t="shared" si="3"/>
        <v>5.8912649029733304</v>
      </c>
      <c r="O26" s="25">
        <f t="shared" si="4"/>
        <v>2.9049629699079538E-2</v>
      </c>
      <c r="P26" s="21"/>
      <c r="Q26" s="21"/>
    </row>
    <row r="27" spans="1:17" x14ac:dyDescent="0.2">
      <c r="A27" s="21"/>
      <c r="B27" s="22"/>
      <c r="C27" s="23"/>
      <c r="D27" s="21"/>
      <c r="E27" s="21"/>
      <c r="F27" s="21"/>
      <c r="G27" s="21"/>
      <c r="H27" s="29">
        <v>0</v>
      </c>
      <c r="I27" s="27">
        <v>0.84930555555555554</v>
      </c>
      <c r="J27" s="9">
        <f t="shared" si="2"/>
        <v>564</v>
      </c>
      <c r="K27" s="10">
        <v>7.9335000000000004</v>
      </c>
      <c r="L27" s="18">
        <v>50</v>
      </c>
      <c r="M27" s="18">
        <v>37</v>
      </c>
      <c r="N27" s="11">
        <f t="shared" si="3"/>
        <v>6.2212277532932401</v>
      </c>
      <c r="O27" s="25">
        <f t="shared" si="4"/>
        <v>3.0676665450163905E-2</v>
      </c>
      <c r="P27" s="21"/>
      <c r="Q27" s="21"/>
    </row>
    <row r="28" spans="1:17" x14ac:dyDescent="0.2">
      <c r="A28" s="21"/>
      <c r="B28" s="22"/>
      <c r="C28" s="23"/>
      <c r="D28" s="21"/>
      <c r="E28" s="21"/>
      <c r="F28" s="21"/>
      <c r="G28" s="21"/>
      <c r="H28" s="30"/>
      <c r="I28" s="27"/>
      <c r="J28" s="9"/>
      <c r="K28" s="10"/>
      <c r="L28" s="18"/>
      <c r="M28" s="18"/>
      <c r="N28" s="11"/>
      <c r="O28" s="25"/>
      <c r="P28" s="21"/>
      <c r="Q28" s="21"/>
    </row>
    <row r="29" spans="1:17" x14ac:dyDescent="0.2">
      <c r="A29" s="21"/>
      <c r="B29" s="22"/>
      <c r="C29" s="23"/>
      <c r="D29" s="21"/>
      <c r="E29" s="21"/>
      <c r="F29" s="21"/>
      <c r="G29" s="21"/>
      <c r="H29" s="30"/>
      <c r="I29" s="27"/>
      <c r="J29" s="9"/>
      <c r="K29" s="10"/>
      <c r="L29" s="18"/>
      <c r="M29" s="18"/>
      <c r="N29" s="11"/>
      <c r="O29" s="25"/>
      <c r="P29" s="21"/>
      <c r="Q29" s="21"/>
    </row>
    <row r="30" spans="1:17" x14ac:dyDescent="0.2">
      <c r="A30" s="21"/>
      <c r="B30" s="22"/>
      <c r="C30" s="23"/>
      <c r="D30" s="21"/>
      <c r="E30" s="21"/>
      <c r="F30" s="21"/>
      <c r="G30" s="21"/>
      <c r="O30" s="21"/>
      <c r="P30" s="21"/>
      <c r="Q30" s="21"/>
    </row>
    <row r="31" spans="1:17" x14ac:dyDescent="0.2">
      <c r="A31" s="21"/>
      <c r="B31" s="22"/>
      <c r="C31" s="23"/>
      <c r="D31" s="21"/>
      <c r="E31" s="21"/>
      <c r="F31" s="21"/>
      <c r="G31" s="21"/>
      <c r="O31" s="21"/>
      <c r="P31" s="21"/>
      <c r="Q31" s="21"/>
    </row>
    <row r="32" spans="1:17" x14ac:dyDescent="0.2">
      <c r="A32" s="21"/>
      <c r="B32" s="22"/>
      <c r="C32" s="23"/>
      <c r="D32" s="21"/>
      <c r="E32" s="21"/>
      <c r="F32" s="21"/>
      <c r="G32" s="21"/>
      <c r="J32" s="21"/>
      <c r="K32" s="21"/>
      <c r="L32" s="21"/>
      <c r="M32" s="21"/>
      <c r="N32" s="21"/>
      <c r="O32" s="21"/>
      <c r="P32" s="21"/>
      <c r="Q32" s="21"/>
    </row>
    <row r="33" spans="1:17" x14ac:dyDescent="0.2">
      <c r="A33" s="21"/>
      <c r="B33" s="22"/>
      <c r="C33" s="23"/>
      <c r="D33" s="21"/>
      <c r="E33" s="21"/>
      <c r="F33" s="21"/>
      <c r="G33" s="21"/>
      <c r="J33" s="21"/>
      <c r="K33" s="21"/>
      <c r="L33" s="21"/>
      <c r="M33" s="21"/>
      <c r="N33" s="21"/>
      <c r="O33" s="21"/>
      <c r="P33" s="21"/>
      <c r="Q33" s="21"/>
    </row>
    <row r="34" spans="1:17" x14ac:dyDescent="0.2">
      <c r="A34" s="21"/>
      <c r="B34" s="22"/>
      <c r="C34" s="23"/>
      <c r="D34" s="21"/>
      <c r="E34" s="21"/>
      <c r="F34" s="21"/>
      <c r="G34" s="21"/>
      <c r="J34" s="21"/>
      <c r="K34" s="21"/>
      <c r="L34" s="21"/>
      <c r="M34" s="21"/>
      <c r="N34" s="21"/>
      <c r="O34" s="21"/>
      <c r="P34" s="21"/>
      <c r="Q34" s="21"/>
    </row>
    <row r="35" spans="1:17" x14ac:dyDescent="0.2">
      <c r="A35" s="21"/>
      <c r="B35" s="22"/>
      <c r="C35" s="23"/>
      <c r="D35" s="21"/>
      <c r="E35" s="21"/>
      <c r="F35" s="21"/>
      <c r="G35" s="21"/>
      <c r="J35" s="21"/>
      <c r="K35" s="21"/>
      <c r="L35" s="21"/>
      <c r="M35" s="21"/>
      <c r="N35" s="21"/>
      <c r="O35" s="21"/>
      <c r="P35" s="21"/>
      <c r="Q35" s="21"/>
    </row>
    <row r="36" spans="1:17" x14ac:dyDescent="0.2">
      <c r="A36" s="21"/>
      <c r="B36" s="22"/>
      <c r="C36" s="23"/>
      <c r="D36" s="21"/>
      <c r="E36" s="21"/>
      <c r="F36" s="21"/>
      <c r="G36" s="21"/>
      <c r="J36" s="21"/>
      <c r="K36" s="21"/>
      <c r="L36" s="21"/>
      <c r="M36" s="21"/>
      <c r="N36" s="21"/>
      <c r="O36" s="21"/>
      <c r="P36" s="21"/>
      <c r="Q36" s="21"/>
    </row>
    <row r="37" spans="1:17" x14ac:dyDescent="0.2">
      <c r="A37" s="21"/>
      <c r="B37" s="22"/>
      <c r="C37" s="23"/>
      <c r="D37" s="21"/>
      <c r="E37" s="21"/>
      <c r="F37" s="21"/>
      <c r="G37" s="21"/>
      <c r="J37" s="21"/>
      <c r="K37" s="21"/>
      <c r="L37" s="21"/>
      <c r="M37" s="21"/>
      <c r="N37" s="21"/>
      <c r="O37" s="21"/>
      <c r="P37" s="21"/>
      <c r="Q37" s="21"/>
    </row>
    <row r="38" spans="1:17" x14ac:dyDescent="0.2">
      <c r="A38" s="21"/>
      <c r="B38" s="22"/>
      <c r="C38" s="23"/>
      <c r="D38" s="21"/>
      <c r="E38" s="21"/>
      <c r="F38" s="21"/>
      <c r="G38" s="21"/>
      <c r="J38" s="21"/>
      <c r="K38" s="21"/>
      <c r="L38" s="21"/>
      <c r="M38" s="21"/>
      <c r="N38" s="21"/>
      <c r="O38" s="21"/>
      <c r="P38" s="21"/>
      <c r="Q38" s="21"/>
    </row>
    <row r="39" spans="1:17" x14ac:dyDescent="0.2">
      <c r="A39" s="21"/>
      <c r="B39" s="22"/>
      <c r="C39" s="23"/>
      <c r="D39" s="21"/>
      <c r="E39" s="21"/>
      <c r="F39" s="21"/>
      <c r="G39" s="21"/>
      <c r="J39" s="21"/>
      <c r="K39" s="21"/>
      <c r="L39" s="21"/>
      <c r="M39" s="21"/>
      <c r="N39" s="21"/>
      <c r="O39" s="21"/>
      <c r="P39" s="21"/>
      <c r="Q39" s="21"/>
    </row>
    <row r="40" spans="1:17" x14ac:dyDescent="0.2">
      <c r="A40" s="21"/>
      <c r="B40" s="22"/>
      <c r="C40" s="23"/>
      <c r="D40" s="21"/>
      <c r="E40" s="21"/>
      <c r="F40" s="21"/>
      <c r="G40" s="21"/>
      <c r="J40" s="21"/>
      <c r="K40" s="21"/>
      <c r="L40" s="21"/>
      <c r="M40" s="21"/>
      <c r="N40" s="21"/>
      <c r="O40" s="21"/>
      <c r="P40" s="21"/>
      <c r="Q40" s="21"/>
    </row>
  </sheetData>
  <pageMargins left="0.7" right="0.7" top="0.75" bottom="0.75" header="0.3" footer="0.3"/>
  <pageSetup paperSize="9" orientation="portrait" horizont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7415FF-D3F2-457E-9772-069CC0F4ECB2}">
  <dimension ref="A1:CO40"/>
  <sheetViews>
    <sheetView zoomScale="124" zoomScaleNormal="125" workbookViewId="0">
      <selection activeCell="G1" sqref="G1"/>
    </sheetView>
  </sheetViews>
  <sheetFormatPr baseColWidth="10" defaultColWidth="10.83203125" defaultRowHeight="15" x14ac:dyDescent="0.2"/>
  <cols>
    <col min="1" max="1" width="26" bestFit="1" customWidth="1"/>
    <col min="2" max="2" width="11.5" style="3" bestFit="1" customWidth="1"/>
    <col min="3" max="3" width="11.33203125" style="4" bestFit="1" customWidth="1"/>
    <col min="4" max="4" width="17.6640625" customWidth="1"/>
    <col min="5" max="5" width="14" bestFit="1" customWidth="1"/>
    <col min="6" max="6" width="11.5" bestFit="1" customWidth="1"/>
    <col min="7" max="7" width="11.1640625" bestFit="1" customWidth="1"/>
    <col min="8" max="8" width="11.1640625" style="24" bestFit="1" customWidth="1"/>
    <col min="9" max="9" width="11" style="28" bestFit="1" customWidth="1"/>
  </cols>
  <sheetData>
    <row r="1" spans="1:93" x14ac:dyDescent="0.2">
      <c r="A1" s="32" t="s">
        <v>12</v>
      </c>
      <c r="B1" s="33" t="s">
        <v>0</v>
      </c>
      <c r="C1" s="34" t="s">
        <v>5</v>
      </c>
      <c r="D1" s="35" t="s">
        <v>6</v>
      </c>
      <c r="E1" s="35" t="s">
        <v>7</v>
      </c>
      <c r="F1" s="12" t="s">
        <v>8</v>
      </c>
      <c r="G1" s="5" t="s">
        <v>9</v>
      </c>
      <c r="H1" s="36" t="s">
        <v>10</v>
      </c>
      <c r="I1" s="37" t="s">
        <v>11</v>
      </c>
      <c r="J1" s="5" t="s">
        <v>13</v>
      </c>
      <c r="K1" s="32" t="s">
        <v>14</v>
      </c>
      <c r="L1" s="5" t="s">
        <v>1</v>
      </c>
      <c r="M1" s="5" t="s">
        <v>2</v>
      </c>
      <c r="N1" s="5" t="s">
        <v>3</v>
      </c>
      <c r="O1" s="5" t="s">
        <v>4</v>
      </c>
      <c r="P1" s="5" t="s">
        <v>15</v>
      </c>
      <c r="Q1" s="6" t="s">
        <v>16</v>
      </c>
      <c r="R1" s="7"/>
      <c r="S1" s="7"/>
      <c r="T1" s="6"/>
      <c r="U1" s="6"/>
      <c r="V1" s="6"/>
      <c r="W1" s="6"/>
      <c r="X1" s="7"/>
      <c r="Y1" s="7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7"/>
      <c r="AM1" s="7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</row>
    <row r="2" spans="1:93" x14ac:dyDescent="0.2">
      <c r="A2" s="13" t="s">
        <v>19</v>
      </c>
      <c r="B2" s="14">
        <v>45148</v>
      </c>
      <c r="C2" s="15">
        <v>0.45763888888888887</v>
      </c>
      <c r="D2" s="16">
        <v>7.9321999999999999</v>
      </c>
      <c r="E2" s="16">
        <v>7.5408999999999997</v>
      </c>
      <c r="F2" s="16">
        <v>101.4</v>
      </c>
      <c r="G2" s="8">
        <v>0</v>
      </c>
      <c r="H2" s="29">
        <v>0</v>
      </c>
      <c r="I2" s="26">
        <v>0.45763888888888887</v>
      </c>
      <c r="J2" s="9">
        <v>0</v>
      </c>
      <c r="K2" s="10">
        <v>7.9349999999999996</v>
      </c>
      <c r="L2" s="18">
        <v>50</v>
      </c>
      <c r="M2" s="18">
        <v>25</v>
      </c>
      <c r="N2" s="11">
        <f>(610.78*2.71828^(M2/(M2+238.3)*17.2694))/1000</f>
        <v>3.1477502925807972</v>
      </c>
      <c r="O2" s="25">
        <f>(1-(L2/100))*(N2/F$2)</f>
        <v>1.5521451146848112E-2</v>
      </c>
      <c r="P2" s="8"/>
      <c r="Q2" s="8"/>
      <c r="R2" s="7"/>
      <c r="S2" s="7"/>
      <c r="T2" s="6"/>
      <c r="U2" s="6"/>
      <c r="V2" s="6"/>
      <c r="W2" s="6"/>
      <c r="X2" s="7"/>
      <c r="Y2" s="7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7"/>
      <c r="AM2" s="7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</row>
    <row r="3" spans="1:93" x14ac:dyDescent="0.2">
      <c r="A3" s="17"/>
      <c r="B3" s="19"/>
      <c r="C3" s="20"/>
      <c r="D3" s="17"/>
      <c r="E3" s="17"/>
      <c r="F3" s="17"/>
      <c r="G3" s="8"/>
      <c r="H3" s="29">
        <v>0</v>
      </c>
      <c r="I3" s="26">
        <v>0.46180555555555558</v>
      </c>
      <c r="J3" s="9">
        <f>60*(I3-$I$2)*24+(24*60*H3)</f>
        <v>6.0000000000000586</v>
      </c>
      <c r="K3" s="10">
        <v>7.9321999999999999</v>
      </c>
      <c r="L3" s="18">
        <v>50</v>
      </c>
      <c r="M3" s="18">
        <v>25</v>
      </c>
      <c r="N3" s="11">
        <f t="shared" ref="N3:N15" si="0">(610.78*2.71828^(M3/(M3+238.3)*17.2694))/1000</f>
        <v>3.1477502925807972</v>
      </c>
      <c r="O3" s="25">
        <f t="shared" ref="O3:O15" si="1">(1-(L3/100))*(N3/F$2)</f>
        <v>1.5521451146848112E-2</v>
      </c>
      <c r="P3" s="8"/>
      <c r="Q3" s="17"/>
      <c r="R3" s="7"/>
      <c r="S3" s="7"/>
      <c r="T3" s="8"/>
      <c r="U3" s="7"/>
      <c r="V3" s="7"/>
      <c r="W3" s="7"/>
      <c r="X3" s="7"/>
      <c r="Y3" s="7"/>
      <c r="Z3" s="7"/>
      <c r="AA3" s="7"/>
      <c r="AB3" s="7"/>
      <c r="AC3" s="8"/>
      <c r="AD3" s="7"/>
      <c r="AE3" s="7"/>
      <c r="AF3" s="7"/>
      <c r="AG3" s="7"/>
      <c r="AH3" s="8"/>
      <c r="AI3" s="7"/>
      <c r="AJ3" s="7"/>
      <c r="AK3" s="7"/>
      <c r="AL3" s="7"/>
      <c r="AM3" s="7"/>
      <c r="AQ3" s="2"/>
      <c r="AV3" s="2"/>
      <c r="BE3" s="2"/>
      <c r="BJ3" s="2"/>
      <c r="BS3" s="2"/>
      <c r="BX3" s="2"/>
      <c r="CG3" s="2"/>
      <c r="CL3" s="2"/>
    </row>
    <row r="4" spans="1:93" x14ac:dyDescent="0.2">
      <c r="A4" s="17"/>
      <c r="B4" s="19"/>
      <c r="C4" s="20"/>
      <c r="D4" s="17"/>
      <c r="E4" s="17"/>
      <c r="F4" s="17"/>
      <c r="G4" s="8"/>
      <c r="H4" s="29">
        <v>0</v>
      </c>
      <c r="I4" s="26">
        <v>0.46597222222222223</v>
      </c>
      <c r="J4" s="9">
        <f t="shared" ref="J4:J27" si="2">60*(I4-$I$2)*24+(24*60*H4)</f>
        <v>12.000000000000037</v>
      </c>
      <c r="K4" s="10">
        <v>7.93</v>
      </c>
      <c r="L4" s="18">
        <v>50</v>
      </c>
      <c r="M4" s="18">
        <v>25</v>
      </c>
      <c r="N4" s="11">
        <f t="shared" si="0"/>
        <v>3.1477502925807972</v>
      </c>
      <c r="O4" s="25">
        <f t="shared" si="1"/>
        <v>1.5521451146848112E-2</v>
      </c>
      <c r="P4" s="17"/>
      <c r="Q4" s="8"/>
      <c r="R4" s="7"/>
      <c r="S4" s="7"/>
      <c r="T4" s="8"/>
      <c r="U4" s="8"/>
      <c r="V4" s="7"/>
      <c r="W4" s="7"/>
      <c r="X4" s="7"/>
      <c r="Y4" s="7"/>
      <c r="Z4" s="7"/>
      <c r="AA4" s="7"/>
      <c r="AB4" s="7"/>
      <c r="AC4" s="8"/>
      <c r="AD4" s="7"/>
      <c r="AE4" s="7"/>
      <c r="AF4" s="7"/>
      <c r="AG4" s="7"/>
      <c r="AH4" s="8"/>
      <c r="AI4" s="8"/>
      <c r="AJ4" s="7"/>
      <c r="AK4" s="7"/>
      <c r="AL4" s="7"/>
      <c r="AM4" s="7"/>
      <c r="AQ4" s="2"/>
      <c r="AV4" s="2"/>
      <c r="AW4" s="2"/>
      <c r="BE4" s="2"/>
      <c r="BJ4" s="2"/>
      <c r="BK4" s="2"/>
      <c r="BS4" s="2"/>
      <c r="BX4" s="2"/>
      <c r="BY4" s="2"/>
      <c r="CG4" s="2"/>
      <c r="CL4" s="2"/>
      <c r="CM4" s="2"/>
    </row>
    <row r="5" spans="1:93" x14ac:dyDescent="0.2">
      <c r="A5" s="17"/>
      <c r="B5" s="19"/>
      <c r="C5" s="20"/>
      <c r="D5" s="17"/>
      <c r="E5" s="17"/>
      <c r="F5" s="17"/>
      <c r="G5" s="8"/>
      <c r="H5" s="29">
        <v>0</v>
      </c>
      <c r="I5" s="26">
        <v>0.47291666666666665</v>
      </c>
      <c r="J5" s="9">
        <f t="shared" si="2"/>
        <v>22</v>
      </c>
      <c r="K5" s="10">
        <v>7.9259000000000004</v>
      </c>
      <c r="L5" s="18">
        <v>50</v>
      </c>
      <c r="M5" s="18">
        <v>25</v>
      </c>
      <c r="N5" s="11">
        <f t="shared" si="0"/>
        <v>3.1477502925807972</v>
      </c>
      <c r="O5" s="25">
        <f t="shared" si="1"/>
        <v>1.5521451146848112E-2</v>
      </c>
      <c r="P5" s="8"/>
      <c r="Q5" s="8"/>
      <c r="R5" s="8"/>
      <c r="S5" s="7"/>
      <c r="T5" s="8"/>
      <c r="U5" s="8"/>
      <c r="V5" s="7"/>
      <c r="W5" s="7"/>
      <c r="X5" s="7"/>
      <c r="Y5" s="7"/>
      <c r="Z5" s="7"/>
      <c r="AA5" s="7"/>
      <c r="AB5" s="7"/>
      <c r="AC5" s="8"/>
      <c r="AD5" s="7"/>
      <c r="AE5" s="7"/>
      <c r="AF5" s="7"/>
      <c r="AG5" s="7"/>
      <c r="AH5" s="8"/>
      <c r="AI5" s="8"/>
      <c r="AJ5" s="7"/>
      <c r="AK5" s="7"/>
      <c r="AL5" s="7"/>
      <c r="AM5" s="7"/>
      <c r="AQ5" s="2"/>
      <c r="AV5" s="2"/>
      <c r="AW5" s="2"/>
      <c r="BE5" s="2"/>
      <c r="BJ5" s="2"/>
      <c r="BK5" s="2"/>
      <c r="BS5" s="2"/>
      <c r="BX5" s="2"/>
      <c r="BY5" s="2"/>
      <c r="CG5" s="2"/>
      <c r="CL5" s="2"/>
      <c r="CM5" s="2"/>
    </row>
    <row r="6" spans="1:93" x14ac:dyDescent="0.2">
      <c r="A6" s="17"/>
      <c r="B6" s="19"/>
      <c r="C6" s="20"/>
      <c r="D6" s="17"/>
      <c r="E6" s="17"/>
      <c r="F6" s="17"/>
      <c r="G6" s="8"/>
      <c r="H6" s="29">
        <v>0</v>
      </c>
      <c r="I6" s="26">
        <v>0.47986111111111113</v>
      </c>
      <c r="J6" s="9">
        <f t="shared" si="2"/>
        <v>32.000000000000043</v>
      </c>
      <c r="K6" s="10">
        <v>7.9226000000000001</v>
      </c>
      <c r="L6" s="18">
        <v>50</v>
      </c>
      <c r="M6" s="18">
        <v>25</v>
      </c>
      <c r="N6" s="11">
        <f t="shared" si="0"/>
        <v>3.1477502925807972</v>
      </c>
      <c r="O6" s="25">
        <f t="shared" si="1"/>
        <v>1.5521451146848112E-2</v>
      </c>
      <c r="P6" s="8"/>
      <c r="Q6" s="8"/>
      <c r="R6" s="8"/>
      <c r="S6" s="7"/>
      <c r="T6" s="8"/>
      <c r="U6" s="8"/>
      <c r="V6" s="7"/>
      <c r="W6" s="7"/>
      <c r="X6" s="7"/>
      <c r="Y6" s="7"/>
      <c r="Z6" s="7"/>
      <c r="AA6" s="7"/>
      <c r="AB6" s="7"/>
      <c r="AC6" s="8"/>
      <c r="AD6" s="7"/>
      <c r="AE6" s="7"/>
      <c r="AF6" s="7"/>
      <c r="AG6" s="7"/>
      <c r="AH6" s="8"/>
      <c r="AI6" s="8"/>
      <c r="AJ6" s="7"/>
      <c r="AK6" s="7"/>
      <c r="AL6" s="7"/>
      <c r="AM6" s="7"/>
      <c r="AQ6" s="2"/>
      <c r="AV6" s="2"/>
      <c r="AW6" s="2"/>
      <c r="BE6" s="2"/>
      <c r="BJ6" s="2"/>
      <c r="BK6" s="2"/>
      <c r="BS6" s="2"/>
      <c r="BX6" s="2"/>
      <c r="BY6" s="2"/>
      <c r="CG6" s="2"/>
      <c r="CL6" s="2"/>
      <c r="CM6" s="2"/>
    </row>
    <row r="7" spans="1:93" x14ac:dyDescent="0.2">
      <c r="A7" s="17"/>
      <c r="B7" s="19"/>
      <c r="C7" s="20"/>
      <c r="D7" s="17"/>
      <c r="E7" s="17"/>
      <c r="F7" s="17"/>
      <c r="G7" s="8"/>
      <c r="H7" s="29">
        <v>0</v>
      </c>
      <c r="I7" s="26">
        <v>0.4909722222222222</v>
      </c>
      <c r="J7" s="9">
        <f t="shared" si="2"/>
        <v>47.999999999999986</v>
      </c>
      <c r="K7" s="10">
        <v>7.9169999999999998</v>
      </c>
      <c r="L7" s="18">
        <v>50</v>
      </c>
      <c r="M7" s="18">
        <v>25</v>
      </c>
      <c r="N7" s="11">
        <f t="shared" si="0"/>
        <v>3.1477502925807972</v>
      </c>
      <c r="O7" s="25">
        <f t="shared" si="1"/>
        <v>1.5521451146848112E-2</v>
      </c>
      <c r="P7" s="8"/>
      <c r="Q7" s="8"/>
      <c r="R7" s="8"/>
      <c r="S7" s="7"/>
      <c r="T7" s="8"/>
      <c r="U7" s="8"/>
      <c r="V7" s="7"/>
      <c r="W7" s="7"/>
      <c r="X7" s="7"/>
      <c r="Y7" s="7"/>
      <c r="Z7" s="7"/>
      <c r="AA7" s="7"/>
      <c r="AB7" s="7"/>
      <c r="AC7" s="8"/>
      <c r="AD7" s="7"/>
      <c r="AE7" s="7"/>
      <c r="AF7" s="7"/>
      <c r="AG7" s="7"/>
      <c r="AH7" s="8"/>
      <c r="AI7" s="8"/>
      <c r="AJ7" s="7"/>
      <c r="AK7" s="7"/>
      <c r="AL7" s="7"/>
      <c r="AM7" s="7"/>
      <c r="AQ7" s="2"/>
      <c r="AV7" s="2"/>
      <c r="AW7" s="2"/>
      <c r="BE7" s="2"/>
      <c r="BJ7" s="2"/>
      <c r="BK7" s="2"/>
      <c r="BS7" s="2"/>
      <c r="BX7" s="2"/>
      <c r="BY7" s="2"/>
      <c r="CG7" s="2"/>
      <c r="CL7" s="2"/>
      <c r="CM7" s="2"/>
    </row>
    <row r="8" spans="1:93" x14ac:dyDescent="0.2">
      <c r="A8" s="17"/>
      <c r="B8" s="19"/>
      <c r="C8" s="20"/>
      <c r="D8" s="17"/>
      <c r="E8" s="17"/>
      <c r="F8" s="17"/>
      <c r="G8" s="8"/>
      <c r="H8" s="29">
        <v>0</v>
      </c>
      <c r="I8" s="26">
        <v>0.50138888888888888</v>
      </c>
      <c r="J8" s="9">
        <f t="shared" si="2"/>
        <v>63.000000000000021</v>
      </c>
      <c r="K8" s="10">
        <v>7.9119999999999999</v>
      </c>
      <c r="L8" s="18">
        <v>50</v>
      </c>
      <c r="M8" s="18">
        <v>25</v>
      </c>
      <c r="N8" s="11">
        <f t="shared" si="0"/>
        <v>3.1477502925807972</v>
      </c>
      <c r="O8" s="25">
        <f t="shared" si="1"/>
        <v>1.5521451146848112E-2</v>
      </c>
      <c r="P8" s="8"/>
      <c r="Q8" s="8"/>
      <c r="R8" s="8"/>
      <c r="S8" s="7"/>
      <c r="T8" s="8"/>
      <c r="U8" s="8"/>
      <c r="V8" s="7"/>
      <c r="W8" s="7"/>
      <c r="X8" s="7"/>
      <c r="Y8" s="7"/>
      <c r="Z8" s="7"/>
      <c r="AA8" s="7"/>
      <c r="AB8" s="7"/>
      <c r="AC8" s="8"/>
      <c r="AD8" s="7"/>
      <c r="AE8" s="7"/>
      <c r="AF8" s="7"/>
      <c r="AG8" s="7"/>
      <c r="AH8" s="8"/>
      <c r="AI8" s="8"/>
      <c r="AJ8" s="7"/>
      <c r="AK8" s="7"/>
      <c r="AL8" s="7"/>
      <c r="AM8" s="7"/>
      <c r="AQ8" s="2"/>
      <c r="AV8" s="2"/>
      <c r="AW8" s="2"/>
      <c r="BE8" s="2"/>
      <c r="BJ8" s="2"/>
      <c r="BK8" s="2"/>
      <c r="BS8" s="2"/>
      <c r="BX8" s="2"/>
      <c r="BY8" s="2"/>
      <c r="CG8" s="2"/>
      <c r="CL8" s="2"/>
      <c r="CM8" s="2"/>
    </row>
    <row r="9" spans="1:93" x14ac:dyDescent="0.2">
      <c r="A9" s="17"/>
      <c r="B9" s="19"/>
      <c r="C9" s="20"/>
      <c r="D9" s="17"/>
      <c r="E9" s="17"/>
      <c r="F9" s="17"/>
      <c r="G9" s="8"/>
      <c r="H9" s="29">
        <v>0</v>
      </c>
      <c r="I9" s="27">
        <v>0.51597222222222217</v>
      </c>
      <c r="J9" s="9">
        <f t="shared" si="2"/>
        <v>83.999999999999943</v>
      </c>
      <c r="K9" s="10">
        <v>7.9058000000000002</v>
      </c>
      <c r="L9" s="18">
        <v>50</v>
      </c>
      <c r="M9" s="18">
        <v>25</v>
      </c>
      <c r="N9" s="11">
        <f t="shared" si="0"/>
        <v>3.1477502925807972</v>
      </c>
      <c r="O9" s="25">
        <f t="shared" si="1"/>
        <v>1.5521451146848112E-2</v>
      </c>
      <c r="P9" s="8"/>
      <c r="Q9" s="8"/>
      <c r="R9" s="8"/>
      <c r="S9" s="7"/>
      <c r="T9" s="8"/>
      <c r="U9" s="8"/>
      <c r="V9" s="7"/>
      <c r="W9" s="7"/>
      <c r="X9" s="7"/>
      <c r="Y9" s="7"/>
      <c r="Z9" s="7"/>
      <c r="AA9" s="7"/>
      <c r="AB9" s="7"/>
      <c r="AC9" s="8"/>
      <c r="AD9" s="7"/>
      <c r="AE9" s="7"/>
      <c r="AF9" s="7"/>
      <c r="AG9" s="7"/>
      <c r="AH9" s="8"/>
      <c r="AI9" s="8"/>
      <c r="AJ9" s="7"/>
      <c r="AK9" s="7"/>
      <c r="AL9" s="7"/>
      <c r="AM9" s="7"/>
      <c r="AQ9" s="2"/>
      <c r="AV9" s="2"/>
      <c r="AW9" s="2"/>
      <c r="BE9" s="2"/>
      <c r="BJ9" s="2"/>
      <c r="BK9" s="2"/>
      <c r="BS9" s="2"/>
      <c r="BX9" s="2"/>
      <c r="BY9" s="2"/>
      <c r="CG9" s="2"/>
      <c r="CL9" s="2"/>
      <c r="CM9" s="2"/>
    </row>
    <row r="10" spans="1:93" x14ac:dyDescent="0.2">
      <c r="A10" s="17"/>
      <c r="B10" s="19"/>
      <c r="C10" s="20"/>
      <c r="D10" s="17"/>
      <c r="E10" s="17"/>
      <c r="F10" s="17"/>
      <c r="G10" s="8"/>
      <c r="H10" s="29">
        <v>0</v>
      </c>
      <c r="I10" s="27">
        <v>0.52916666666666667</v>
      </c>
      <c r="J10" s="9">
        <f t="shared" si="2"/>
        <v>103.00000000000003</v>
      </c>
      <c r="K10" s="10">
        <v>7.9</v>
      </c>
      <c r="L10" s="18">
        <v>50</v>
      </c>
      <c r="M10" s="18">
        <v>25</v>
      </c>
      <c r="N10" s="11">
        <f t="shared" si="0"/>
        <v>3.1477502925807972</v>
      </c>
      <c r="O10" s="25">
        <f t="shared" si="1"/>
        <v>1.5521451146848112E-2</v>
      </c>
      <c r="P10" s="8"/>
      <c r="Q10" s="17"/>
      <c r="R10" s="7"/>
      <c r="S10" s="7"/>
      <c r="T10" s="8"/>
      <c r="U10" s="8"/>
      <c r="V10" s="7"/>
      <c r="W10" s="6"/>
      <c r="X10" s="7"/>
      <c r="Y10" s="7"/>
      <c r="Z10" s="7"/>
      <c r="AA10" s="7"/>
      <c r="AB10" s="7"/>
      <c r="AC10" s="8"/>
      <c r="AD10" s="7"/>
      <c r="AE10" s="7"/>
      <c r="AF10" s="7"/>
      <c r="AG10" s="7"/>
      <c r="AH10" s="8"/>
      <c r="AI10" s="8"/>
      <c r="AJ10" s="7"/>
      <c r="AK10" s="6"/>
      <c r="AL10" s="7"/>
      <c r="AM10" s="7"/>
      <c r="AQ10" s="2"/>
      <c r="AV10" s="2"/>
      <c r="AW10" s="2"/>
      <c r="AY10" s="1"/>
      <c r="BE10" s="2"/>
      <c r="BJ10" s="2"/>
      <c r="BK10" s="2"/>
      <c r="BM10" s="1"/>
      <c r="BS10" s="2"/>
      <c r="BX10" s="2"/>
      <c r="BY10" s="2"/>
      <c r="CA10" s="1"/>
      <c r="CG10" s="2"/>
      <c r="CL10" s="2"/>
      <c r="CM10" s="2"/>
      <c r="CO10" s="1"/>
    </row>
    <row r="11" spans="1:93" x14ac:dyDescent="0.2">
      <c r="A11" s="17"/>
      <c r="B11" s="19"/>
      <c r="C11" s="20"/>
      <c r="D11" s="17"/>
      <c r="E11" s="17"/>
      <c r="F11" s="17"/>
      <c r="G11" s="8"/>
      <c r="H11" s="29">
        <v>0</v>
      </c>
      <c r="I11" s="27">
        <v>0.54305555555555551</v>
      </c>
      <c r="J11" s="9">
        <f t="shared" si="2"/>
        <v>122.99999999999996</v>
      </c>
      <c r="K11" s="10">
        <v>7.8941999999999997</v>
      </c>
      <c r="L11" s="18">
        <v>50</v>
      </c>
      <c r="M11" s="18">
        <v>25</v>
      </c>
      <c r="N11" s="11">
        <f t="shared" si="0"/>
        <v>3.1477502925807972</v>
      </c>
      <c r="O11" s="25">
        <f t="shared" si="1"/>
        <v>1.5521451146848112E-2</v>
      </c>
      <c r="P11" s="8"/>
      <c r="Q11" s="17"/>
      <c r="R11" s="7"/>
      <c r="S11" s="7"/>
      <c r="T11" s="8"/>
      <c r="U11" s="7"/>
      <c r="V11" s="7"/>
      <c r="W11" s="7"/>
      <c r="X11" s="7"/>
      <c r="Y11" s="7"/>
      <c r="Z11" s="7"/>
      <c r="AA11" s="7"/>
      <c r="AB11" s="7"/>
      <c r="AC11" s="8"/>
      <c r="AD11" s="7"/>
      <c r="AE11" s="7"/>
      <c r="AF11" s="7"/>
      <c r="AG11" s="7"/>
      <c r="AH11" s="8"/>
      <c r="AI11" s="7"/>
      <c r="AJ11" s="7"/>
      <c r="AK11" s="7"/>
      <c r="AL11" s="7"/>
      <c r="AM11" s="7"/>
      <c r="AQ11" s="2"/>
      <c r="AV11" s="2"/>
      <c r="BE11" s="2"/>
      <c r="BJ11" s="2"/>
      <c r="BS11" s="2"/>
      <c r="BX11" s="2"/>
      <c r="CG11" s="2"/>
      <c r="CL11" s="2"/>
    </row>
    <row r="12" spans="1:93" x14ac:dyDescent="0.2">
      <c r="A12" s="17"/>
      <c r="B12" s="19"/>
      <c r="C12" s="20"/>
      <c r="D12" s="17"/>
      <c r="E12" s="17"/>
      <c r="F12" s="17"/>
      <c r="G12" s="8"/>
      <c r="H12" s="29">
        <v>0</v>
      </c>
      <c r="I12" s="27">
        <v>0.55694444444444446</v>
      </c>
      <c r="J12" s="9">
        <f t="shared" si="2"/>
        <v>143.00000000000006</v>
      </c>
      <c r="K12" s="10">
        <v>7.8887</v>
      </c>
      <c r="L12" s="18">
        <v>50</v>
      </c>
      <c r="M12" s="18">
        <v>25</v>
      </c>
      <c r="N12" s="11">
        <f t="shared" si="0"/>
        <v>3.1477502925807972</v>
      </c>
      <c r="O12" s="25">
        <f t="shared" si="1"/>
        <v>1.5521451146848112E-2</v>
      </c>
      <c r="P12" s="8"/>
      <c r="Q12" s="8"/>
      <c r="R12" s="7"/>
      <c r="S12" s="7"/>
      <c r="T12" s="8"/>
      <c r="U12" s="8"/>
      <c r="V12" s="7"/>
      <c r="W12" s="7"/>
      <c r="X12" s="7"/>
      <c r="Y12" s="7"/>
      <c r="Z12" s="7"/>
      <c r="AA12" s="7"/>
      <c r="AB12" s="7"/>
      <c r="AC12" s="8"/>
      <c r="AD12" s="7"/>
      <c r="AE12" s="7"/>
      <c r="AF12" s="7"/>
      <c r="AG12" s="7"/>
      <c r="AH12" s="8"/>
      <c r="AI12" s="8"/>
      <c r="AJ12" s="7"/>
      <c r="AK12" s="7"/>
      <c r="AL12" s="7"/>
      <c r="AM12" s="7"/>
      <c r="AQ12" s="2"/>
      <c r="AV12" s="2"/>
      <c r="AW12" s="2"/>
      <c r="BE12" s="2"/>
      <c r="BJ12" s="2"/>
      <c r="BK12" s="2"/>
      <c r="BS12" s="2"/>
      <c r="BX12" s="2"/>
      <c r="BY12" s="2"/>
      <c r="CG12" s="2"/>
      <c r="CL12" s="2"/>
      <c r="CM12" s="2"/>
    </row>
    <row r="13" spans="1:93" x14ac:dyDescent="0.2">
      <c r="A13" s="21"/>
      <c r="B13" s="22"/>
      <c r="C13" s="23"/>
      <c r="D13" s="21"/>
      <c r="E13" s="21"/>
      <c r="F13" s="21"/>
      <c r="G13" s="21"/>
      <c r="H13" s="29">
        <v>0</v>
      </c>
      <c r="I13" s="27">
        <v>0.57013888888888886</v>
      </c>
      <c r="J13" s="9">
        <f t="shared" si="2"/>
        <v>161.99999999999997</v>
      </c>
      <c r="K13" s="10">
        <v>7.8834999999999997</v>
      </c>
      <c r="L13" s="18">
        <v>50</v>
      </c>
      <c r="M13" s="18">
        <v>25</v>
      </c>
      <c r="N13" s="11">
        <f t="shared" si="0"/>
        <v>3.1477502925807972</v>
      </c>
      <c r="O13" s="25">
        <f t="shared" si="1"/>
        <v>1.5521451146848112E-2</v>
      </c>
      <c r="P13" s="21"/>
      <c r="Q13" s="21"/>
    </row>
    <row r="14" spans="1:93" x14ac:dyDescent="0.2">
      <c r="A14" s="21"/>
      <c r="B14" s="22"/>
      <c r="C14" s="23"/>
      <c r="D14" s="21"/>
      <c r="E14" s="21"/>
      <c r="F14" s="21"/>
      <c r="G14" s="21"/>
      <c r="H14" s="29">
        <v>0</v>
      </c>
      <c r="I14" s="27">
        <v>0.58333333333333337</v>
      </c>
      <c r="J14" s="9">
        <f t="shared" si="2"/>
        <v>181.00000000000006</v>
      </c>
      <c r="K14" s="10">
        <v>7.8788</v>
      </c>
      <c r="L14" s="18">
        <v>50</v>
      </c>
      <c r="M14" s="18">
        <v>25</v>
      </c>
      <c r="N14" s="11">
        <f t="shared" si="0"/>
        <v>3.1477502925807972</v>
      </c>
      <c r="O14" s="25">
        <f t="shared" si="1"/>
        <v>1.5521451146848112E-2</v>
      </c>
      <c r="P14" s="21"/>
      <c r="Q14" s="21"/>
    </row>
    <row r="15" spans="1:93" x14ac:dyDescent="0.2">
      <c r="A15" s="21"/>
      <c r="B15" s="22"/>
      <c r="C15" s="23"/>
      <c r="D15" s="21"/>
      <c r="E15" s="21"/>
      <c r="F15" s="21"/>
      <c r="G15" s="21"/>
      <c r="H15" s="29">
        <v>0</v>
      </c>
      <c r="I15" s="27">
        <v>0.59930555555555554</v>
      </c>
      <c r="J15" s="9">
        <f t="shared" si="2"/>
        <v>204</v>
      </c>
      <c r="K15" s="10">
        <v>7.8730000000000002</v>
      </c>
      <c r="L15" s="18">
        <v>50</v>
      </c>
      <c r="M15" s="18">
        <v>25</v>
      </c>
      <c r="N15" s="11">
        <f t="shared" si="0"/>
        <v>3.1477502925807972</v>
      </c>
      <c r="O15" s="25">
        <f t="shared" si="1"/>
        <v>1.5521451146848112E-2</v>
      </c>
      <c r="P15" s="21"/>
      <c r="Q15" s="21"/>
    </row>
    <row r="16" spans="1:93" x14ac:dyDescent="0.2">
      <c r="A16" s="21"/>
      <c r="B16" s="22"/>
      <c r="C16" s="23"/>
      <c r="D16" s="21"/>
      <c r="E16" s="21"/>
      <c r="F16" s="21"/>
      <c r="G16" s="1"/>
      <c r="H16" s="29">
        <v>0</v>
      </c>
      <c r="I16" s="27">
        <v>0.61249999999999993</v>
      </c>
      <c r="J16" s="9">
        <f t="shared" si="2"/>
        <v>222.99999999999994</v>
      </c>
      <c r="K16" s="10">
        <v>7.8678999999999997</v>
      </c>
      <c r="L16" s="18">
        <v>50</v>
      </c>
      <c r="M16" s="18">
        <v>25</v>
      </c>
      <c r="N16" s="11">
        <f t="shared" ref="N16:N27" si="3">(610.78*2.71828^(M16/(M16+238.3)*17.2694))/1000</f>
        <v>3.1477502925807972</v>
      </c>
      <c r="O16" s="25">
        <f t="shared" ref="O16:O27" si="4">(1-(L16/100))*(N16/F$2)</f>
        <v>1.5521451146848112E-2</v>
      </c>
      <c r="P16" s="21"/>
      <c r="Q16" s="21"/>
    </row>
    <row r="17" spans="1:17" x14ac:dyDescent="0.2">
      <c r="A17" s="21"/>
      <c r="B17" s="22"/>
      <c r="C17" s="23"/>
      <c r="D17" s="21"/>
      <c r="E17" s="21"/>
      <c r="F17" s="21"/>
      <c r="G17" s="21"/>
      <c r="H17" s="29">
        <v>0</v>
      </c>
      <c r="I17" s="27">
        <v>0.62569444444444444</v>
      </c>
      <c r="J17" s="9">
        <f t="shared" si="2"/>
        <v>242</v>
      </c>
      <c r="K17" s="31">
        <v>7.8632999999999997</v>
      </c>
      <c r="L17" s="18">
        <v>50</v>
      </c>
      <c r="M17" s="18">
        <v>25</v>
      </c>
      <c r="N17" s="11">
        <f t="shared" si="3"/>
        <v>3.1477502925807972</v>
      </c>
      <c r="O17" s="25">
        <f t="shared" si="4"/>
        <v>1.5521451146848112E-2</v>
      </c>
      <c r="P17" s="21"/>
      <c r="Q17" s="21"/>
    </row>
    <row r="18" spans="1:17" x14ac:dyDescent="0.2">
      <c r="A18" s="21"/>
      <c r="B18" s="22"/>
      <c r="C18" s="23"/>
      <c r="D18" s="21"/>
      <c r="E18" s="21"/>
      <c r="F18" s="21"/>
      <c r="G18" s="21"/>
      <c r="H18" s="29">
        <v>0</v>
      </c>
      <c r="I18" s="27">
        <v>0.64027777777777783</v>
      </c>
      <c r="J18" s="9">
        <f t="shared" si="2"/>
        <v>263.00000000000011</v>
      </c>
      <c r="K18" s="10">
        <v>7.8586</v>
      </c>
      <c r="L18" s="18">
        <v>50</v>
      </c>
      <c r="M18" s="18">
        <v>25</v>
      </c>
      <c r="N18" s="11">
        <f t="shared" si="3"/>
        <v>3.1477502925807972</v>
      </c>
      <c r="O18" s="25">
        <f t="shared" si="4"/>
        <v>1.5521451146848112E-2</v>
      </c>
      <c r="P18" s="21"/>
      <c r="Q18" s="21"/>
    </row>
    <row r="19" spans="1:17" x14ac:dyDescent="0.2">
      <c r="A19" s="21"/>
      <c r="B19" s="22"/>
      <c r="C19" s="23"/>
      <c r="D19" s="21"/>
      <c r="E19" s="21"/>
      <c r="F19" s="21"/>
      <c r="G19" s="21"/>
      <c r="H19" s="29">
        <v>0</v>
      </c>
      <c r="I19" s="27">
        <v>0.65902777777777777</v>
      </c>
      <c r="J19" s="9">
        <f t="shared" si="2"/>
        <v>290</v>
      </c>
      <c r="K19" s="10">
        <v>7.8528000000000002</v>
      </c>
      <c r="L19" s="18">
        <v>50</v>
      </c>
      <c r="M19" s="18">
        <v>25</v>
      </c>
      <c r="N19" s="11">
        <f t="shared" si="3"/>
        <v>3.1477502925807972</v>
      </c>
      <c r="O19" s="25">
        <f t="shared" si="4"/>
        <v>1.5521451146848112E-2</v>
      </c>
      <c r="P19" s="21"/>
      <c r="Q19" s="21"/>
    </row>
    <row r="20" spans="1:17" x14ac:dyDescent="0.2">
      <c r="A20" s="21"/>
      <c r="B20" s="22"/>
      <c r="C20" s="23"/>
      <c r="D20" s="21"/>
      <c r="E20" s="21"/>
      <c r="F20" s="21"/>
      <c r="G20" s="21"/>
      <c r="H20" s="29">
        <v>0</v>
      </c>
      <c r="I20" s="27">
        <v>0.67986111111111114</v>
      </c>
      <c r="J20" s="9">
        <f t="shared" si="2"/>
        <v>320.00000000000006</v>
      </c>
      <c r="K20" s="10">
        <v>7.8464999999999998</v>
      </c>
      <c r="L20" s="18">
        <v>50</v>
      </c>
      <c r="M20" s="18">
        <v>25</v>
      </c>
      <c r="N20" s="11">
        <f t="shared" si="3"/>
        <v>3.1477502925807972</v>
      </c>
      <c r="O20" s="25">
        <f t="shared" si="4"/>
        <v>1.5521451146848112E-2</v>
      </c>
      <c r="P20" s="21"/>
      <c r="Q20" s="21"/>
    </row>
    <row r="21" spans="1:17" x14ac:dyDescent="0.2">
      <c r="A21" s="21"/>
      <c r="B21" s="22"/>
      <c r="C21" s="23"/>
      <c r="D21" s="21"/>
      <c r="E21" s="21"/>
      <c r="F21" s="21"/>
      <c r="G21" s="21"/>
      <c r="H21" s="29">
        <v>0</v>
      </c>
      <c r="I21" s="27">
        <v>0.70000000000000007</v>
      </c>
      <c r="J21" s="9">
        <f t="shared" si="2"/>
        <v>349.00000000000011</v>
      </c>
      <c r="K21" s="10">
        <v>7.8411</v>
      </c>
      <c r="L21" s="18">
        <v>50</v>
      </c>
      <c r="M21" s="18">
        <v>25</v>
      </c>
      <c r="N21" s="11">
        <f t="shared" si="3"/>
        <v>3.1477502925807972</v>
      </c>
      <c r="O21" s="25">
        <f t="shared" si="4"/>
        <v>1.5521451146848112E-2</v>
      </c>
      <c r="P21" s="21"/>
      <c r="Q21" s="21"/>
    </row>
    <row r="22" spans="1:17" x14ac:dyDescent="0.2">
      <c r="A22" s="21"/>
      <c r="B22" s="22"/>
      <c r="C22" s="23"/>
      <c r="D22" s="21"/>
      <c r="E22" s="21"/>
      <c r="F22" s="21"/>
      <c r="G22" s="21"/>
      <c r="H22" s="29">
        <v>0</v>
      </c>
      <c r="I22" s="27">
        <v>0.72083333333333333</v>
      </c>
      <c r="J22" s="9">
        <f t="shared" si="2"/>
        <v>379</v>
      </c>
      <c r="K22" s="10">
        <v>7.8362999999999996</v>
      </c>
      <c r="L22" s="18">
        <v>50</v>
      </c>
      <c r="M22" s="18">
        <v>25</v>
      </c>
      <c r="N22" s="11">
        <f t="shared" si="3"/>
        <v>3.1477502925807972</v>
      </c>
      <c r="O22" s="25">
        <f t="shared" si="4"/>
        <v>1.5521451146848112E-2</v>
      </c>
      <c r="P22" s="21"/>
      <c r="Q22" s="21"/>
    </row>
    <row r="23" spans="1:17" x14ac:dyDescent="0.2">
      <c r="A23" s="21"/>
      <c r="B23" s="22"/>
      <c r="C23" s="23"/>
      <c r="D23" s="21"/>
      <c r="E23" s="21"/>
      <c r="F23" s="21"/>
      <c r="G23" s="21"/>
      <c r="H23" s="29">
        <v>0</v>
      </c>
      <c r="I23" s="27">
        <v>0.74513888888888891</v>
      </c>
      <c r="J23" s="9">
        <f t="shared" si="2"/>
        <v>414.00000000000011</v>
      </c>
      <c r="K23" s="10">
        <v>7.8308</v>
      </c>
      <c r="L23" s="18">
        <v>50</v>
      </c>
      <c r="M23" s="18">
        <v>25</v>
      </c>
      <c r="N23" s="11">
        <f t="shared" si="3"/>
        <v>3.1477502925807972</v>
      </c>
      <c r="O23" s="25">
        <f t="shared" si="4"/>
        <v>1.5521451146848112E-2</v>
      </c>
      <c r="P23" s="21"/>
      <c r="Q23" s="21"/>
    </row>
    <row r="24" spans="1:17" x14ac:dyDescent="0.2">
      <c r="A24" s="21"/>
      <c r="B24" s="22"/>
      <c r="C24" s="23"/>
      <c r="D24" s="21"/>
      <c r="E24" s="21"/>
      <c r="F24" s="21"/>
      <c r="G24" s="21"/>
      <c r="H24" s="29">
        <v>0</v>
      </c>
      <c r="I24" s="27">
        <v>0.77430555555555547</v>
      </c>
      <c r="J24" s="9">
        <f t="shared" si="2"/>
        <v>455.99999999999989</v>
      </c>
      <c r="K24" s="10">
        <v>7.8242000000000003</v>
      </c>
      <c r="L24" s="18">
        <v>50</v>
      </c>
      <c r="M24" s="18">
        <v>25</v>
      </c>
      <c r="N24" s="11">
        <f t="shared" si="3"/>
        <v>3.1477502925807972</v>
      </c>
      <c r="O24" s="25">
        <f t="shared" si="4"/>
        <v>1.5521451146848112E-2</v>
      </c>
      <c r="P24" s="21"/>
      <c r="Q24" s="21"/>
    </row>
    <row r="25" spans="1:17" x14ac:dyDescent="0.2">
      <c r="A25" s="21"/>
      <c r="B25" s="22"/>
      <c r="C25" s="23"/>
      <c r="D25" s="21"/>
      <c r="E25" s="21"/>
      <c r="F25" s="21"/>
      <c r="G25" s="21"/>
      <c r="H25" s="29">
        <v>0</v>
      </c>
      <c r="I25" s="27">
        <v>0.7993055555555556</v>
      </c>
      <c r="J25" s="9">
        <f t="shared" si="2"/>
        <v>492.00000000000011</v>
      </c>
      <c r="K25" s="10">
        <v>7.8192000000000004</v>
      </c>
      <c r="L25" s="18">
        <v>50</v>
      </c>
      <c r="M25" s="18">
        <v>25</v>
      </c>
      <c r="N25" s="11">
        <f t="shared" si="3"/>
        <v>3.1477502925807972</v>
      </c>
      <c r="O25" s="25">
        <f t="shared" si="4"/>
        <v>1.5521451146848112E-2</v>
      </c>
      <c r="P25" s="21"/>
      <c r="Q25" s="21"/>
    </row>
    <row r="26" spans="1:17" x14ac:dyDescent="0.2">
      <c r="A26" s="21"/>
      <c r="B26" s="22"/>
      <c r="C26" s="23"/>
      <c r="D26" s="21"/>
      <c r="E26" s="21"/>
      <c r="F26" s="21"/>
      <c r="G26" s="21"/>
      <c r="H26" s="29">
        <v>0</v>
      </c>
      <c r="I26" s="27">
        <v>0.8256944444444444</v>
      </c>
      <c r="J26" s="9">
        <f t="shared" si="2"/>
        <v>530</v>
      </c>
      <c r="K26" s="10">
        <v>7.8137999999999996</v>
      </c>
      <c r="L26" s="18">
        <v>50</v>
      </c>
      <c r="M26" s="18">
        <v>25</v>
      </c>
      <c r="N26" s="11">
        <f t="shared" si="3"/>
        <v>3.1477502925807972</v>
      </c>
      <c r="O26" s="25">
        <f t="shared" si="4"/>
        <v>1.5521451146848112E-2</v>
      </c>
      <c r="P26" s="21"/>
      <c r="Q26" s="21"/>
    </row>
    <row r="27" spans="1:17" x14ac:dyDescent="0.2">
      <c r="A27" s="21"/>
      <c r="B27" s="22"/>
      <c r="C27" s="23"/>
      <c r="D27" s="21"/>
      <c r="E27" s="21"/>
      <c r="F27" s="21"/>
      <c r="G27" s="21"/>
      <c r="H27" s="29">
        <v>0</v>
      </c>
      <c r="I27" s="27">
        <v>0.85069444444444453</v>
      </c>
      <c r="J27" s="9">
        <f t="shared" si="2"/>
        <v>566.00000000000011</v>
      </c>
      <c r="K27" s="10">
        <v>7.8087999999999997</v>
      </c>
      <c r="L27" s="18">
        <v>50</v>
      </c>
      <c r="M27" s="18">
        <v>25</v>
      </c>
      <c r="N27" s="11">
        <f t="shared" si="3"/>
        <v>3.1477502925807972</v>
      </c>
      <c r="O27" s="25">
        <f t="shared" si="4"/>
        <v>1.5521451146848112E-2</v>
      </c>
      <c r="P27" s="21"/>
      <c r="Q27" s="21"/>
    </row>
    <row r="28" spans="1:17" x14ac:dyDescent="0.2">
      <c r="A28" s="21"/>
      <c r="B28" s="22"/>
      <c r="C28" s="23"/>
      <c r="D28" s="21"/>
      <c r="E28" s="21"/>
      <c r="F28" s="21"/>
      <c r="G28" s="21"/>
      <c r="H28" s="30"/>
      <c r="I28" s="27"/>
      <c r="J28" s="9"/>
      <c r="K28" s="10"/>
      <c r="L28" s="18"/>
      <c r="M28" s="18"/>
      <c r="N28" s="11"/>
      <c r="O28" s="25"/>
      <c r="P28" s="21"/>
      <c r="Q28" s="21"/>
    </row>
    <row r="29" spans="1:17" x14ac:dyDescent="0.2">
      <c r="A29" s="21"/>
      <c r="B29" s="22"/>
      <c r="C29" s="23"/>
      <c r="D29" s="21"/>
      <c r="E29" s="21"/>
      <c r="F29" s="21"/>
      <c r="G29" s="21"/>
      <c r="H29" s="30"/>
      <c r="I29" s="27"/>
      <c r="J29" s="9"/>
      <c r="K29" s="10"/>
      <c r="L29" s="18"/>
      <c r="M29" s="18"/>
      <c r="N29" s="11"/>
      <c r="O29" s="25"/>
      <c r="P29" s="21"/>
      <c r="Q29" s="21"/>
    </row>
    <row r="30" spans="1:17" x14ac:dyDescent="0.2">
      <c r="A30" s="21"/>
      <c r="B30" s="22"/>
      <c r="C30" s="23"/>
      <c r="D30" s="21"/>
      <c r="E30" s="21"/>
      <c r="F30" s="21"/>
      <c r="G30" s="21"/>
      <c r="O30" s="21"/>
      <c r="P30" s="21"/>
      <c r="Q30" s="21"/>
    </row>
    <row r="31" spans="1:17" x14ac:dyDescent="0.2">
      <c r="A31" s="21"/>
      <c r="B31" s="22"/>
      <c r="C31" s="23"/>
      <c r="D31" s="21"/>
      <c r="E31" s="21"/>
      <c r="F31" s="21"/>
      <c r="G31" s="21"/>
      <c r="O31" s="21"/>
      <c r="P31" s="21"/>
      <c r="Q31" s="21"/>
    </row>
    <row r="32" spans="1:17" x14ac:dyDescent="0.2">
      <c r="A32" s="21"/>
      <c r="B32" s="22"/>
      <c r="C32" s="23"/>
      <c r="D32" s="21"/>
      <c r="E32" s="21"/>
      <c r="F32" s="21"/>
      <c r="G32" s="21"/>
      <c r="J32" s="21"/>
      <c r="K32" s="21"/>
      <c r="L32" s="21"/>
      <c r="M32" s="21"/>
      <c r="N32" s="21"/>
      <c r="O32" s="21"/>
      <c r="P32" s="21"/>
      <c r="Q32" s="21"/>
    </row>
    <row r="33" spans="1:17" x14ac:dyDescent="0.2">
      <c r="A33" s="21"/>
      <c r="B33" s="22"/>
      <c r="C33" s="23"/>
      <c r="D33" s="21"/>
      <c r="E33" s="21"/>
      <c r="F33" s="21"/>
      <c r="G33" s="21"/>
      <c r="J33" s="21"/>
      <c r="K33" s="21"/>
      <c r="L33" s="21"/>
      <c r="M33" s="21"/>
      <c r="N33" s="21"/>
      <c r="O33" s="21"/>
      <c r="P33" s="21"/>
      <c r="Q33" s="21"/>
    </row>
    <row r="34" spans="1:17" x14ac:dyDescent="0.2">
      <c r="A34" s="21"/>
      <c r="B34" s="22"/>
      <c r="C34" s="23"/>
      <c r="D34" s="21"/>
      <c r="E34" s="21"/>
      <c r="F34" s="21"/>
      <c r="G34" s="21"/>
      <c r="J34" s="21"/>
      <c r="K34" s="21"/>
      <c r="L34" s="21"/>
      <c r="M34" s="21"/>
      <c r="N34" s="21"/>
      <c r="O34" s="21"/>
      <c r="P34" s="21"/>
      <c r="Q34" s="21"/>
    </row>
    <row r="35" spans="1:17" x14ac:dyDescent="0.2">
      <c r="A35" s="21"/>
      <c r="B35" s="22"/>
      <c r="C35" s="23"/>
      <c r="D35" s="21"/>
      <c r="E35" s="21"/>
      <c r="F35" s="21"/>
      <c r="G35" s="21"/>
      <c r="J35" s="21"/>
      <c r="K35" s="21"/>
      <c r="L35" s="21"/>
      <c r="M35" s="21"/>
      <c r="N35" s="21"/>
      <c r="O35" s="21"/>
      <c r="P35" s="21"/>
      <c r="Q35" s="21"/>
    </row>
    <row r="36" spans="1:17" x14ac:dyDescent="0.2">
      <c r="A36" s="21"/>
      <c r="B36" s="22"/>
      <c r="C36" s="23"/>
      <c r="D36" s="21"/>
      <c r="E36" s="21"/>
      <c r="F36" s="21"/>
      <c r="G36" s="21"/>
      <c r="J36" s="21"/>
      <c r="K36" s="21"/>
      <c r="L36" s="21"/>
      <c r="M36" s="21"/>
      <c r="N36" s="21"/>
      <c r="O36" s="21"/>
      <c r="P36" s="21"/>
      <c r="Q36" s="21"/>
    </row>
    <row r="37" spans="1:17" x14ac:dyDescent="0.2">
      <c r="A37" s="21"/>
      <c r="B37" s="22"/>
      <c r="C37" s="23"/>
      <c r="D37" s="21"/>
      <c r="E37" s="21"/>
      <c r="F37" s="21"/>
      <c r="G37" s="21"/>
      <c r="J37" s="21"/>
      <c r="K37" s="21"/>
      <c r="L37" s="21"/>
      <c r="M37" s="21"/>
      <c r="N37" s="21"/>
      <c r="O37" s="21"/>
      <c r="P37" s="21"/>
      <c r="Q37" s="21"/>
    </row>
    <row r="38" spans="1:17" x14ac:dyDescent="0.2">
      <c r="A38" s="21"/>
      <c r="B38" s="22"/>
      <c r="C38" s="23"/>
      <c r="D38" s="21"/>
      <c r="E38" s="21"/>
      <c r="F38" s="21"/>
      <c r="G38" s="21"/>
      <c r="J38" s="21"/>
      <c r="K38" s="21"/>
      <c r="L38" s="21"/>
      <c r="M38" s="21"/>
      <c r="N38" s="21"/>
      <c r="O38" s="21"/>
      <c r="P38" s="21"/>
      <c r="Q38" s="21"/>
    </row>
    <row r="39" spans="1:17" x14ac:dyDescent="0.2">
      <c r="A39" s="21"/>
      <c r="B39" s="22"/>
      <c r="C39" s="23"/>
      <c r="D39" s="21"/>
      <c r="E39" s="21"/>
      <c r="F39" s="21"/>
      <c r="G39" s="21"/>
      <c r="J39" s="21"/>
      <c r="K39" s="21"/>
      <c r="L39" s="21"/>
      <c r="M39" s="21"/>
      <c r="N39" s="21"/>
      <c r="O39" s="21"/>
      <c r="P39" s="21"/>
      <c r="Q39" s="21"/>
    </row>
    <row r="40" spans="1:17" x14ac:dyDescent="0.2">
      <c r="A40" s="21"/>
      <c r="B40" s="22"/>
      <c r="C40" s="23"/>
      <c r="D40" s="21"/>
      <c r="E40" s="21"/>
      <c r="F40" s="21"/>
      <c r="G40" s="21"/>
      <c r="J40" s="21"/>
      <c r="K40" s="21"/>
      <c r="L40" s="21"/>
      <c r="M40" s="21"/>
      <c r="N40" s="21"/>
      <c r="O40" s="21"/>
      <c r="P40" s="21"/>
      <c r="Q40" s="21"/>
    </row>
  </sheetData>
  <pageMargins left="0.7" right="0.7" top="0.75" bottom="0.75" header="0.3" footer="0.3"/>
  <pageSetup paperSize="9" orientation="portrait" horizont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FASY_01</vt:lpstr>
      <vt:lpstr>FASY_02</vt:lpstr>
      <vt:lpstr>FASY_03</vt:lpstr>
      <vt:lpstr>FASY_04</vt:lpstr>
    </vt:vector>
  </TitlesOfParts>
  <Company>nn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nn</dc:creator>
  <cp:lastModifiedBy>Sharath Paligi</cp:lastModifiedBy>
  <dcterms:created xsi:type="dcterms:W3CDTF">2021-08-10T12:38:58Z</dcterms:created>
  <dcterms:modified xsi:type="dcterms:W3CDTF">2023-11-08T16:10:23Z</dcterms:modified>
</cp:coreProperties>
</file>