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H:\ERTC\After_funding\data\DE-HAI\"/>
    </mc:Choice>
  </mc:AlternateContent>
  <xr:revisionPtr revIDLastSave="0" documentId="13_ncr:1_{A17C456D-C371-4A6B-BFBB-A03263512E0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7" i="1" l="1"/>
  <c r="Y47" i="1"/>
  <c r="X47" i="1"/>
  <c r="W47" i="1"/>
  <c r="Z47" i="1" s="1"/>
  <c r="AC46" i="1"/>
  <c r="Y46" i="1"/>
  <c r="X46" i="1"/>
  <c r="W46" i="1"/>
  <c r="AC45" i="1"/>
  <c r="Y45" i="1"/>
  <c r="X45" i="1"/>
  <c r="W45" i="1"/>
  <c r="Z45" i="1" s="1"/>
  <c r="AC44" i="1"/>
  <c r="Y44" i="1"/>
  <c r="X44" i="1"/>
  <c r="W44" i="1"/>
  <c r="Z44" i="1" s="1"/>
  <c r="AC43" i="1"/>
  <c r="Y43" i="1"/>
  <c r="X43" i="1"/>
  <c r="W43" i="1"/>
  <c r="Z43" i="1" s="1"/>
  <c r="AC42" i="1"/>
  <c r="Y42" i="1"/>
  <c r="X42" i="1"/>
  <c r="W42" i="1"/>
  <c r="Z42" i="1" s="1"/>
  <c r="AC41" i="1"/>
  <c r="Y41" i="1"/>
  <c r="X41" i="1"/>
  <c r="W41" i="1"/>
  <c r="Z41" i="1" s="1"/>
  <c r="AC40" i="1"/>
  <c r="Y40" i="1"/>
  <c r="X40" i="1"/>
  <c r="W40" i="1"/>
  <c r="Z40" i="1" s="1"/>
  <c r="AC39" i="1"/>
  <c r="Y39" i="1"/>
  <c r="X39" i="1"/>
  <c r="W39" i="1"/>
  <c r="Z39" i="1" s="1"/>
  <c r="AC38" i="1"/>
  <c r="Y38" i="1"/>
  <c r="X38" i="1"/>
  <c r="W38" i="1"/>
  <c r="AC37" i="1"/>
  <c r="Y37" i="1"/>
  <c r="X37" i="1"/>
  <c r="W37" i="1"/>
  <c r="Z37" i="1" s="1"/>
  <c r="AC36" i="1"/>
  <c r="Y36" i="1"/>
  <c r="X36" i="1"/>
  <c r="Z36" i="1" s="1"/>
  <c r="W36" i="1"/>
  <c r="AC35" i="1"/>
  <c r="Y35" i="1"/>
  <c r="X35" i="1"/>
  <c r="W35" i="1"/>
  <c r="Z35" i="1" s="1"/>
  <c r="AC34" i="1"/>
  <c r="Y34" i="1"/>
  <c r="X34" i="1"/>
  <c r="W34" i="1"/>
  <c r="AC33" i="1"/>
  <c r="Y33" i="1"/>
  <c r="X33" i="1"/>
  <c r="W33" i="1"/>
  <c r="Z33" i="1" s="1"/>
  <c r="AC32" i="1"/>
  <c r="Y32" i="1"/>
  <c r="X32" i="1"/>
  <c r="W32" i="1"/>
  <c r="AC31" i="1"/>
  <c r="Y31" i="1"/>
  <c r="X31" i="1"/>
  <c r="W31" i="1"/>
  <c r="Z31" i="1" s="1"/>
  <c r="AC30" i="1"/>
  <c r="Y30" i="1"/>
  <c r="X30" i="1"/>
  <c r="W30" i="1"/>
  <c r="AC29" i="1"/>
  <c r="Y29" i="1"/>
  <c r="X29" i="1"/>
  <c r="W29" i="1"/>
  <c r="Z29" i="1" s="1"/>
  <c r="AC28" i="1"/>
  <c r="Z28" i="1"/>
  <c r="Y28" i="1"/>
  <c r="X28" i="1"/>
  <c r="W28" i="1"/>
  <c r="AC27" i="1"/>
  <c r="Y27" i="1"/>
  <c r="X27" i="1"/>
  <c r="W27" i="1"/>
  <c r="Z27" i="1" s="1"/>
  <c r="AC26" i="1"/>
  <c r="Y26" i="1"/>
  <c r="X26" i="1"/>
  <c r="W26" i="1"/>
  <c r="Z26" i="1" s="1"/>
  <c r="AC25" i="1"/>
  <c r="Y25" i="1"/>
  <c r="X25" i="1"/>
  <c r="W25" i="1"/>
  <c r="Z25" i="1" s="1"/>
  <c r="AC24" i="1"/>
  <c r="Y24" i="1"/>
  <c r="X24" i="1"/>
  <c r="W24" i="1"/>
  <c r="AC23" i="1"/>
  <c r="Y23" i="1"/>
  <c r="X23" i="1"/>
  <c r="W23" i="1"/>
  <c r="Z23" i="1" s="1"/>
  <c r="Y22" i="1"/>
  <c r="X22" i="1"/>
  <c r="W22" i="1"/>
  <c r="Z22" i="1" s="1"/>
  <c r="AC21" i="1"/>
  <c r="Y21" i="1"/>
  <c r="X21" i="1"/>
  <c r="W21" i="1"/>
  <c r="Z21" i="1" s="1"/>
  <c r="AC20" i="1"/>
  <c r="Y20" i="1"/>
  <c r="X20" i="1"/>
  <c r="W20" i="1"/>
  <c r="Z20" i="1" s="1"/>
  <c r="AC19" i="1"/>
  <c r="Y19" i="1"/>
  <c r="X19" i="1"/>
  <c r="W19" i="1"/>
  <c r="Z19" i="1" s="1"/>
  <c r="AC18" i="1"/>
  <c r="Y18" i="1"/>
  <c r="X18" i="1"/>
  <c r="W18" i="1"/>
  <c r="AC17" i="1"/>
  <c r="Y17" i="1"/>
  <c r="X17" i="1"/>
  <c r="W17" i="1"/>
  <c r="AC16" i="1"/>
  <c r="Y16" i="1"/>
  <c r="X16" i="1"/>
  <c r="W16" i="1"/>
  <c r="AC15" i="1"/>
  <c r="Y15" i="1"/>
  <c r="X15" i="1"/>
  <c r="Z15" i="1" s="1"/>
  <c r="W15" i="1"/>
  <c r="AC14" i="1"/>
  <c r="Y14" i="1"/>
  <c r="X14" i="1"/>
  <c r="W14" i="1"/>
  <c r="AC13" i="1"/>
  <c r="Y13" i="1"/>
  <c r="X13" i="1"/>
  <c r="W13" i="1"/>
  <c r="AC12" i="1"/>
  <c r="Y12" i="1"/>
  <c r="X12" i="1"/>
  <c r="W12" i="1"/>
  <c r="Z12" i="1" s="1"/>
  <c r="AC11" i="1"/>
  <c r="Y11" i="1"/>
  <c r="X11" i="1"/>
  <c r="W11" i="1"/>
  <c r="AC10" i="1"/>
  <c r="Y10" i="1"/>
  <c r="X10" i="1"/>
  <c r="W10" i="1"/>
  <c r="Z10" i="1" s="1"/>
  <c r="AC9" i="1"/>
  <c r="Y9" i="1"/>
  <c r="X9" i="1"/>
  <c r="W9" i="1"/>
  <c r="AC8" i="1"/>
  <c r="Y8" i="1"/>
  <c r="X8" i="1"/>
  <c r="W8" i="1"/>
  <c r="Z8" i="1" s="1"/>
  <c r="AC7" i="1"/>
  <c r="Z7" i="1"/>
  <c r="Y7" i="1"/>
  <c r="X7" i="1"/>
  <c r="W7" i="1"/>
  <c r="AC6" i="1"/>
  <c r="Y6" i="1"/>
  <c r="X6" i="1"/>
  <c r="W6" i="1"/>
  <c r="Z6" i="1" s="1"/>
  <c r="AC5" i="1"/>
  <c r="Y5" i="1"/>
  <c r="X5" i="1"/>
  <c r="W5" i="1"/>
  <c r="AC4" i="1"/>
  <c r="Y4" i="1"/>
  <c r="X4" i="1"/>
  <c r="W4" i="1"/>
  <c r="Z4" i="1" s="1"/>
  <c r="AC3" i="1"/>
  <c r="Y3" i="1"/>
  <c r="X3" i="1"/>
  <c r="W3" i="1"/>
  <c r="AC2" i="1"/>
  <c r="Y2" i="1"/>
  <c r="X2" i="1"/>
  <c r="W2" i="1"/>
  <c r="Z2" i="1" s="1"/>
  <c r="Z14" i="1" l="1"/>
  <c r="Z46" i="1"/>
  <c r="Z38" i="1"/>
  <c r="Z3" i="1"/>
  <c r="Z16" i="1"/>
  <c r="Z18" i="1"/>
  <c r="Z24" i="1"/>
  <c r="Z5" i="1"/>
  <c r="Z17" i="1"/>
  <c r="Z11" i="1"/>
  <c r="Z32" i="1"/>
  <c r="Z9" i="1"/>
  <c r="Z13" i="1"/>
  <c r="Z30" i="1"/>
  <c r="Z34" i="1"/>
</calcChain>
</file>

<file path=xl/sharedStrings.xml><?xml version="1.0" encoding="utf-8"?>
<sst xmlns="http://schemas.openxmlformats.org/spreadsheetml/2006/main" count="626" uniqueCount="160">
  <si>
    <t>Site</t>
  </si>
  <si>
    <t>Year</t>
  </si>
  <si>
    <t>PI</t>
  </si>
  <si>
    <t>id.field</t>
  </si>
  <si>
    <t>id.labo</t>
  </si>
  <si>
    <t>Species</t>
  </si>
  <si>
    <t>Date</t>
  </si>
  <si>
    <t>Month</t>
  </si>
  <si>
    <t xml:space="preserve">Campaign </t>
  </si>
  <si>
    <t>Time</t>
  </si>
  <si>
    <t>Tree</t>
  </si>
  <si>
    <t>Canopy_position</t>
  </si>
  <si>
    <t>Fresh</t>
  </si>
  <si>
    <t>Dry</t>
  </si>
  <si>
    <t>Number_of_leaves</t>
  </si>
  <si>
    <t>Organ</t>
  </si>
  <si>
    <t>sugar_weight_mg</t>
  </si>
  <si>
    <t>Glucose_ppm</t>
  </si>
  <si>
    <t>Sucrose_ppm</t>
  </si>
  <si>
    <t>Fructose_ppm</t>
  </si>
  <si>
    <t>Dilution</t>
  </si>
  <si>
    <t>Glucose_mg_g</t>
  </si>
  <si>
    <t>Sucrose_mg_g</t>
  </si>
  <si>
    <t>Fructose_mg_g</t>
  </si>
  <si>
    <t>Total_sugars_mg_g</t>
  </si>
  <si>
    <t>Glucose_starch_1</t>
  </si>
  <si>
    <t>Starch_Dilution</t>
  </si>
  <si>
    <t>Starch_mg_g</t>
  </si>
  <si>
    <t>C_con_%</t>
  </si>
  <si>
    <t>N_con_%</t>
  </si>
  <si>
    <t>Ca_con_mg_kg</t>
  </si>
  <si>
    <t>K_con_mg_kg</t>
  </si>
  <si>
    <t>Mg_con_mg_kg</t>
  </si>
  <si>
    <t>P_con_mg_kg</t>
  </si>
  <si>
    <t>S_con_mg_kg</t>
  </si>
  <si>
    <t>Comments_(Sigrid)</t>
  </si>
  <si>
    <t>To_do_list_Jianbei</t>
  </si>
  <si>
    <t>DE Hai</t>
  </si>
  <si>
    <t xml:space="preserve">Jianbei/Sigrid </t>
  </si>
  <si>
    <t>2023_6_1_FASY_01_leaf</t>
  </si>
  <si>
    <t>DE_HAI_1</t>
  </si>
  <si>
    <t>Fagus_sylvatica</t>
  </si>
  <si>
    <t>23.06.13</t>
  </si>
  <si>
    <t>11:30-14:00</t>
  </si>
  <si>
    <t>FASY_01</t>
  </si>
  <si>
    <t>Top</t>
  </si>
  <si>
    <t>Leaf</t>
  </si>
  <si>
    <t>NA</t>
  </si>
  <si>
    <t>2023_6_1_FASY_02_leaf</t>
  </si>
  <si>
    <t>DE_HAI_2</t>
  </si>
  <si>
    <t>FASY_02</t>
  </si>
  <si>
    <t>2023_6_1_FASY_03_leaf</t>
  </si>
  <si>
    <t>DE_HAI_3</t>
  </si>
  <si>
    <t>FASY_03</t>
  </si>
  <si>
    <t>not completely dry at first try after 1,5 days.  Dried from Mo-Tu (13.11.23-14.11-23) - back to -80 on 17.11.23</t>
  </si>
  <si>
    <t>2023_6_1_FASY_04_leaf</t>
  </si>
  <si>
    <t>DE_HAI_4</t>
  </si>
  <si>
    <t>FASY_04</t>
  </si>
  <si>
    <t>2023_7_2_FASY_01_leaf</t>
  </si>
  <si>
    <t>DE_HAI_17</t>
  </si>
  <si>
    <t>2023.07.17</t>
  </si>
  <si>
    <t>2023_7_2_FASY_02_leaf</t>
  </si>
  <si>
    <t>DE_HAI_18</t>
  </si>
  <si>
    <t>2023_7_2_FASY_03_leaf</t>
  </si>
  <si>
    <t>DE_HAI_19</t>
  </si>
  <si>
    <t>2023_7_2_FASY_04_leaf</t>
  </si>
  <si>
    <t>DE_HAI_20</t>
  </si>
  <si>
    <t>2023_8_3_FASY_01_top_Leaf</t>
  </si>
  <si>
    <t>DE_HAI_33</t>
  </si>
  <si>
    <t>08.08.2023</t>
  </si>
  <si>
    <t>2023_8_3_FASY_02_top_Leaf</t>
  </si>
  <si>
    <t>DE_HAI_34</t>
  </si>
  <si>
    <t>2023_8_3_FASY_03_top_Leaf</t>
  </si>
  <si>
    <t>DE_HAI_35</t>
  </si>
  <si>
    <t>2023_8_3_FASY_04_top_Leaf</t>
  </si>
  <si>
    <t>DE_HAI_36</t>
  </si>
  <si>
    <t>Re-measure or re-dilute for starch</t>
  </si>
  <si>
    <t>2023_8_3_FASY_01_middel _Leaf</t>
  </si>
  <si>
    <t>DE_HAI_41</t>
  </si>
  <si>
    <t>Middle</t>
  </si>
  <si>
    <t>2023_8_3_FASY_02_middel _Leaf</t>
  </si>
  <si>
    <t>DE_HAI_42</t>
  </si>
  <si>
    <t>Re-measure for nutrients</t>
  </si>
  <si>
    <t>2023_8_3_FASY_03_middel _Leaf</t>
  </si>
  <si>
    <t>DE_HAI_43</t>
  </si>
  <si>
    <t>2023_8_3_FASY_04_middel _Leaf</t>
  </si>
  <si>
    <t>DE_HAI_44</t>
  </si>
  <si>
    <t>2023_8_3_FASY_01_low_Leaf</t>
  </si>
  <si>
    <t>DE_HAI_45</t>
  </si>
  <si>
    <t>Low</t>
  </si>
  <si>
    <t>2023_8_3_FASY_02_low_Leaf</t>
  </si>
  <si>
    <t>DE_HAI_46</t>
  </si>
  <si>
    <t>2023_8_3_FASY_03_low_Leaf</t>
  </si>
  <si>
    <t>DE_HAI_47</t>
  </si>
  <si>
    <t>2023_8_3_FASY_04_low_Leaf</t>
  </si>
  <si>
    <t>DE_HAI_48</t>
  </si>
  <si>
    <t>2023_9_4_FASY_01_Leaf</t>
  </si>
  <si>
    <t>DE_HAI_73</t>
  </si>
  <si>
    <t>18.09.2023</t>
  </si>
  <si>
    <t>11:00</t>
  </si>
  <si>
    <t>2023_9_4_FASY_02_Leaf</t>
  </si>
  <si>
    <t>DE_HAI_74</t>
  </si>
  <si>
    <t>11:45</t>
  </si>
  <si>
    <t>2023_9_4_FASY_03_Leaf</t>
  </si>
  <si>
    <t>DE_HAI_75</t>
  </si>
  <si>
    <t>12:30-12:45</t>
  </si>
  <si>
    <t>2023_9_4_FASY_04_Leaf</t>
  </si>
  <si>
    <t>DE_HAI_76</t>
  </si>
  <si>
    <t>12:10</t>
  </si>
  <si>
    <t>2023_6_1_FREX_05_leaf</t>
  </si>
  <si>
    <t>DE_HAI_5</t>
  </si>
  <si>
    <t>Fraxinus_excelsior</t>
  </si>
  <si>
    <t>FREX_05</t>
  </si>
  <si>
    <t>not completely dry at first try after 1,5 days.  Dried from Mo-Tu (13.11.23-14.11-23) - back to -80 on 17.11.23, changed colour</t>
  </si>
  <si>
    <t>2023_6_1_FREX_06_leaf</t>
  </si>
  <si>
    <t>DE_HAI_6</t>
  </si>
  <si>
    <t>FREX_06</t>
  </si>
  <si>
    <t>2023_6_1_FREX_07_leaf</t>
  </si>
  <si>
    <t>DE_HAI_7</t>
  </si>
  <si>
    <t>FREX_07</t>
  </si>
  <si>
    <t>2023_6_1_FREX_08_leaf</t>
  </si>
  <si>
    <t>DE_HAI_8</t>
  </si>
  <si>
    <t>FREX_08</t>
  </si>
  <si>
    <t>Re-measure for starch</t>
  </si>
  <si>
    <t>2023_7_2_FREX_05_leaf</t>
  </si>
  <si>
    <t>DE_HAI_21</t>
  </si>
  <si>
    <t>DE_HAI_21.2</t>
  </si>
  <si>
    <t>2023_7_2_FREX_06_leaf</t>
  </si>
  <si>
    <t>DE_HAI_22</t>
  </si>
  <si>
    <t>2023_7_2_FREX_07_leaf</t>
  </si>
  <si>
    <t>DE_HAI_23</t>
  </si>
  <si>
    <t>2023_7_2_FREX_08_leaf</t>
  </si>
  <si>
    <t>DE_HAI_24</t>
  </si>
  <si>
    <t>DE_HAI_24.2</t>
  </si>
  <si>
    <t>2023_8_3_FREX_05_top_Leaf</t>
  </si>
  <si>
    <t>DE_HAI_37</t>
  </si>
  <si>
    <t>2023_8_3_FREX_06_top_Leaf</t>
  </si>
  <si>
    <t>DE_HAI_38</t>
  </si>
  <si>
    <t>2023_8_3_FREX_07_top_Leaf</t>
  </si>
  <si>
    <t>DE_HAI_39</t>
  </si>
  <si>
    <t>2023_8_3_FREX_08_top_Leaf</t>
  </si>
  <si>
    <t>DE_HAI_40</t>
  </si>
  <si>
    <t>2023_8_3_FREX_05_low_Leaf</t>
  </si>
  <si>
    <t>DE_HAI_49</t>
  </si>
  <si>
    <t>2023_8_3_FREX_06_low_Leaf</t>
  </si>
  <si>
    <t>DE_HAI_50</t>
  </si>
  <si>
    <t>2023_8_3_FREX_07_low_Leaf</t>
  </si>
  <si>
    <t>DE_HAI_51</t>
  </si>
  <si>
    <t>2023_8_3_FREX_08_low_Leaf</t>
  </si>
  <si>
    <t>DE_HAI_52</t>
  </si>
  <si>
    <t>Re-measure for starch and nutrients</t>
  </si>
  <si>
    <t>2023_9_4_FREX_05_Leaf</t>
  </si>
  <si>
    <t>DE_HAI_77</t>
  </si>
  <si>
    <t>2023_9_4_FREX_06_Leaf</t>
  </si>
  <si>
    <t>DE_HAI_78</t>
  </si>
  <si>
    <t>2023_9_4_FREX_07_Leaf</t>
  </si>
  <si>
    <t>DE_HAI_79</t>
  </si>
  <si>
    <t>2023_9_4_FREX_08_Leaf</t>
  </si>
  <si>
    <t>DE_HAI_80</t>
  </si>
  <si>
    <t>12:00-12:30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</si>
</sst>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Font="1" applyFill="1"/>
    <xf numFmtId="2" fontId="0" fillId="3" borderId="0" xfId="0" applyNumberFormat="1" applyFill="1"/>
    <xf numFmtId="2" fontId="0" fillId="3" borderId="0" xfId="0" applyNumberFormat="1" applyFill="1" applyAlignment="1">
      <alignment horizontal="left"/>
    </xf>
    <xf numFmtId="2" fontId="0" fillId="0" borderId="0" xfId="0" applyNumberFormat="1" applyFont="1"/>
    <xf numFmtId="0" fontId="0" fillId="3" borderId="0" xfId="0" applyNumberFormat="1" applyFill="1" applyAlignment="1">
      <alignment horizontal="left"/>
    </xf>
    <xf numFmtId="2" fontId="0" fillId="0" borderId="0" xfId="0" applyNumberFormat="1"/>
    <xf numFmtId="2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7"/>
  <sheetViews>
    <sheetView tabSelected="1" zoomScale="85" zoomScaleNormal="85" workbookViewId="0">
      <selection activeCell="K14" sqref="K14"/>
    </sheetView>
  </sheetViews>
  <sheetFormatPr defaultRowHeight="14.4" x14ac:dyDescent="0.3"/>
  <sheetData>
    <row r="1" spans="1:3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8</v>
      </c>
      <c r="H1" s="1" t="s">
        <v>6</v>
      </c>
      <c r="I1" s="2" t="s">
        <v>1</v>
      </c>
      <c r="J1" s="4" t="s">
        <v>7</v>
      </c>
      <c r="K1" s="2" t="s">
        <v>9</v>
      </c>
      <c r="L1" s="4" t="s">
        <v>10</v>
      </c>
      <c r="M1" s="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6" t="s">
        <v>24</v>
      </c>
      <c r="AA1" s="7" t="s">
        <v>25</v>
      </c>
      <c r="AB1" s="8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1" t="s">
        <v>35</v>
      </c>
      <c r="AL1" t="s">
        <v>36</v>
      </c>
    </row>
    <row r="2" spans="1:38" x14ac:dyDescent="0.3">
      <c r="A2" s="2" t="s">
        <v>37</v>
      </c>
      <c r="B2" s="2">
        <v>2023</v>
      </c>
      <c r="C2" s="2" t="s">
        <v>38</v>
      </c>
      <c r="D2" s="1" t="s">
        <v>39</v>
      </c>
      <c r="E2" s="3" t="s">
        <v>40</v>
      </c>
      <c r="F2" s="9" t="s">
        <v>41</v>
      </c>
      <c r="G2" s="10">
        <v>1</v>
      </c>
      <c r="H2" s="2" t="s">
        <v>42</v>
      </c>
      <c r="I2" s="2">
        <v>2023</v>
      </c>
      <c r="J2" s="2">
        <v>6</v>
      </c>
      <c r="K2" s="2" t="s">
        <v>43</v>
      </c>
      <c r="L2" s="2" t="s">
        <v>44</v>
      </c>
      <c r="M2" s="2" t="s">
        <v>45</v>
      </c>
      <c r="N2" s="10">
        <v>2.65</v>
      </c>
      <c r="O2" s="1">
        <v>1.1532500000000001</v>
      </c>
      <c r="P2" s="1">
        <v>12</v>
      </c>
      <c r="Q2" s="2" t="s">
        <v>46</v>
      </c>
      <c r="R2" s="11">
        <v>31.44</v>
      </c>
      <c r="S2" s="11">
        <v>17.267199999999999</v>
      </c>
      <c r="T2" s="11">
        <v>38.253100000000003</v>
      </c>
      <c r="U2" s="11">
        <v>12.225899999999999</v>
      </c>
      <c r="V2" s="11">
        <v>25</v>
      </c>
      <c r="W2" s="11">
        <f t="shared" ref="W2:W43" si="0">S2*V2*1.5/R2</f>
        <v>20.595419847328245</v>
      </c>
      <c r="X2" s="11">
        <f t="shared" ref="X2:X12" si="1">T2*V2*1.5/R2</f>
        <v>45.626312022900763</v>
      </c>
      <c r="Y2" s="11">
        <f t="shared" ref="Y2:Y43" si="2">U2*V2*1.5/R2</f>
        <v>14.582418893129768</v>
      </c>
      <c r="Z2" s="11">
        <f t="shared" ref="Z2:Z12" si="3">SUM(W2:Y2)</f>
        <v>80.804150763358777</v>
      </c>
      <c r="AA2" s="12">
        <v>43.558700000000002</v>
      </c>
      <c r="AB2" s="11">
        <v>12</v>
      </c>
      <c r="AC2" s="11">
        <f>AA2*AB2/R2*0.9</f>
        <v>14.962912213740461</v>
      </c>
      <c r="AD2" s="11">
        <v>48.441310882568402</v>
      </c>
      <c r="AE2" s="11">
        <v>2.2731335163116499</v>
      </c>
      <c r="AF2" s="10">
        <v>7765</v>
      </c>
      <c r="AG2" s="10">
        <v>5401</v>
      </c>
      <c r="AH2" s="10">
        <v>1251</v>
      </c>
      <c r="AI2" s="10">
        <v>1179</v>
      </c>
      <c r="AJ2" s="10">
        <v>1310</v>
      </c>
      <c r="AK2" s="1" t="s">
        <v>47</v>
      </c>
      <c r="AL2" s="1" t="s">
        <v>47</v>
      </c>
    </row>
    <row r="3" spans="1:38" x14ac:dyDescent="0.3">
      <c r="A3" s="2" t="s">
        <v>37</v>
      </c>
      <c r="B3" s="2">
        <v>2023</v>
      </c>
      <c r="C3" s="2" t="s">
        <v>38</v>
      </c>
      <c r="D3" s="1" t="s">
        <v>48</v>
      </c>
      <c r="E3" s="3" t="s">
        <v>49</v>
      </c>
      <c r="F3" s="9" t="s">
        <v>41</v>
      </c>
      <c r="G3" s="10">
        <v>1</v>
      </c>
      <c r="H3" s="2" t="s">
        <v>42</v>
      </c>
      <c r="I3" s="2">
        <v>2023</v>
      </c>
      <c r="J3" s="2">
        <v>6</v>
      </c>
      <c r="K3" s="2" t="s">
        <v>43</v>
      </c>
      <c r="L3" s="2" t="s">
        <v>50</v>
      </c>
      <c r="M3" s="2" t="s">
        <v>45</v>
      </c>
      <c r="N3" s="10">
        <v>1.62</v>
      </c>
      <c r="O3" s="1">
        <v>0.80515000000000003</v>
      </c>
      <c r="P3" s="1">
        <v>12</v>
      </c>
      <c r="Q3" s="2" t="s">
        <v>46</v>
      </c>
      <c r="R3" s="11">
        <v>31.87</v>
      </c>
      <c r="S3" s="11">
        <v>32.667200000000001</v>
      </c>
      <c r="T3" s="11">
        <v>15.202400000000001</v>
      </c>
      <c r="U3" s="11">
        <v>24.1448</v>
      </c>
      <c r="V3" s="11">
        <v>25</v>
      </c>
      <c r="W3" s="11">
        <f t="shared" si="0"/>
        <v>38.438029494822715</v>
      </c>
      <c r="X3" s="11">
        <f t="shared" si="1"/>
        <v>17.887982428616255</v>
      </c>
      <c r="Y3" s="11">
        <f t="shared" si="2"/>
        <v>28.41010354565422</v>
      </c>
      <c r="Z3" s="11">
        <f t="shared" si="3"/>
        <v>84.736115469093193</v>
      </c>
      <c r="AA3" s="13">
        <v>24.084099999999999</v>
      </c>
      <c r="AB3" s="11">
        <v>12</v>
      </c>
      <c r="AC3" s="11">
        <f t="shared" ref="AC3:AC21" si="4">AA3*AB3/R3*0.9</f>
        <v>8.1615400062754926</v>
      </c>
      <c r="AD3" s="11">
        <v>50.194786071777301</v>
      </c>
      <c r="AE3" s="11">
        <v>1.8697108030319201</v>
      </c>
      <c r="AF3" s="10">
        <v>7934</v>
      </c>
      <c r="AG3" s="10">
        <v>3089</v>
      </c>
      <c r="AH3" s="10">
        <v>673</v>
      </c>
      <c r="AI3" s="10">
        <v>957</v>
      </c>
      <c r="AJ3" s="10">
        <v>1065</v>
      </c>
      <c r="AK3" s="1" t="s">
        <v>47</v>
      </c>
      <c r="AL3" s="1" t="s">
        <v>47</v>
      </c>
    </row>
    <row r="4" spans="1:38" x14ac:dyDescent="0.3">
      <c r="A4" s="2" t="s">
        <v>37</v>
      </c>
      <c r="B4" s="2">
        <v>2023</v>
      </c>
      <c r="C4" s="2" t="s">
        <v>38</v>
      </c>
      <c r="D4" s="1" t="s">
        <v>51</v>
      </c>
      <c r="E4" s="14" t="s">
        <v>52</v>
      </c>
      <c r="F4" s="9" t="s">
        <v>41</v>
      </c>
      <c r="G4" s="10">
        <v>1</v>
      </c>
      <c r="H4" s="2" t="s">
        <v>42</v>
      </c>
      <c r="I4" s="2">
        <v>2023</v>
      </c>
      <c r="J4" s="2">
        <v>6</v>
      </c>
      <c r="K4" s="2" t="s">
        <v>43</v>
      </c>
      <c r="L4" s="2" t="s">
        <v>53</v>
      </c>
      <c r="M4" s="2" t="s">
        <v>45</v>
      </c>
      <c r="N4" s="10">
        <v>4.2300000000000004</v>
      </c>
      <c r="O4" s="1">
        <v>2.0279199999999999</v>
      </c>
      <c r="P4" s="1">
        <v>14</v>
      </c>
      <c r="Q4" s="2" t="s">
        <v>46</v>
      </c>
      <c r="R4" s="11">
        <v>30.92</v>
      </c>
      <c r="S4" s="11">
        <v>35.289099999999998</v>
      </c>
      <c r="T4" s="11">
        <v>17.161999999999999</v>
      </c>
      <c r="U4" s="11">
        <v>26.909700000000001</v>
      </c>
      <c r="V4" s="11">
        <v>25</v>
      </c>
      <c r="W4" s="11">
        <f t="shared" si="0"/>
        <v>42.798876131953421</v>
      </c>
      <c r="X4" s="11">
        <f t="shared" si="1"/>
        <v>20.814197930142299</v>
      </c>
      <c r="Y4" s="11">
        <f t="shared" si="2"/>
        <v>32.636279107373866</v>
      </c>
      <c r="Z4" s="11">
        <f t="shared" si="3"/>
        <v>96.249353169469586</v>
      </c>
      <c r="AA4" s="13">
        <v>35.811199999999999</v>
      </c>
      <c r="AB4" s="5">
        <v>12</v>
      </c>
      <c r="AC4" s="5">
        <f t="shared" si="4"/>
        <v>12.508439844760671</v>
      </c>
      <c r="AD4" s="5">
        <v>48.099674224853501</v>
      </c>
      <c r="AE4" s="5">
        <v>2.1853671073913601</v>
      </c>
      <c r="AF4" s="15">
        <v>7902</v>
      </c>
      <c r="AG4" s="15">
        <v>5159</v>
      </c>
      <c r="AH4" s="15">
        <v>1442</v>
      </c>
      <c r="AI4" s="15">
        <v>1097</v>
      </c>
      <c r="AJ4" s="15">
        <v>1109</v>
      </c>
      <c r="AK4" s="16" t="s">
        <v>54</v>
      </c>
      <c r="AL4" s="1" t="s">
        <v>47</v>
      </c>
    </row>
    <row r="5" spans="1:38" x14ac:dyDescent="0.3">
      <c r="A5" s="2" t="s">
        <v>37</v>
      </c>
      <c r="B5" s="2">
        <v>2023</v>
      </c>
      <c r="C5" s="2" t="s">
        <v>38</v>
      </c>
      <c r="D5" s="1" t="s">
        <v>55</v>
      </c>
      <c r="E5" s="3" t="s">
        <v>56</v>
      </c>
      <c r="F5" s="9" t="s">
        <v>41</v>
      </c>
      <c r="G5" s="10">
        <v>1</v>
      </c>
      <c r="H5" s="2" t="s">
        <v>42</v>
      </c>
      <c r="I5" s="2">
        <v>2023</v>
      </c>
      <c r="J5" s="2">
        <v>6</v>
      </c>
      <c r="K5" s="2" t="s">
        <v>43</v>
      </c>
      <c r="L5" s="2" t="s">
        <v>57</v>
      </c>
      <c r="M5" s="2" t="s">
        <v>45</v>
      </c>
      <c r="N5" s="10">
        <v>1.92</v>
      </c>
      <c r="O5" s="1">
        <v>0.87170000000000003</v>
      </c>
      <c r="P5" s="1">
        <v>8</v>
      </c>
      <c r="Q5" s="2" t="s">
        <v>46</v>
      </c>
      <c r="R5" s="11">
        <v>29.19</v>
      </c>
      <c r="S5" s="11">
        <v>8.6893999999999991</v>
      </c>
      <c r="T5" s="11">
        <v>38.6464</v>
      </c>
      <c r="U5" s="11">
        <v>4.5979999999999999</v>
      </c>
      <c r="V5" s="11">
        <v>25</v>
      </c>
      <c r="W5" s="11">
        <f t="shared" si="0"/>
        <v>11.163155190133606</v>
      </c>
      <c r="X5" s="11">
        <f t="shared" si="1"/>
        <v>49.648509763617675</v>
      </c>
      <c r="Y5" s="11">
        <f t="shared" si="2"/>
        <v>5.9069886947584793</v>
      </c>
      <c r="Z5" s="11">
        <f t="shared" si="3"/>
        <v>66.718653648509758</v>
      </c>
      <c r="AA5" s="13">
        <v>53.889299999999999</v>
      </c>
      <c r="AB5" s="5">
        <v>12</v>
      </c>
      <c r="AC5" s="5">
        <f t="shared" si="4"/>
        <v>19.938487153134634</v>
      </c>
      <c r="AD5" s="5">
        <v>49.832042694091797</v>
      </c>
      <c r="AE5" s="5">
        <v>2.15367984771729</v>
      </c>
      <c r="AF5" s="15">
        <v>6834</v>
      </c>
      <c r="AG5" s="15">
        <v>6131</v>
      </c>
      <c r="AH5" s="15">
        <v>1108</v>
      </c>
      <c r="AI5" s="15">
        <v>1166</v>
      </c>
      <c r="AJ5" s="15">
        <v>1288</v>
      </c>
      <c r="AK5" s="1" t="s">
        <v>47</v>
      </c>
      <c r="AL5" s="1" t="s">
        <v>47</v>
      </c>
    </row>
    <row r="6" spans="1:38" x14ac:dyDescent="0.3">
      <c r="A6" s="2" t="s">
        <v>37</v>
      </c>
      <c r="B6" s="2">
        <v>2023</v>
      </c>
      <c r="C6" s="2" t="s">
        <v>38</v>
      </c>
      <c r="D6" s="1" t="s">
        <v>58</v>
      </c>
      <c r="E6" s="3" t="s">
        <v>59</v>
      </c>
      <c r="F6" s="9" t="s">
        <v>41</v>
      </c>
      <c r="G6" s="10">
        <v>2</v>
      </c>
      <c r="H6" s="2" t="s">
        <v>60</v>
      </c>
      <c r="I6" s="2">
        <v>2023</v>
      </c>
      <c r="J6" s="10">
        <v>7</v>
      </c>
      <c r="K6" s="2" t="s">
        <v>43</v>
      </c>
      <c r="L6" s="2" t="s">
        <v>44</v>
      </c>
      <c r="M6" s="2" t="s">
        <v>45</v>
      </c>
      <c r="N6" s="17">
        <v>3.2370000000000001</v>
      </c>
      <c r="O6" s="17">
        <v>1.5689</v>
      </c>
      <c r="P6" s="1">
        <v>10</v>
      </c>
      <c r="Q6" s="2" t="s">
        <v>46</v>
      </c>
      <c r="R6" s="11">
        <v>31.84</v>
      </c>
      <c r="S6" s="11">
        <v>19.203399999999998</v>
      </c>
      <c r="T6" s="11">
        <v>30.441400000000002</v>
      </c>
      <c r="U6" s="11">
        <v>15.6913</v>
      </c>
      <c r="V6" s="11">
        <v>25</v>
      </c>
      <c r="W6" s="11">
        <f t="shared" si="0"/>
        <v>22.617069723618087</v>
      </c>
      <c r="X6" s="11">
        <f t="shared" si="1"/>
        <v>35.852779522613076</v>
      </c>
      <c r="Y6" s="11">
        <f t="shared" si="2"/>
        <v>18.480645414572866</v>
      </c>
      <c r="Z6" s="11">
        <f t="shared" si="3"/>
        <v>76.950494660804026</v>
      </c>
      <c r="AA6" s="13">
        <v>26.52</v>
      </c>
      <c r="AB6" s="5">
        <v>12</v>
      </c>
      <c r="AC6" s="5">
        <f t="shared" si="4"/>
        <v>8.9954773869346738</v>
      </c>
      <c r="AD6" s="5">
        <v>48.240848541259801</v>
      </c>
      <c r="AE6" s="5">
        <v>2.3243236541747998</v>
      </c>
      <c r="AF6" s="15">
        <v>8937</v>
      </c>
      <c r="AG6" s="15">
        <v>5373</v>
      </c>
      <c r="AH6" s="15">
        <v>1281</v>
      </c>
      <c r="AI6" s="15">
        <v>965</v>
      </c>
      <c r="AJ6" s="15">
        <v>1206</v>
      </c>
      <c r="AK6" s="1" t="s">
        <v>47</v>
      </c>
      <c r="AL6" s="1" t="s">
        <v>47</v>
      </c>
    </row>
    <row r="7" spans="1:38" x14ac:dyDescent="0.3">
      <c r="A7" s="2" t="s">
        <v>37</v>
      </c>
      <c r="B7" s="2">
        <v>2023</v>
      </c>
      <c r="C7" s="2" t="s">
        <v>38</v>
      </c>
      <c r="D7" s="1" t="s">
        <v>61</v>
      </c>
      <c r="E7" s="3" t="s">
        <v>62</v>
      </c>
      <c r="F7" s="9" t="s">
        <v>41</v>
      </c>
      <c r="G7" s="10">
        <v>2</v>
      </c>
      <c r="H7" s="2" t="s">
        <v>60</v>
      </c>
      <c r="I7" s="2">
        <v>2023</v>
      </c>
      <c r="J7" s="10">
        <v>7</v>
      </c>
      <c r="K7" s="2" t="s">
        <v>43</v>
      </c>
      <c r="L7" s="2" t="s">
        <v>50</v>
      </c>
      <c r="M7" s="2" t="s">
        <v>45</v>
      </c>
      <c r="N7" s="17">
        <v>2.956</v>
      </c>
      <c r="O7" s="17">
        <v>1.5384100000000001</v>
      </c>
      <c r="P7" s="1">
        <v>14</v>
      </c>
      <c r="Q7" s="2" t="s">
        <v>46</v>
      </c>
      <c r="R7" s="11">
        <v>31.5</v>
      </c>
      <c r="S7" s="11">
        <v>35.971699999999998</v>
      </c>
      <c r="T7" s="11">
        <v>24.184100000000001</v>
      </c>
      <c r="U7" s="11">
        <v>24.0946</v>
      </c>
      <c r="V7" s="11">
        <v>25</v>
      </c>
      <c r="W7" s="11">
        <f t="shared" si="0"/>
        <v>42.823452380952382</v>
      </c>
      <c r="X7" s="11">
        <f t="shared" si="1"/>
        <v>28.790595238095236</v>
      </c>
      <c r="Y7" s="11">
        <f t="shared" si="2"/>
        <v>28.684047619047618</v>
      </c>
      <c r="Z7" s="11">
        <f t="shared" si="3"/>
        <v>100.29809523809524</v>
      </c>
      <c r="AA7" s="13">
        <v>52.170200000000001</v>
      </c>
      <c r="AB7" s="5">
        <v>12</v>
      </c>
      <c r="AC7" s="5">
        <f t="shared" si="4"/>
        <v>17.886925714285717</v>
      </c>
      <c r="AD7" s="5">
        <v>48.365669250488303</v>
      </c>
      <c r="AE7" s="5">
        <v>1.90769338607788</v>
      </c>
      <c r="AF7" s="15">
        <v>10390</v>
      </c>
      <c r="AG7" s="15">
        <v>2839</v>
      </c>
      <c r="AH7" s="15">
        <v>1002</v>
      </c>
      <c r="AI7" s="15">
        <v>879</v>
      </c>
      <c r="AJ7" s="15">
        <v>1095</v>
      </c>
      <c r="AK7" s="1" t="s">
        <v>47</v>
      </c>
      <c r="AL7" s="1" t="s">
        <v>47</v>
      </c>
    </row>
    <row r="8" spans="1:38" x14ac:dyDescent="0.3">
      <c r="A8" s="2" t="s">
        <v>37</v>
      </c>
      <c r="B8" s="2">
        <v>2023</v>
      </c>
      <c r="C8" s="2" t="s">
        <v>38</v>
      </c>
      <c r="D8" s="1" t="s">
        <v>63</v>
      </c>
      <c r="E8" s="3" t="s">
        <v>64</v>
      </c>
      <c r="F8" s="9" t="s">
        <v>41</v>
      </c>
      <c r="G8" s="10">
        <v>2</v>
      </c>
      <c r="H8" s="2" t="s">
        <v>60</v>
      </c>
      <c r="I8" s="2">
        <v>2023</v>
      </c>
      <c r="J8" s="10">
        <v>7</v>
      </c>
      <c r="K8" s="2" t="s">
        <v>43</v>
      </c>
      <c r="L8" s="2" t="s">
        <v>53</v>
      </c>
      <c r="M8" s="2" t="s">
        <v>45</v>
      </c>
      <c r="N8" s="17">
        <v>3.306</v>
      </c>
      <c r="O8" s="17">
        <v>1.5880099999999999</v>
      </c>
      <c r="P8" s="1">
        <v>10</v>
      </c>
      <c r="Q8" s="2" t="s">
        <v>46</v>
      </c>
      <c r="R8" s="11">
        <v>30.43</v>
      </c>
      <c r="S8" s="11">
        <v>25.837</v>
      </c>
      <c r="T8" s="11">
        <v>34.362400000000001</v>
      </c>
      <c r="U8" s="11">
        <v>18.2225</v>
      </c>
      <c r="V8" s="11">
        <v>25</v>
      </c>
      <c r="W8" s="11">
        <f t="shared" si="0"/>
        <v>31.839878409464344</v>
      </c>
      <c r="X8" s="11">
        <f t="shared" si="1"/>
        <v>42.346040092014462</v>
      </c>
      <c r="Y8" s="11">
        <f t="shared" si="2"/>
        <v>22.456252053894183</v>
      </c>
      <c r="Z8" s="11">
        <f t="shared" si="3"/>
        <v>96.642170555372985</v>
      </c>
      <c r="AA8" s="13">
        <v>52.3108</v>
      </c>
      <c r="AB8" s="5">
        <v>12</v>
      </c>
      <c r="AC8" s="5">
        <f t="shared" si="4"/>
        <v>18.565778508051267</v>
      </c>
      <c r="AD8" s="5">
        <v>48.805728912353501</v>
      </c>
      <c r="AE8" s="5">
        <v>2.2675745487213099</v>
      </c>
      <c r="AF8" s="15">
        <v>9498</v>
      </c>
      <c r="AG8" s="15">
        <v>5128</v>
      </c>
      <c r="AH8" s="15">
        <v>1399</v>
      </c>
      <c r="AI8" s="15">
        <v>985</v>
      </c>
      <c r="AJ8" s="15">
        <v>1181</v>
      </c>
      <c r="AK8" s="1" t="s">
        <v>47</v>
      </c>
      <c r="AL8" s="1" t="s">
        <v>47</v>
      </c>
    </row>
    <row r="9" spans="1:38" x14ac:dyDescent="0.3">
      <c r="A9" s="2" t="s">
        <v>37</v>
      </c>
      <c r="B9" s="2">
        <v>2023</v>
      </c>
      <c r="C9" s="2" t="s">
        <v>38</v>
      </c>
      <c r="D9" s="1" t="s">
        <v>65</v>
      </c>
      <c r="E9" s="3" t="s">
        <v>66</v>
      </c>
      <c r="F9" s="9" t="s">
        <v>41</v>
      </c>
      <c r="G9" s="10">
        <v>2</v>
      </c>
      <c r="H9" s="2" t="s">
        <v>60</v>
      </c>
      <c r="I9" s="2">
        <v>2023</v>
      </c>
      <c r="J9" s="10">
        <v>7</v>
      </c>
      <c r="K9" s="2" t="s">
        <v>43</v>
      </c>
      <c r="L9" s="2" t="s">
        <v>57</v>
      </c>
      <c r="M9" s="2" t="s">
        <v>45</v>
      </c>
      <c r="N9" s="17">
        <v>3.3340000000000001</v>
      </c>
      <c r="O9" s="17">
        <v>1.6474800000000001</v>
      </c>
      <c r="P9" s="1">
        <v>11</v>
      </c>
      <c r="Q9" s="2" t="s">
        <v>46</v>
      </c>
      <c r="R9" s="11">
        <v>31.32</v>
      </c>
      <c r="S9" s="11">
        <v>18.2789</v>
      </c>
      <c r="T9" s="11">
        <v>25.025500000000001</v>
      </c>
      <c r="U9" s="11">
        <v>14.489699999999999</v>
      </c>
      <c r="V9" s="11">
        <v>25</v>
      </c>
      <c r="W9" s="11">
        <f t="shared" si="0"/>
        <v>21.885656130268199</v>
      </c>
      <c r="X9" s="11">
        <f t="shared" si="1"/>
        <v>29.963481800766285</v>
      </c>
      <c r="Y9" s="11">
        <f t="shared" si="2"/>
        <v>17.348778735632184</v>
      </c>
      <c r="Z9" s="11">
        <f t="shared" si="3"/>
        <v>69.197916666666671</v>
      </c>
      <c r="AA9" s="13">
        <v>38.641199999999998</v>
      </c>
      <c r="AB9" s="5">
        <v>12</v>
      </c>
      <c r="AC9" s="5">
        <f t="shared" si="4"/>
        <v>13.324551724137931</v>
      </c>
      <c r="AD9" s="5">
        <v>47.6618461608887</v>
      </c>
      <c r="AE9" s="5">
        <v>2.3623573780059801</v>
      </c>
      <c r="AF9" s="15">
        <v>10924</v>
      </c>
      <c r="AG9" s="15">
        <v>6157</v>
      </c>
      <c r="AH9" s="15">
        <v>1518</v>
      </c>
      <c r="AI9" s="15">
        <v>978</v>
      </c>
      <c r="AJ9" s="15">
        <v>1313</v>
      </c>
      <c r="AK9" s="1" t="s">
        <v>47</v>
      </c>
      <c r="AL9" s="1" t="s">
        <v>47</v>
      </c>
    </row>
    <row r="10" spans="1:38" x14ac:dyDescent="0.3">
      <c r="A10" s="2" t="s">
        <v>37</v>
      </c>
      <c r="B10" s="2">
        <v>2023</v>
      </c>
      <c r="C10" s="2" t="s">
        <v>38</v>
      </c>
      <c r="D10" s="1" t="s">
        <v>67</v>
      </c>
      <c r="E10" s="3" t="s">
        <v>68</v>
      </c>
      <c r="F10" s="9" t="s">
        <v>41</v>
      </c>
      <c r="G10" s="10">
        <v>3</v>
      </c>
      <c r="H10" s="2" t="s">
        <v>69</v>
      </c>
      <c r="I10" s="2">
        <v>2023</v>
      </c>
      <c r="J10" s="10">
        <v>8</v>
      </c>
      <c r="K10" s="2" t="s">
        <v>43</v>
      </c>
      <c r="L10" s="2" t="s">
        <v>44</v>
      </c>
      <c r="M10" s="2" t="s">
        <v>45</v>
      </c>
      <c r="N10" s="17">
        <v>3.16</v>
      </c>
      <c r="O10" s="17">
        <v>1.6249</v>
      </c>
      <c r="P10" s="1">
        <v>10</v>
      </c>
      <c r="Q10" s="2" t="s">
        <v>46</v>
      </c>
      <c r="R10" s="11">
        <v>30.26</v>
      </c>
      <c r="S10" s="11">
        <v>22.783000000000001</v>
      </c>
      <c r="T10" s="11">
        <v>28.5886</v>
      </c>
      <c r="U10" s="11">
        <v>20.6859</v>
      </c>
      <c r="V10" s="11">
        <v>25</v>
      </c>
      <c r="W10" s="11">
        <f t="shared" si="0"/>
        <v>28.234054857898215</v>
      </c>
      <c r="X10" s="11">
        <f t="shared" si="1"/>
        <v>35.42870125578321</v>
      </c>
      <c r="Y10" s="11">
        <f t="shared" si="2"/>
        <v>25.635203238598812</v>
      </c>
      <c r="Z10" s="11">
        <f t="shared" si="3"/>
        <v>89.29795935228023</v>
      </c>
      <c r="AA10" s="13">
        <v>50.65</v>
      </c>
      <c r="AB10" s="5">
        <v>12</v>
      </c>
      <c r="AC10" s="5">
        <f t="shared" si="4"/>
        <v>18.077329808327821</v>
      </c>
      <c r="AD10" s="5">
        <v>48.634769439697301</v>
      </c>
      <c r="AE10" s="5">
        <v>2.1884012222289999</v>
      </c>
      <c r="AF10" s="15">
        <v>9051</v>
      </c>
      <c r="AG10" s="15">
        <v>3677</v>
      </c>
      <c r="AH10" s="15">
        <v>964</v>
      </c>
      <c r="AI10" s="15">
        <v>809</v>
      </c>
      <c r="AJ10" s="15">
        <v>1087</v>
      </c>
      <c r="AK10" s="1" t="s">
        <v>47</v>
      </c>
      <c r="AL10" s="1" t="s">
        <v>47</v>
      </c>
    </row>
    <row r="11" spans="1:38" x14ac:dyDescent="0.3">
      <c r="A11" s="2" t="s">
        <v>37</v>
      </c>
      <c r="B11" s="2">
        <v>2023</v>
      </c>
      <c r="C11" s="2" t="s">
        <v>38</v>
      </c>
      <c r="D11" s="1" t="s">
        <v>70</v>
      </c>
      <c r="E11" s="3" t="s">
        <v>71</v>
      </c>
      <c r="F11" s="9" t="s">
        <v>41</v>
      </c>
      <c r="G11" s="10">
        <v>3</v>
      </c>
      <c r="H11" s="2" t="s">
        <v>69</v>
      </c>
      <c r="I11" s="2">
        <v>2023</v>
      </c>
      <c r="J11" s="10">
        <v>8</v>
      </c>
      <c r="K11" s="2" t="s">
        <v>43</v>
      </c>
      <c r="L11" s="2" t="s">
        <v>50</v>
      </c>
      <c r="M11" s="2" t="s">
        <v>45</v>
      </c>
      <c r="N11" s="17">
        <v>2.145</v>
      </c>
      <c r="O11" s="17">
        <v>1.1191</v>
      </c>
      <c r="P11" s="1">
        <v>15</v>
      </c>
      <c r="Q11" s="2" t="s">
        <v>46</v>
      </c>
      <c r="R11" s="11">
        <v>29.77</v>
      </c>
      <c r="S11" s="11">
        <v>29.789300000000001</v>
      </c>
      <c r="T11" s="11">
        <v>21.243200000000002</v>
      </c>
      <c r="U11" s="11">
        <v>23.351500000000001</v>
      </c>
      <c r="V11" s="11">
        <v>25</v>
      </c>
      <c r="W11" s="11">
        <f t="shared" si="0"/>
        <v>37.52431138730266</v>
      </c>
      <c r="X11" s="11">
        <f t="shared" si="1"/>
        <v>26.759153510245216</v>
      </c>
      <c r="Y11" s="11">
        <f t="shared" si="2"/>
        <v>29.414889150151161</v>
      </c>
      <c r="Z11" s="11">
        <f t="shared" si="3"/>
        <v>93.698354047699041</v>
      </c>
      <c r="AA11" s="18">
        <v>47.070799999999998</v>
      </c>
      <c r="AB11" s="5">
        <v>24</v>
      </c>
      <c r="AC11" s="5">
        <f t="shared" si="4"/>
        <v>34.152814242526034</v>
      </c>
      <c r="AD11" s="5">
        <v>48.592842102050803</v>
      </c>
      <c r="AE11" s="5">
        <v>1.8036123514175399</v>
      </c>
      <c r="AF11" s="15">
        <v>9735</v>
      </c>
      <c r="AG11" s="15">
        <v>2687</v>
      </c>
      <c r="AH11" s="15">
        <v>828</v>
      </c>
      <c r="AI11" s="15">
        <v>739</v>
      </c>
      <c r="AJ11" s="15">
        <v>1009</v>
      </c>
      <c r="AK11" s="1" t="s">
        <v>47</v>
      </c>
      <c r="AL11" s="1" t="s">
        <v>47</v>
      </c>
    </row>
    <row r="12" spans="1:38" x14ac:dyDescent="0.3">
      <c r="A12" s="2" t="s">
        <v>37</v>
      </c>
      <c r="B12" s="2">
        <v>2023</v>
      </c>
      <c r="C12" s="2" t="s">
        <v>38</v>
      </c>
      <c r="D12" s="1" t="s">
        <v>72</v>
      </c>
      <c r="E12" s="3" t="s">
        <v>73</v>
      </c>
      <c r="F12" s="9" t="s">
        <v>41</v>
      </c>
      <c r="G12" s="10">
        <v>3</v>
      </c>
      <c r="H12" s="2" t="s">
        <v>69</v>
      </c>
      <c r="I12" s="2">
        <v>2023</v>
      </c>
      <c r="J12" s="10">
        <v>8</v>
      </c>
      <c r="K12" s="2" t="s">
        <v>43</v>
      </c>
      <c r="L12" s="2" t="s">
        <v>53</v>
      </c>
      <c r="M12" s="2" t="s">
        <v>45</v>
      </c>
      <c r="N12" s="17">
        <v>3.343</v>
      </c>
      <c r="O12" s="17">
        <v>1.6388</v>
      </c>
      <c r="P12" s="1">
        <v>10</v>
      </c>
      <c r="Q12" s="2" t="s">
        <v>46</v>
      </c>
      <c r="R12" s="11">
        <v>31.13</v>
      </c>
      <c r="S12" s="11">
        <v>8.6052</v>
      </c>
      <c r="T12" s="11">
        <v>27.8443</v>
      </c>
      <c r="U12" s="11">
        <v>8.0328999999999997</v>
      </c>
      <c r="V12" s="11">
        <v>50</v>
      </c>
      <c r="W12" s="11">
        <f t="shared" si="0"/>
        <v>20.732091230324446</v>
      </c>
      <c r="X12" s="11">
        <f t="shared" si="1"/>
        <v>67.083922261484091</v>
      </c>
      <c r="Y12" s="11">
        <f t="shared" si="2"/>
        <v>19.353276582075168</v>
      </c>
      <c r="Z12" s="11">
        <f t="shared" si="3"/>
        <v>107.1692900738837</v>
      </c>
      <c r="AA12" s="18">
        <v>53.852600000000002</v>
      </c>
      <c r="AB12" s="5">
        <v>24</v>
      </c>
      <c r="AC12" s="5">
        <f t="shared" si="4"/>
        <v>37.366404111789279</v>
      </c>
      <c r="AD12" s="5">
        <v>47.117927551269503</v>
      </c>
      <c r="AE12" s="5">
        <v>2.1112751960754399</v>
      </c>
      <c r="AF12" s="15">
        <v>11626</v>
      </c>
      <c r="AG12" s="15">
        <v>5698</v>
      </c>
      <c r="AH12" s="15">
        <v>1546</v>
      </c>
      <c r="AI12" s="15">
        <v>951</v>
      </c>
      <c r="AJ12" s="15">
        <v>1082</v>
      </c>
      <c r="AK12" s="1" t="s">
        <v>47</v>
      </c>
      <c r="AL12" s="1" t="s">
        <v>47</v>
      </c>
    </row>
    <row r="13" spans="1:38" x14ac:dyDescent="0.3">
      <c r="A13" s="2" t="s">
        <v>37</v>
      </c>
      <c r="B13" s="2">
        <v>2023</v>
      </c>
      <c r="C13" s="2" t="s">
        <v>38</v>
      </c>
      <c r="D13" s="1" t="s">
        <v>74</v>
      </c>
      <c r="E13" s="3" t="s">
        <v>75</v>
      </c>
      <c r="F13" s="9" t="s">
        <v>41</v>
      </c>
      <c r="G13" s="10">
        <v>3</v>
      </c>
      <c r="H13" s="2" t="s">
        <v>69</v>
      </c>
      <c r="I13" s="2">
        <v>2023</v>
      </c>
      <c r="J13" s="10">
        <v>8</v>
      </c>
      <c r="K13" s="2" t="s">
        <v>43</v>
      </c>
      <c r="L13" s="2" t="s">
        <v>57</v>
      </c>
      <c r="M13" s="2" t="s">
        <v>45</v>
      </c>
      <c r="N13" s="17">
        <v>3.4249999999999998</v>
      </c>
      <c r="O13" s="17">
        <v>1.6917</v>
      </c>
      <c r="P13" s="1">
        <v>12</v>
      </c>
      <c r="Q13" s="2" t="s">
        <v>46</v>
      </c>
      <c r="R13" s="11">
        <v>30.17</v>
      </c>
      <c r="S13" s="11">
        <v>15.2577</v>
      </c>
      <c r="T13" s="11">
        <v>38.666200000000003</v>
      </c>
      <c r="U13" s="11">
        <v>13.4666</v>
      </c>
      <c r="V13" s="11">
        <v>25</v>
      </c>
      <c r="W13" s="11">
        <f t="shared" si="0"/>
        <v>18.964658601259526</v>
      </c>
      <c r="X13" s="11">
        <f>T13*V13*1.5/R13</f>
        <v>48.060407689758037</v>
      </c>
      <c r="Y13" s="11">
        <f t="shared" si="2"/>
        <v>16.738399071925752</v>
      </c>
      <c r="Z13" s="11">
        <f>SUM(W13:Y13)</f>
        <v>83.763465362943322</v>
      </c>
      <c r="AA13" s="19">
        <v>84.124997287241001</v>
      </c>
      <c r="AB13" s="20">
        <v>24</v>
      </c>
      <c r="AC13" s="20">
        <f t="shared" si="4"/>
        <v>60.228702068425775</v>
      </c>
      <c r="AD13" s="5">
        <v>48.0079956054688</v>
      </c>
      <c r="AE13" s="5">
        <v>1.8600757122039799</v>
      </c>
      <c r="AF13" s="15">
        <v>6990</v>
      </c>
      <c r="AG13" s="15">
        <v>4617</v>
      </c>
      <c r="AH13" s="15">
        <v>729</v>
      </c>
      <c r="AI13" s="15">
        <v>714</v>
      </c>
      <c r="AJ13" s="15">
        <v>982</v>
      </c>
      <c r="AK13" s="1" t="s">
        <v>47</v>
      </c>
      <c r="AL13" t="s">
        <v>76</v>
      </c>
    </row>
    <row r="14" spans="1:38" x14ac:dyDescent="0.3">
      <c r="A14" s="2" t="s">
        <v>37</v>
      </c>
      <c r="B14" s="2">
        <v>2023</v>
      </c>
      <c r="C14" s="2" t="s">
        <v>38</v>
      </c>
      <c r="D14" s="1" t="s">
        <v>77</v>
      </c>
      <c r="E14" s="3" t="s">
        <v>78</v>
      </c>
      <c r="F14" s="9" t="s">
        <v>41</v>
      </c>
      <c r="G14" s="10">
        <v>3</v>
      </c>
      <c r="H14" s="2" t="s">
        <v>69</v>
      </c>
      <c r="I14" s="2">
        <v>2023</v>
      </c>
      <c r="J14" s="10">
        <v>8</v>
      </c>
      <c r="K14" s="2" t="s">
        <v>43</v>
      </c>
      <c r="L14" s="2" t="s">
        <v>44</v>
      </c>
      <c r="M14" s="3" t="s">
        <v>79</v>
      </c>
      <c r="N14" s="17" t="s">
        <v>47</v>
      </c>
      <c r="O14" s="17" t="s">
        <v>47</v>
      </c>
      <c r="P14" s="17" t="s">
        <v>47</v>
      </c>
      <c r="Q14" s="2" t="s">
        <v>46</v>
      </c>
      <c r="R14" s="11">
        <v>31.27</v>
      </c>
      <c r="S14" s="11">
        <v>17.371600000000001</v>
      </c>
      <c r="T14" s="11">
        <v>29.282900000000001</v>
      </c>
      <c r="U14" s="11">
        <v>16.021000000000001</v>
      </c>
      <c r="V14" s="11">
        <v>25</v>
      </c>
      <c r="W14" s="11">
        <f t="shared" si="0"/>
        <v>20.832587144227695</v>
      </c>
      <c r="X14" s="11">
        <f t="shared" ref="X14:X43" si="5">T14*V14*1.5/R14</f>
        <v>35.117005116725295</v>
      </c>
      <c r="Y14" s="11">
        <f t="shared" si="2"/>
        <v>19.212903741605373</v>
      </c>
      <c r="Z14" s="11">
        <f t="shared" ref="Z14:Z43" si="6">SUM(W14:Y14)</f>
        <v>75.162496002558356</v>
      </c>
      <c r="AA14" s="21">
        <v>30.377700000000001</v>
      </c>
      <c r="AB14" s="5">
        <v>12</v>
      </c>
      <c r="AC14" s="5">
        <f t="shared" si="4"/>
        <v>10.491818356251999</v>
      </c>
      <c r="AD14" s="5">
        <v>47.704261779785199</v>
      </c>
      <c r="AE14" s="5">
        <v>2.3784272670745898</v>
      </c>
      <c r="AF14" s="15">
        <v>10638</v>
      </c>
      <c r="AG14" s="15">
        <v>5744</v>
      </c>
      <c r="AH14" s="15">
        <v>1275</v>
      </c>
      <c r="AI14" s="15">
        <v>1078</v>
      </c>
      <c r="AJ14" s="15">
        <v>1316</v>
      </c>
      <c r="AK14" s="1" t="s">
        <v>47</v>
      </c>
      <c r="AL14" s="1" t="s">
        <v>47</v>
      </c>
    </row>
    <row r="15" spans="1:38" x14ac:dyDescent="0.3">
      <c r="A15" s="2" t="s">
        <v>37</v>
      </c>
      <c r="B15" s="2">
        <v>2023</v>
      </c>
      <c r="C15" s="2" t="s">
        <v>38</v>
      </c>
      <c r="D15" s="1" t="s">
        <v>80</v>
      </c>
      <c r="E15" s="3" t="s">
        <v>81</v>
      </c>
      <c r="F15" s="9" t="s">
        <v>41</v>
      </c>
      <c r="G15" s="10">
        <v>3</v>
      </c>
      <c r="H15" s="2" t="s">
        <v>69</v>
      </c>
      <c r="I15" s="2">
        <v>2023</v>
      </c>
      <c r="J15" s="10">
        <v>8</v>
      </c>
      <c r="K15" s="2" t="s">
        <v>43</v>
      </c>
      <c r="L15" s="2" t="s">
        <v>50</v>
      </c>
      <c r="M15" s="3" t="s">
        <v>79</v>
      </c>
      <c r="N15" s="17" t="s">
        <v>47</v>
      </c>
      <c r="O15" s="17" t="s">
        <v>47</v>
      </c>
      <c r="P15" s="17" t="s">
        <v>47</v>
      </c>
      <c r="Q15" s="2" t="s">
        <v>46</v>
      </c>
      <c r="R15" s="11">
        <v>29.17</v>
      </c>
      <c r="S15" s="11">
        <v>30.291899999999998</v>
      </c>
      <c r="T15" s="11">
        <v>15.6419</v>
      </c>
      <c r="U15" s="11">
        <v>23.237300000000001</v>
      </c>
      <c r="V15" s="11">
        <v>25</v>
      </c>
      <c r="W15" s="11">
        <f t="shared" si="0"/>
        <v>38.942278025368523</v>
      </c>
      <c r="X15" s="11">
        <f t="shared" si="5"/>
        <v>20.108716146726085</v>
      </c>
      <c r="Y15" s="11">
        <f t="shared" si="2"/>
        <v>29.873114501199865</v>
      </c>
      <c r="Z15" s="11">
        <f t="shared" si="6"/>
        <v>88.924108673294469</v>
      </c>
      <c r="AA15" s="21">
        <v>55.664900000000003</v>
      </c>
      <c r="AB15" s="5">
        <v>12</v>
      </c>
      <c r="AC15" s="5">
        <f t="shared" si="4"/>
        <v>20.609561878642445</v>
      </c>
      <c r="AD15" s="5">
        <v>47.858776092529297</v>
      </c>
      <c r="AE15" s="5">
        <v>2.0765032768249498</v>
      </c>
      <c r="AF15" s="22">
        <v>24606</v>
      </c>
      <c r="AG15" s="15">
        <v>3652</v>
      </c>
      <c r="AH15" s="15">
        <v>1210</v>
      </c>
      <c r="AI15" s="15">
        <v>951</v>
      </c>
      <c r="AJ15" s="15">
        <v>1394</v>
      </c>
      <c r="AK15" s="1" t="s">
        <v>47</v>
      </c>
      <c r="AL15" t="s">
        <v>82</v>
      </c>
    </row>
    <row r="16" spans="1:38" x14ac:dyDescent="0.3">
      <c r="A16" s="2" t="s">
        <v>37</v>
      </c>
      <c r="B16" s="2">
        <v>2023</v>
      </c>
      <c r="C16" s="2" t="s">
        <v>38</v>
      </c>
      <c r="D16" s="1" t="s">
        <v>83</v>
      </c>
      <c r="E16" s="3" t="s">
        <v>84</v>
      </c>
      <c r="F16" s="9" t="s">
        <v>41</v>
      </c>
      <c r="G16" s="10">
        <v>3</v>
      </c>
      <c r="H16" s="2" t="s">
        <v>69</v>
      </c>
      <c r="I16" s="2">
        <v>2023</v>
      </c>
      <c r="J16" s="10">
        <v>8</v>
      </c>
      <c r="K16" s="2" t="s">
        <v>43</v>
      </c>
      <c r="L16" s="2" t="s">
        <v>53</v>
      </c>
      <c r="M16" s="3" t="s">
        <v>79</v>
      </c>
      <c r="N16" s="17" t="s">
        <v>47</v>
      </c>
      <c r="O16" s="17" t="s">
        <v>47</v>
      </c>
      <c r="P16" s="17" t="s">
        <v>47</v>
      </c>
      <c r="Q16" s="2" t="s">
        <v>46</v>
      </c>
      <c r="R16" s="11">
        <v>31.82</v>
      </c>
      <c r="S16" s="11">
        <v>9.0324000000000009</v>
      </c>
      <c r="T16" s="11">
        <v>26.791499999999999</v>
      </c>
      <c r="U16" s="11">
        <v>6.9859999999999998</v>
      </c>
      <c r="V16" s="11">
        <v>50</v>
      </c>
      <c r="W16" s="11">
        <f t="shared" si="0"/>
        <v>21.289440603394095</v>
      </c>
      <c r="X16" s="11">
        <f t="shared" si="5"/>
        <v>63.147784412319304</v>
      </c>
      <c r="Y16" s="11">
        <f t="shared" si="2"/>
        <v>16.466059082338152</v>
      </c>
      <c r="Z16" s="11">
        <f t="shared" si="6"/>
        <v>100.90328409805154</v>
      </c>
      <c r="AA16" s="21">
        <v>59.197800000000001</v>
      </c>
      <c r="AB16" s="5">
        <v>12</v>
      </c>
      <c r="AC16" s="5">
        <f t="shared" si="4"/>
        <v>20.092276555625393</v>
      </c>
      <c r="AD16" s="5">
        <v>47.937461853027301</v>
      </c>
      <c r="AE16" s="5">
        <v>2.1437954902648899</v>
      </c>
      <c r="AF16" s="15">
        <v>9866</v>
      </c>
      <c r="AG16" s="15">
        <v>4720</v>
      </c>
      <c r="AH16" s="15">
        <v>1630</v>
      </c>
      <c r="AI16" s="15">
        <v>963</v>
      </c>
      <c r="AJ16" s="15">
        <v>1096</v>
      </c>
      <c r="AK16" s="1" t="s">
        <v>47</v>
      </c>
      <c r="AL16" s="1" t="s">
        <v>47</v>
      </c>
    </row>
    <row r="17" spans="1:38" x14ac:dyDescent="0.3">
      <c r="A17" s="2" t="s">
        <v>37</v>
      </c>
      <c r="B17" s="2">
        <v>2023</v>
      </c>
      <c r="C17" s="2" t="s">
        <v>38</v>
      </c>
      <c r="D17" s="1" t="s">
        <v>85</v>
      </c>
      <c r="E17" s="3" t="s">
        <v>86</v>
      </c>
      <c r="F17" s="9" t="s">
        <v>41</v>
      </c>
      <c r="G17" s="10">
        <v>3</v>
      </c>
      <c r="H17" s="2" t="s">
        <v>69</v>
      </c>
      <c r="I17" s="2">
        <v>2023</v>
      </c>
      <c r="J17" s="10">
        <v>8</v>
      </c>
      <c r="K17" s="2" t="s">
        <v>43</v>
      </c>
      <c r="L17" s="2" t="s">
        <v>57</v>
      </c>
      <c r="M17" s="3" t="s">
        <v>79</v>
      </c>
      <c r="N17" s="17" t="s">
        <v>47</v>
      </c>
      <c r="O17" s="17" t="s">
        <v>47</v>
      </c>
      <c r="P17" s="17" t="s">
        <v>47</v>
      </c>
      <c r="Q17" s="2" t="s">
        <v>46</v>
      </c>
      <c r="R17" s="11">
        <v>30.83</v>
      </c>
      <c r="S17" s="11">
        <v>13.2995</v>
      </c>
      <c r="T17" s="11">
        <v>26.6221</v>
      </c>
      <c r="U17" s="11">
        <v>12.0162</v>
      </c>
      <c r="V17" s="11">
        <v>25</v>
      </c>
      <c r="W17" s="11">
        <f t="shared" si="0"/>
        <v>16.176816412585147</v>
      </c>
      <c r="X17" s="11">
        <f t="shared" si="5"/>
        <v>32.381730457346741</v>
      </c>
      <c r="Y17" s="11">
        <f t="shared" si="2"/>
        <v>14.615877392150502</v>
      </c>
      <c r="Z17" s="11">
        <f t="shared" si="6"/>
        <v>63.17442426208239</v>
      </c>
      <c r="AA17" s="23">
        <v>42.130099999999999</v>
      </c>
      <c r="AB17" s="5">
        <v>24</v>
      </c>
      <c r="AC17" s="5">
        <f t="shared" si="4"/>
        <v>29.517034057735973</v>
      </c>
      <c r="AD17" s="5">
        <v>48.123260498046903</v>
      </c>
      <c r="AE17" s="5">
        <v>2.35745072364807</v>
      </c>
      <c r="AF17" s="15">
        <v>8055</v>
      </c>
      <c r="AG17" s="15">
        <v>6268</v>
      </c>
      <c r="AH17" s="15">
        <v>1020</v>
      </c>
      <c r="AI17" s="15">
        <v>1019</v>
      </c>
      <c r="AJ17" s="15">
        <v>1305</v>
      </c>
      <c r="AK17" s="1" t="s">
        <v>47</v>
      </c>
      <c r="AL17" s="1" t="s">
        <v>47</v>
      </c>
    </row>
    <row r="18" spans="1:38" x14ac:dyDescent="0.3">
      <c r="A18" s="2" t="s">
        <v>37</v>
      </c>
      <c r="B18" s="2">
        <v>2023</v>
      </c>
      <c r="C18" s="2" t="s">
        <v>38</v>
      </c>
      <c r="D18" s="1" t="s">
        <v>87</v>
      </c>
      <c r="E18" s="3" t="s">
        <v>88</v>
      </c>
      <c r="F18" s="9" t="s">
        <v>41</v>
      </c>
      <c r="G18" s="10">
        <v>3</v>
      </c>
      <c r="H18" s="2" t="s">
        <v>69</v>
      </c>
      <c r="I18" s="2">
        <v>2023</v>
      </c>
      <c r="J18" s="10">
        <v>8</v>
      </c>
      <c r="K18" s="2" t="s">
        <v>43</v>
      </c>
      <c r="L18" s="2" t="s">
        <v>44</v>
      </c>
      <c r="M18" s="3" t="s">
        <v>89</v>
      </c>
      <c r="N18" s="17" t="s">
        <v>47</v>
      </c>
      <c r="O18" s="17" t="s">
        <v>47</v>
      </c>
      <c r="P18" s="17" t="s">
        <v>47</v>
      </c>
      <c r="Q18" s="2" t="s">
        <v>46</v>
      </c>
      <c r="R18" s="11">
        <v>30.62</v>
      </c>
      <c r="S18" s="11">
        <v>18.4391</v>
      </c>
      <c r="T18" s="11">
        <v>31.7242</v>
      </c>
      <c r="U18" s="11">
        <v>15.059100000000001</v>
      </c>
      <c r="V18" s="11">
        <v>25</v>
      </c>
      <c r="W18" s="11">
        <f t="shared" si="0"/>
        <v>22.582176681907253</v>
      </c>
      <c r="X18" s="11">
        <f t="shared" si="5"/>
        <v>38.852302416721095</v>
      </c>
      <c r="Y18" s="11">
        <f t="shared" si="2"/>
        <v>18.442725342913128</v>
      </c>
      <c r="Z18" s="11">
        <f t="shared" si="6"/>
        <v>79.877204441541465</v>
      </c>
      <c r="AA18" s="21">
        <v>59.531599999999997</v>
      </c>
      <c r="AB18" s="5">
        <v>12</v>
      </c>
      <c r="AC18" s="5">
        <f t="shared" si="4"/>
        <v>20.997429131286736</v>
      </c>
      <c r="AD18" s="5">
        <v>47.933540344238303</v>
      </c>
      <c r="AE18" s="5">
        <v>2.3324923515319802</v>
      </c>
      <c r="AF18" s="15">
        <v>8813</v>
      </c>
      <c r="AG18" s="15">
        <v>5599</v>
      </c>
      <c r="AH18" s="15">
        <v>1105</v>
      </c>
      <c r="AI18" s="15">
        <v>990</v>
      </c>
      <c r="AJ18" s="15">
        <v>1161</v>
      </c>
      <c r="AK18" s="1" t="s">
        <v>47</v>
      </c>
      <c r="AL18" s="1" t="s">
        <v>47</v>
      </c>
    </row>
    <row r="19" spans="1:38" x14ac:dyDescent="0.3">
      <c r="A19" s="2" t="s">
        <v>37</v>
      </c>
      <c r="B19" s="2">
        <v>2023</v>
      </c>
      <c r="C19" s="2" t="s">
        <v>38</v>
      </c>
      <c r="D19" s="1" t="s">
        <v>90</v>
      </c>
      <c r="E19" s="3" t="s">
        <v>91</v>
      </c>
      <c r="F19" s="9" t="s">
        <v>41</v>
      </c>
      <c r="G19" s="10">
        <v>3</v>
      </c>
      <c r="H19" s="2" t="s">
        <v>69</v>
      </c>
      <c r="I19" s="2">
        <v>2023</v>
      </c>
      <c r="J19" s="10">
        <v>8</v>
      </c>
      <c r="K19" s="2" t="s">
        <v>43</v>
      </c>
      <c r="L19" s="2" t="s">
        <v>50</v>
      </c>
      <c r="M19" s="3" t="s">
        <v>89</v>
      </c>
      <c r="N19" s="17" t="s">
        <v>47</v>
      </c>
      <c r="O19" s="17" t="s">
        <v>47</v>
      </c>
      <c r="P19" s="17" t="s">
        <v>47</v>
      </c>
      <c r="Q19" s="2" t="s">
        <v>46</v>
      </c>
      <c r="R19" s="11">
        <v>31.4</v>
      </c>
      <c r="S19" s="11">
        <v>23.515899999999998</v>
      </c>
      <c r="T19" s="11">
        <v>20.483499999999999</v>
      </c>
      <c r="U19" s="11">
        <v>17.551200000000001</v>
      </c>
      <c r="V19" s="11">
        <v>25</v>
      </c>
      <c r="W19" s="11">
        <f t="shared" si="0"/>
        <v>28.084275477707003</v>
      </c>
      <c r="X19" s="11">
        <f t="shared" si="5"/>
        <v>24.46277866242038</v>
      </c>
      <c r="Y19" s="11">
        <f t="shared" si="2"/>
        <v>20.96082802547771</v>
      </c>
      <c r="Z19" s="11">
        <f t="shared" si="6"/>
        <v>73.507882165605096</v>
      </c>
      <c r="AA19" s="23">
        <v>37.5779</v>
      </c>
      <c r="AB19" s="5">
        <v>24</v>
      </c>
      <c r="AC19" s="5">
        <f t="shared" si="4"/>
        <v>25.849765605095545</v>
      </c>
      <c r="AD19" s="5">
        <v>47.765186309814503</v>
      </c>
      <c r="AE19" s="5">
        <v>2.2377047538757302</v>
      </c>
      <c r="AF19" s="15">
        <v>9478</v>
      </c>
      <c r="AG19" s="15">
        <v>4192</v>
      </c>
      <c r="AH19" s="15">
        <v>1465</v>
      </c>
      <c r="AI19" s="15">
        <v>1020</v>
      </c>
      <c r="AJ19" s="15">
        <v>1241</v>
      </c>
      <c r="AK19" s="1" t="s">
        <v>47</v>
      </c>
      <c r="AL19" s="1" t="s">
        <v>47</v>
      </c>
    </row>
    <row r="20" spans="1:38" x14ac:dyDescent="0.3">
      <c r="A20" s="2" t="s">
        <v>37</v>
      </c>
      <c r="B20" s="2">
        <v>2023</v>
      </c>
      <c r="C20" s="2" t="s">
        <v>38</v>
      </c>
      <c r="D20" s="1" t="s">
        <v>92</v>
      </c>
      <c r="E20" s="3" t="s">
        <v>93</v>
      </c>
      <c r="F20" s="9" t="s">
        <v>41</v>
      </c>
      <c r="G20" s="10">
        <v>3</v>
      </c>
      <c r="H20" s="2" t="s">
        <v>69</v>
      </c>
      <c r="I20" s="2">
        <v>2023</v>
      </c>
      <c r="J20" s="10">
        <v>8</v>
      </c>
      <c r="K20" s="2" t="s">
        <v>43</v>
      </c>
      <c r="L20" s="2" t="s">
        <v>53</v>
      </c>
      <c r="M20" s="3" t="s">
        <v>89</v>
      </c>
      <c r="N20" s="17" t="s">
        <v>47</v>
      </c>
      <c r="O20" s="17" t="s">
        <v>47</v>
      </c>
      <c r="P20" s="17" t="s">
        <v>47</v>
      </c>
      <c r="Q20" s="2" t="s">
        <v>46</v>
      </c>
      <c r="R20" s="11">
        <v>31.56</v>
      </c>
      <c r="S20" s="11">
        <v>17.659300000000002</v>
      </c>
      <c r="T20" s="11">
        <v>26.204899999999999</v>
      </c>
      <c r="U20" s="11">
        <v>14.1265</v>
      </c>
      <c r="V20" s="11">
        <v>25</v>
      </c>
      <c r="W20" s="11">
        <f t="shared" si="0"/>
        <v>20.983008555133082</v>
      </c>
      <c r="X20" s="11">
        <f t="shared" si="5"/>
        <v>31.137000950570339</v>
      </c>
      <c r="Y20" s="11">
        <f t="shared" si="2"/>
        <v>16.785289923954377</v>
      </c>
      <c r="Z20" s="11">
        <f t="shared" si="6"/>
        <v>68.905299429657802</v>
      </c>
      <c r="AA20" s="21">
        <v>36.957599999999999</v>
      </c>
      <c r="AB20" s="5">
        <v>12</v>
      </c>
      <c r="AC20" s="5">
        <f t="shared" si="4"/>
        <v>12.647087452471483</v>
      </c>
      <c r="AD20" s="5">
        <v>47.235458374023402</v>
      </c>
      <c r="AE20" s="5">
        <v>2.1211051940918</v>
      </c>
      <c r="AF20" s="15">
        <v>9726</v>
      </c>
      <c r="AG20" s="15">
        <v>7206</v>
      </c>
      <c r="AH20" s="15">
        <v>1599</v>
      </c>
      <c r="AI20" s="15">
        <v>1257</v>
      </c>
      <c r="AJ20" s="15">
        <v>1125</v>
      </c>
      <c r="AK20" s="1" t="s">
        <v>47</v>
      </c>
      <c r="AL20" s="1" t="s">
        <v>47</v>
      </c>
    </row>
    <row r="21" spans="1:38" x14ac:dyDescent="0.3">
      <c r="A21" s="2" t="s">
        <v>37</v>
      </c>
      <c r="B21" s="2">
        <v>2023</v>
      </c>
      <c r="C21" s="2" t="s">
        <v>38</v>
      </c>
      <c r="D21" s="1" t="s">
        <v>94</v>
      </c>
      <c r="E21" s="3" t="s">
        <v>95</v>
      </c>
      <c r="F21" s="9" t="s">
        <v>41</v>
      </c>
      <c r="G21" s="10">
        <v>3</v>
      </c>
      <c r="H21" s="2" t="s">
        <v>69</v>
      </c>
      <c r="I21" s="2">
        <v>2023</v>
      </c>
      <c r="J21" s="10">
        <v>8</v>
      </c>
      <c r="K21" s="2" t="s">
        <v>43</v>
      </c>
      <c r="L21" s="2" t="s">
        <v>57</v>
      </c>
      <c r="M21" s="3" t="s">
        <v>89</v>
      </c>
      <c r="N21" s="17" t="s">
        <v>47</v>
      </c>
      <c r="O21" s="17" t="s">
        <v>47</v>
      </c>
      <c r="P21" s="17" t="s">
        <v>47</v>
      </c>
      <c r="Q21" s="2" t="s">
        <v>46</v>
      </c>
      <c r="R21" s="11">
        <v>29.63</v>
      </c>
      <c r="S21" s="11">
        <v>10.1381</v>
      </c>
      <c r="T21" s="11">
        <v>21.3522</v>
      </c>
      <c r="U21" s="11">
        <v>8.6678999999999995</v>
      </c>
      <c r="V21" s="11">
        <v>25</v>
      </c>
      <c r="W21" s="11">
        <f t="shared" si="0"/>
        <v>12.830872426594667</v>
      </c>
      <c r="X21" s="11">
        <f t="shared" si="5"/>
        <v>27.023540330745867</v>
      </c>
      <c r="Y21" s="11">
        <f t="shared" si="2"/>
        <v>10.97017381032737</v>
      </c>
      <c r="Z21" s="11">
        <f t="shared" si="6"/>
        <v>50.824586567667907</v>
      </c>
      <c r="AA21" s="21">
        <v>42.015000000000001</v>
      </c>
      <c r="AB21" s="5">
        <v>12</v>
      </c>
      <c r="AC21" s="5">
        <f t="shared" si="4"/>
        <v>15.314276071549106</v>
      </c>
      <c r="AD21" s="5">
        <v>47.387954711914098</v>
      </c>
      <c r="AE21" s="5">
        <v>2.31167435646057</v>
      </c>
      <c r="AF21" s="15">
        <v>9709</v>
      </c>
      <c r="AG21" s="15">
        <v>8528</v>
      </c>
      <c r="AH21" s="15">
        <v>1407</v>
      </c>
      <c r="AI21" s="15">
        <v>1115</v>
      </c>
      <c r="AJ21" s="15">
        <v>1365</v>
      </c>
      <c r="AK21" s="1" t="s">
        <v>47</v>
      </c>
      <c r="AL21" s="1" t="s">
        <v>47</v>
      </c>
    </row>
    <row r="22" spans="1:38" x14ac:dyDescent="0.3">
      <c r="A22" s="2" t="s">
        <v>37</v>
      </c>
      <c r="B22" s="2">
        <v>2023</v>
      </c>
      <c r="C22" s="2" t="s">
        <v>38</v>
      </c>
      <c r="D22" s="1" t="s">
        <v>96</v>
      </c>
      <c r="E22" s="3" t="s">
        <v>97</v>
      </c>
      <c r="F22" s="9" t="s">
        <v>41</v>
      </c>
      <c r="G22" s="10">
        <v>4</v>
      </c>
      <c r="H22" s="2" t="s">
        <v>98</v>
      </c>
      <c r="I22" s="2">
        <v>2023</v>
      </c>
      <c r="J22" s="10">
        <v>9</v>
      </c>
      <c r="K22" s="2" t="s">
        <v>99</v>
      </c>
      <c r="L22" s="2" t="s">
        <v>44</v>
      </c>
      <c r="M22" s="2" t="s">
        <v>45</v>
      </c>
      <c r="N22" s="17">
        <v>2.2509999999999999</v>
      </c>
      <c r="O22" s="17">
        <v>1.10687</v>
      </c>
      <c r="P22" s="1">
        <v>10</v>
      </c>
      <c r="Q22" s="2" t="s">
        <v>46</v>
      </c>
      <c r="R22" s="11">
        <v>30.1</v>
      </c>
      <c r="S22" s="11">
        <v>14.957000000000001</v>
      </c>
      <c r="T22" s="24">
        <v>21.778600000000001</v>
      </c>
      <c r="U22" s="11">
        <v>13.8027</v>
      </c>
      <c r="V22" s="11">
        <v>25</v>
      </c>
      <c r="W22" s="11">
        <f t="shared" si="0"/>
        <v>18.634136212624586</v>
      </c>
      <c r="X22" s="11">
        <f t="shared" si="5"/>
        <v>27.132807308970097</v>
      </c>
      <c r="Y22" s="11">
        <f t="shared" si="2"/>
        <v>17.196054817275744</v>
      </c>
      <c r="Z22" s="11">
        <f t="shared" si="6"/>
        <v>62.962998338870428</v>
      </c>
      <c r="AA22" s="25">
        <v>5.1421999999999999</v>
      </c>
      <c r="AB22" s="5">
        <v>12</v>
      </c>
      <c r="AC22" s="5">
        <v>5.1421999999999999</v>
      </c>
      <c r="AD22" s="5">
        <v>48.087184906005902</v>
      </c>
      <c r="AE22" s="5">
        <v>2.2176752090454102</v>
      </c>
      <c r="AF22" s="15">
        <v>13258</v>
      </c>
      <c r="AG22" s="15">
        <v>4905</v>
      </c>
      <c r="AH22" s="15">
        <v>1332</v>
      </c>
      <c r="AI22" s="15">
        <v>969</v>
      </c>
      <c r="AJ22" s="15">
        <v>1202</v>
      </c>
      <c r="AK22" s="1" t="s">
        <v>47</v>
      </c>
      <c r="AL22" s="1" t="s">
        <v>47</v>
      </c>
    </row>
    <row r="23" spans="1:38" x14ac:dyDescent="0.3">
      <c r="A23" s="2" t="s">
        <v>37</v>
      </c>
      <c r="B23" s="2">
        <v>2023</v>
      </c>
      <c r="C23" s="2" t="s">
        <v>38</v>
      </c>
      <c r="D23" s="1" t="s">
        <v>100</v>
      </c>
      <c r="E23" s="3" t="s">
        <v>101</v>
      </c>
      <c r="F23" s="9" t="s">
        <v>41</v>
      </c>
      <c r="G23" s="10">
        <v>4</v>
      </c>
      <c r="H23" s="2" t="s">
        <v>98</v>
      </c>
      <c r="I23" s="2">
        <v>2023</v>
      </c>
      <c r="J23" s="10">
        <v>9</v>
      </c>
      <c r="K23" s="2" t="s">
        <v>102</v>
      </c>
      <c r="L23" s="2" t="s">
        <v>50</v>
      </c>
      <c r="M23" s="2" t="s">
        <v>45</v>
      </c>
      <c r="N23" s="17">
        <v>2.4180000000000001</v>
      </c>
      <c r="O23" s="17">
        <v>1.19878</v>
      </c>
      <c r="P23" s="1">
        <v>10</v>
      </c>
      <c r="Q23" s="2" t="s">
        <v>46</v>
      </c>
      <c r="R23" s="11">
        <v>31.7</v>
      </c>
      <c r="S23" s="11">
        <v>23.428599999999999</v>
      </c>
      <c r="T23" s="24">
        <v>29.0563</v>
      </c>
      <c r="U23" s="11">
        <v>20.0288</v>
      </c>
      <c r="V23" s="11">
        <v>25</v>
      </c>
      <c r="W23" s="11">
        <f t="shared" si="0"/>
        <v>27.715220820189273</v>
      </c>
      <c r="X23" s="11">
        <f t="shared" si="5"/>
        <v>34.372594637223976</v>
      </c>
      <c r="Y23" s="11">
        <f t="shared" si="2"/>
        <v>23.69337539432177</v>
      </c>
      <c r="Z23" s="11">
        <f t="shared" si="6"/>
        <v>85.781190851735019</v>
      </c>
      <c r="AA23" s="21">
        <v>40.943600000000004</v>
      </c>
      <c r="AB23" s="5">
        <v>24</v>
      </c>
      <c r="AC23" s="5">
        <f t="shared" ref="AC23:AC47" si="7">AA23*AB23/R23*0.9</f>
        <v>27.898478233438489</v>
      </c>
      <c r="AD23" s="5">
        <v>47.6182670593262</v>
      </c>
      <c r="AE23" s="5">
        <v>1.9482948780059799</v>
      </c>
      <c r="AF23" s="15">
        <v>12653</v>
      </c>
      <c r="AG23" s="15">
        <v>3680</v>
      </c>
      <c r="AH23" s="15">
        <v>1307</v>
      </c>
      <c r="AI23" s="15">
        <v>986</v>
      </c>
      <c r="AJ23" s="15">
        <v>1106</v>
      </c>
      <c r="AK23" s="1" t="s">
        <v>47</v>
      </c>
      <c r="AL23" s="1" t="s">
        <v>47</v>
      </c>
    </row>
    <row r="24" spans="1:38" x14ac:dyDescent="0.3">
      <c r="A24" s="2" t="s">
        <v>37</v>
      </c>
      <c r="B24" s="2">
        <v>2023</v>
      </c>
      <c r="C24" s="2" t="s">
        <v>38</v>
      </c>
      <c r="D24" s="1" t="s">
        <v>103</v>
      </c>
      <c r="E24" s="3" t="s">
        <v>104</v>
      </c>
      <c r="F24" s="9" t="s">
        <v>41</v>
      </c>
      <c r="G24" s="10">
        <v>4</v>
      </c>
      <c r="H24" s="2" t="s">
        <v>98</v>
      </c>
      <c r="I24" s="2">
        <v>2023</v>
      </c>
      <c r="J24" s="10">
        <v>9</v>
      </c>
      <c r="K24" s="2" t="s">
        <v>105</v>
      </c>
      <c r="L24" s="2" t="s">
        <v>53</v>
      </c>
      <c r="M24" s="2" t="s">
        <v>45</v>
      </c>
      <c r="N24" s="17">
        <v>3.653</v>
      </c>
      <c r="O24" s="17">
        <v>1.6693</v>
      </c>
      <c r="P24" s="1">
        <v>10</v>
      </c>
      <c r="Q24" s="2" t="s">
        <v>46</v>
      </c>
      <c r="R24" s="11">
        <v>31.25</v>
      </c>
      <c r="S24" s="11">
        <v>25.834499999999998</v>
      </c>
      <c r="T24" s="24">
        <v>39.057699999999997</v>
      </c>
      <c r="U24" s="11">
        <v>18.488299999999999</v>
      </c>
      <c r="V24" s="11">
        <v>25</v>
      </c>
      <c r="W24" s="11">
        <f t="shared" si="0"/>
        <v>31.001399999999997</v>
      </c>
      <c r="X24" s="11">
        <f t="shared" si="5"/>
        <v>46.869239999999991</v>
      </c>
      <c r="Y24" s="11">
        <f t="shared" si="2"/>
        <v>22.185959999999998</v>
      </c>
      <c r="Z24" s="11">
        <f t="shared" si="6"/>
        <v>100.05659999999997</v>
      </c>
      <c r="AA24" s="12">
        <v>31.5535</v>
      </c>
      <c r="AB24" s="5">
        <v>12</v>
      </c>
      <c r="AC24" s="5">
        <f t="shared" si="7"/>
        <v>10.904889599999999</v>
      </c>
      <c r="AD24" s="5">
        <v>48.343555450439503</v>
      </c>
      <c r="AE24" s="5">
        <v>2.1008646488189702</v>
      </c>
      <c r="AF24" s="15">
        <v>8852</v>
      </c>
      <c r="AG24" s="15">
        <v>5349</v>
      </c>
      <c r="AH24" s="15">
        <v>1166</v>
      </c>
      <c r="AI24" s="15">
        <v>1016</v>
      </c>
      <c r="AJ24" s="15">
        <v>1199</v>
      </c>
      <c r="AK24" s="1" t="s">
        <v>47</v>
      </c>
      <c r="AL24" s="1" t="s">
        <v>47</v>
      </c>
    </row>
    <row r="25" spans="1:38" x14ac:dyDescent="0.3">
      <c r="A25" s="2" t="s">
        <v>37</v>
      </c>
      <c r="B25" s="2">
        <v>2023</v>
      </c>
      <c r="C25" s="2" t="s">
        <v>38</v>
      </c>
      <c r="D25" s="1" t="s">
        <v>106</v>
      </c>
      <c r="E25" s="3" t="s">
        <v>107</v>
      </c>
      <c r="F25" s="9" t="s">
        <v>41</v>
      </c>
      <c r="G25" s="10">
        <v>4</v>
      </c>
      <c r="H25" s="2" t="s">
        <v>98</v>
      </c>
      <c r="I25" s="2">
        <v>2023</v>
      </c>
      <c r="J25" s="10">
        <v>9</v>
      </c>
      <c r="K25" s="2" t="s">
        <v>108</v>
      </c>
      <c r="L25" s="2" t="s">
        <v>57</v>
      </c>
      <c r="M25" s="2" t="s">
        <v>45</v>
      </c>
      <c r="N25" s="17">
        <v>2.907</v>
      </c>
      <c r="O25" s="17">
        <v>1.3478000000000001</v>
      </c>
      <c r="P25" s="1">
        <v>10</v>
      </c>
      <c r="Q25" s="2" t="s">
        <v>46</v>
      </c>
      <c r="R25" s="11">
        <v>31.84</v>
      </c>
      <c r="S25" s="11">
        <v>10.765000000000001</v>
      </c>
      <c r="T25" s="24">
        <v>37.990099999999998</v>
      </c>
      <c r="U25" s="11">
        <v>8.8038000000000007</v>
      </c>
      <c r="V25" s="11">
        <v>25</v>
      </c>
      <c r="W25" s="11">
        <f t="shared" si="0"/>
        <v>12.678627512562814</v>
      </c>
      <c r="X25" s="11">
        <f t="shared" si="5"/>
        <v>44.743365263819094</v>
      </c>
      <c r="Y25" s="11">
        <f t="shared" si="2"/>
        <v>10.368797110552766</v>
      </c>
      <c r="Z25" s="11">
        <f t="shared" si="6"/>
        <v>67.790789886934675</v>
      </c>
      <c r="AA25" s="12">
        <v>33.568100000000001</v>
      </c>
      <c r="AB25" s="5">
        <v>12</v>
      </c>
      <c r="AC25" s="5">
        <f t="shared" si="7"/>
        <v>11.386164572864322</v>
      </c>
      <c r="AD25" s="5">
        <v>48.548297882080099</v>
      </c>
      <c r="AE25" s="5">
        <v>2.17093086242676</v>
      </c>
      <c r="AF25" s="15">
        <v>8501</v>
      </c>
      <c r="AG25" s="15">
        <v>6635</v>
      </c>
      <c r="AH25" s="15">
        <v>951</v>
      </c>
      <c r="AI25" s="15">
        <v>972</v>
      </c>
      <c r="AJ25" s="15">
        <v>1133</v>
      </c>
      <c r="AK25" s="1" t="s">
        <v>47</v>
      </c>
      <c r="AL25" s="1" t="s">
        <v>47</v>
      </c>
    </row>
    <row r="26" spans="1:38" x14ac:dyDescent="0.3">
      <c r="A26" s="2" t="s">
        <v>37</v>
      </c>
      <c r="B26" s="2">
        <v>2023</v>
      </c>
      <c r="C26" s="2" t="s">
        <v>38</v>
      </c>
      <c r="D26" s="1" t="s">
        <v>109</v>
      </c>
      <c r="E26" s="14" t="s">
        <v>110</v>
      </c>
      <c r="F26" s="9" t="s">
        <v>111</v>
      </c>
      <c r="G26" s="10">
        <v>1</v>
      </c>
      <c r="H26" s="2" t="s">
        <v>42</v>
      </c>
      <c r="I26" s="2">
        <v>2023</v>
      </c>
      <c r="J26" s="2">
        <v>6</v>
      </c>
      <c r="K26" s="2" t="s">
        <v>43</v>
      </c>
      <c r="L26" s="2" t="s">
        <v>112</v>
      </c>
      <c r="M26" s="2" t="s">
        <v>45</v>
      </c>
      <c r="N26" s="10">
        <v>4.66</v>
      </c>
      <c r="O26" s="1">
        <v>1.5848899999999999</v>
      </c>
      <c r="P26" s="1">
        <v>8</v>
      </c>
      <c r="Q26" s="2" t="s">
        <v>46</v>
      </c>
      <c r="R26" s="11">
        <v>31.44</v>
      </c>
      <c r="S26" s="11">
        <v>41.462499999999999</v>
      </c>
      <c r="T26" s="24">
        <v>0.97219999999999995</v>
      </c>
      <c r="U26" s="11">
        <v>18.438199999999998</v>
      </c>
      <c r="V26" s="11">
        <v>25</v>
      </c>
      <c r="W26" s="11">
        <f t="shared" si="0"/>
        <v>49.454317748091604</v>
      </c>
      <c r="X26" s="11">
        <f t="shared" si="5"/>
        <v>1.1595896946564883</v>
      </c>
      <c r="Y26" s="11">
        <f t="shared" si="2"/>
        <v>21.992127862595421</v>
      </c>
      <c r="Z26" s="11">
        <f t="shared" si="6"/>
        <v>72.606035305343511</v>
      </c>
      <c r="AA26" s="18">
        <v>40.793100000000003</v>
      </c>
      <c r="AB26" s="5">
        <v>24</v>
      </c>
      <c r="AC26" s="5">
        <f t="shared" si="7"/>
        <v>28.025793893129769</v>
      </c>
      <c r="AD26" s="5">
        <v>46.363296508789098</v>
      </c>
      <c r="AE26" s="5">
        <v>2.5503232479095499</v>
      </c>
      <c r="AF26" s="15">
        <v>7623</v>
      </c>
      <c r="AG26" s="15">
        <v>10967</v>
      </c>
      <c r="AH26" s="15">
        <v>1300</v>
      </c>
      <c r="AI26" s="15">
        <v>1704</v>
      </c>
      <c r="AJ26" s="15">
        <v>1976</v>
      </c>
      <c r="AK26" s="16" t="s">
        <v>113</v>
      </c>
      <c r="AL26" s="1" t="s">
        <v>47</v>
      </c>
    </row>
    <row r="27" spans="1:38" x14ac:dyDescent="0.3">
      <c r="A27" s="2" t="s">
        <v>37</v>
      </c>
      <c r="B27" s="2">
        <v>2023</v>
      </c>
      <c r="C27" s="2" t="s">
        <v>38</v>
      </c>
      <c r="D27" s="1" t="s">
        <v>114</v>
      </c>
      <c r="E27" s="14" t="s">
        <v>115</v>
      </c>
      <c r="F27" s="9" t="s">
        <v>111</v>
      </c>
      <c r="G27" s="10">
        <v>1</v>
      </c>
      <c r="H27" s="2" t="s">
        <v>42</v>
      </c>
      <c r="I27" s="2">
        <v>2023</v>
      </c>
      <c r="J27" s="2">
        <v>6</v>
      </c>
      <c r="K27" s="2" t="s">
        <v>43</v>
      </c>
      <c r="L27" s="2" t="s">
        <v>116</v>
      </c>
      <c r="M27" s="2" t="s">
        <v>45</v>
      </c>
      <c r="N27" s="10">
        <v>3.85</v>
      </c>
      <c r="O27" s="1">
        <v>1.33443</v>
      </c>
      <c r="P27" s="1">
        <v>15</v>
      </c>
      <c r="Q27" s="2" t="s">
        <v>46</v>
      </c>
      <c r="R27" s="11">
        <v>31.83</v>
      </c>
      <c r="S27" s="11">
        <v>36.741399999999999</v>
      </c>
      <c r="T27" s="24">
        <v>1.1635</v>
      </c>
      <c r="U27" s="11">
        <v>13.38</v>
      </c>
      <c r="V27" s="11">
        <v>25</v>
      </c>
      <c r="W27" s="11">
        <f t="shared" si="0"/>
        <v>43.28628652214892</v>
      </c>
      <c r="X27" s="11">
        <f t="shared" si="5"/>
        <v>1.3707587181903864</v>
      </c>
      <c r="Y27" s="11">
        <f t="shared" si="2"/>
        <v>15.763430725730444</v>
      </c>
      <c r="Z27" s="11">
        <f t="shared" si="6"/>
        <v>60.420475966069752</v>
      </c>
      <c r="AA27" s="18">
        <v>37.822600000000001</v>
      </c>
      <c r="AB27" s="5">
        <v>24</v>
      </c>
      <c r="AC27" s="5">
        <f t="shared" si="7"/>
        <v>25.666608859566452</v>
      </c>
      <c r="AD27" s="5">
        <v>46.183876037597699</v>
      </c>
      <c r="AE27" s="5">
        <v>2.8607439994811998</v>
      </c>
      <c r="AF27" s="15">
        <v>10076</v>
      </c>
      <c r="AG27" s="15">
        <v>11545</v>
      </c>
      <c r="AH27" s="15">
        <v>1876</v>
      </c>
      <c r="AI27" s="15">
        <v>1793</v>
      </c>
      <c r="AJ27" s="15">
        <v>2326</v>
      </c>
      <c r="AK27" s="16" t="s">
        <v>113</v>
      </c>
      <c r="AL27" s="1" t="s">
        <v>47</v>
      </c>
    </row>
    <row r="28" spans="1:38" x14ac:dyDescent="0.3">
      <c r="A28" s="2" t="s">
        <v>37</v>
      </c>
      <c r="B28" s="2">
        <v>2023</v>
      </c>
      <c r="C28" s="2" t="s">
        <v>38</v>
      </c>
      <c r="D28" s="1" t="s">
        <v>117</v>
      </c>
      <c r="E28" s="14" t="s">
        <v>118</v>
      </c>
      <c r="F28" s="9" t="s">
        <v>111</v>
      </c>
      <c r="G28" s="10">
        <v>1</v>
      </c>
      <c r="H28" s="2" t="s">
        <v>42</v>
      </c>
      <c r="I28" s="2">
        <v>2023</v>
      </c>
      <c r="J28" s="2">
        <v>6</v>
      </c>
      <c r="K28" s="2" t="s">
        <v>43</v>
      </c>
      <c r="L28" s="2" t="s">
        <v>119</v>
      </c>
      <c r="M28" s="2" t="s">
        <v>45</v>
      </c>
      <c r="N28" s="10">
        <v>5.04</v>
      </c>
      <c r="O28" s="1">
        <v>1.6235299999999999</v>
      </c>
      <c r="P28" s="1">
        <v>25</v>
      </c>
      <c r="Q28" s="2" t="s">
        <v>46</v>
      </c>
      <c r="R28" s="11">
        <v>29.09</v>
      </c>
      <c r="S28" s="11">
        <v>33.895000000000003</v>
      </c>
      <c r="T28" s="24">
        <v>1.9569000000000001</v>
      </c>
      <c r="U28" s="11">
        <v>22.659500000000001</v>
      </c>
      <c r="V28" s="11">
        <v>25</v>
      </c>
      <c r="W28" s="11">
        <f t="shared" si="0"/>
        <v>43.694138879339988</v>
      </c>
      <c r="X28" s="11">
        <f t="shared" si="5"/>
        <v>2.5226452389137157</v>
      </c>
      <c r="Y28" s="11">
        <f t="shared" si="2"/>
        <v>29.210424544517018</v>
      </c>
      <c r="Z28" s="11">
        <f t="shared" si="6"/>
        <v>75.427208662770724</v>
      </c>
      <c r="AA28" s="18">
        <v>57.336599999999997</v>
      </c>
      <c r="AB28" s="5">
        <v>24</v>
      </c>
      <c r="AC28" s="5">
        <f t="shared" si="7"/>
        <v>42.573755929872803</v>
      </c>
      <c r="AD28" s="5">
        <v>46.064037322997997</v>
      </c>
      <c r="AE28" s="5">
        <v>2.6076936721801798</v>
      </c>
      <c r="AF28" s="15">
        <v>8127</v>
      </c>
      <c r="AG28" s="15">
        <v>13550</v>
      </c>
      <c r="AH28" s="15">
        <v>1659</v>
      </c>
      <c r="AI28" s="15">
        <v>1684</v>
      </c>
      <c r="AJ28" s="15">
        <v>1817</v>
      </c>
      <c r="AK28" s="16" t="s">
        <v>113</v>
      </c>
      <c r="AL28" s="1" t="s">
        <v>47</v>
      </c>
    </row>
    <row r="29" spans="1:38" x14ac:dyDescent="0.3">
      <c r="A29" s="2" t="s">
        <v>37</v>
      </c>
      <c r="B29" s="2">
        <v>2023</v>
      </c>
      <c r="C29" s="2" t="s">
        <v>38</v>
      </c>
      <c r="D29" s="1" t="s">
        <v>120</v>
      </c>
      <c r="E29" s="14" t="s">
        <v>121</v>
      </c>
      <c r="F29" s="9" t="s">
        <v>111</v>
      </c>
      <c r="G29" s="10">
        <v>1</v>
      </c>
      <c r="H29" s="2" t="s">
        <v>42</v>
      </c>
      <c r="I29" s="2">
        <v>2023</v>
      </c>
      <c r="J29" s="2">
        <v>6</v>
      </c>
      <c r="K29" s="2" t="s">
        <v>43</v>
      </c>
      <c r="L29" s="2" t="s">
        <v>122</v>
      </c>
      <c r="M29" s="2" t="s">
        <v>45</v>
      </c>
      <c r="N29" s="10">
        <v>6.89</v>
      </c>
      <c r="O29" s="1">
        <v>1.9957</v>
      </c>
      <c r="P29" s="1">
        <v>15</v>
      </c>
      <c r="Q29" s="2" t="s">
        <v>46</v>
      </c>
      <c r="R29" s="11">
        <v>30.46</v>
      </c>
      <c r="S29" s="11">
        <v>25.035</v>
      </c>
      <c r="T29" s="24">
        <v>0.71020000000000005</v>
      </c>
      <c r="U29" s="11">
        <v>13.9491</v>
      </c>
      <c r="V29" s="11">
        <v>25</v>
      </c>
      <c r="W29" s="11">
        <f t="shared" si="0"/>
        <v>30.821158896913985</v>
      </c>
      <c r="X29" s="11">
        <f t="shared" si="5"/>
        <v>0.87434340118187792</v>
      </c>
      <c r="Y29" s="11">
        <f t="shared" si="2"/>
        <v>17.173054826001312</v>
      </c>
      <c r="Z29" s="11">
        <f t="shared" si="6"/>
        <v>48.86855712409718</v>
      </c>
      <c r="AA29" s="13">
        <v>10.651199999999999</v>
      </c>
      <c r="AB29" s="5">
        <v>12</v>
      </c>
      <c r="AC29" s="5">
        <f t="shared" si="7"/>
        <v>3.7765252790544972</v>
      </c>
      <c r="AD29" s="5">
        <v>45.004623413085902</v>
      </c>
      <c r="AE29" s="5">
        <v>3.2689611911773699</v>
      </c>
      <c r="AF29" s="15">
        <v>13351</v>
      </c>
      <c r="AG29" s="15">
        <v>11914</v>
      </c>
      <c r="AH29" s="15">
        <v>2480</v>
      </c>
      <c r="AI29" s="15">
        <v>1799</v>
      </c>
      <c r="AJ29" s="15">
        <v>2460</v>
      </c>
      <c r="AK29" s="16" t="s">
        <v>113</v>
      </c>
      <c r="AL29" t="s">
        <v>123</v>
      </c>
    </row>
    <row r="30" spans="1:38" x14ac:dyDescent="0.3">
      <c r="A30" s="2" t="s">
        <v>37</v>
      </c>
      <c r="B30" s="2">
        <v>2023</v>
      </c>
      <c r="C30" s="2" t="s">
        <v>38</v>
      </c>
      <c r="D30" s="1" t="s">
        <v>124</v>
      </c>
      <c r="E30" s="14" t="s">
        <v>125</v>
      </c>
      <c r="F30" s="9" t="s">
        <v>111</v>
      </c>
      <c r="G30" s="10">
        <v>2</v>
      </c>
      <c r="H30" s="2" t="s">
        <v>60</v>
      </c>
      <c r="I30" s="2">
        <v>2023</v>
      </c>
      <c r="J30" s="10">
        <v>7</v>
      </c>
      <c r="K30" s="2" t="s">
        <v>43</v>
      </c>
      <c r="L30" s="2" t="s">
        <v>112</v>
      </c>
      <c r="M30" s="2" t="s">
        <v>45</v>
      </c>
      <c r="N30" s="17">
        <v>3.2309999999999999</v>
      </c>
      <c r="O30" s="17">
        <v>1.24949</v>
      </c>
      <c r="P30" s="1">
        <v>10</v>
      </c>
      <c r="Q30" s="2" t="s">
        <v>46</v>
      </c>
      <c r="R30" s="11">
        <v>30.78</v>
      </c>
      <c r="S30" s="11">
        <v>23.910900000000002</v>
      </c>
      <c r="T30" s="24">
        <v>0.56169999999999998</v>
      </c>
      <c r="U30" s="11">
        <v>11.7582</v>
      </c>
      <c r="V30" s="11">
        <v>25</v>
      </c>
      <c r="W30" s="11">
        <f t="shared" si="0"/>
        <v>29.1312134502924</v>
      </c>
      <c r="X30" s="11">
        <f t="shared" si="5"/>
        <v>0.68433235867446385</v>
      </c>
      <c r="Y30" s="11">
        <f t="shared" si="2"/>
        <v>14.325292397660819</v>
      </c>
      <c r="Z30" s="11">
        <f t="shared" si="6"/>
        <v>44.140838206627684</v>
      </c>
      <c r="AA30" s="13">
        <v>54.983800000000002</v>
      </c>
      <c r="AB30" s="5">
        <v>12</v>
      </c>
      <c r="AC30" s="5">
        <f t="shared" si="7"/>
        <v>19.292561403508774</v>
      </c>
      <c r="AD30" s="5">
        <v>44.8330688476563</v>
      </c>
      <c r="AE30" s="5">
        <v>2.0111682415008501</v>
      </c>
      <c r="AF30" s="15">
        <v>13739</v>
      </c>
      <c r="AG30" s="15">
        <v>12911</v>
      </c>
      <c r="AH30" s="15">
        <v>1758</v>
      </c>
      <c r="AI30" s="15">
        <v>1246</v>
      </c>
      <c r="AJ30" s="15">
        <v>1881</v>
      </c>
      <c r="AK30" s="16" t="s">
        <v>113</v>
      </c>
      <c r="AL30" s="1" t="s">
        <v>47</v>
      </c>
    </row>
    <row r="31" spans="1:38" x14ac:dyDescent="0.3">
      <c r="A31" s="2" t="s">
        <v>37</v>
      </c>
      <c r="B31" s="2">
        <v>2023</v>
      </c>
      <c r="C31" s="2" t="s">
        <v>38</v>
      </c>
      <c r="D31" s="1" t="s">
        <v>124</v>
      </c>
      <c r="E31" s="3" t="s">
        <v>126</v>
      </c>
      <c r="F31" s="9" t="s">
        <v>111</v>
      </c>
      <c r="G31" s="10">
        <v>2</v>
      </c>
      <c r="H31" s="2" t="s">
        <v>60</v>
      </c>
      <c r="I31" s="2">
        <v>2023</v>
      </c>
      <c r="J31" s="10">
        <v>7</v>
      </c>
      <c r="K31" s="2" t="s">
        <v>43</v>
      </c>
      <c r="L31" s="2" t="s">
        <v>112</v>
      </c>
      <c r="M31" s="2" t="s">
        <v>45</v>
      </c>
      <c r="N31" s="17">
        <v>2.952</v>
      </c>
      <c r="O31" s="17">
        <v>1.1410100000000001</v>
      </c>
      <c r="P31" s="1">
        <v>10</v>
      </c>
      <c r="Q31" s="2" t="s">
        <v>46</v>
      </c>
      <c r="R31" s="11">
        <v>29.85</v>
      </c>
      <c r="S31" s="11">
        <v>25.112300000000001</v>
      </c>
      <c r="T31" s="24">
        <v>1.4308000000000001</v>
      </c>
      <c r="U31" s="11">
        <v>11.3414</v>
      </c>
      <c r="V31" s="11">
        <v>25</v>
      </c>
      <c r="W31" s="11">
        <f t="shared" si="0"/>
        <v>31.548115577889448</v>
      </c>
      <c r="X31" s="11">
        <f t="shared" si="5"/>
        <v>1.7974874371859295</v>
      </c>
      <c r="Y31" s="11">
        <f t="shared" si="2"/>
        <v>14.247989949748744</v>
      </c>
      <c r="Z31" s="11">
        <f t="shared" si="6"/>
        <v>47.593592964824118</v>
      </c>
      <c r="AA31" s="18">
        <v>36.7607</v>
      </c>
      <c r="AB31" s="5">
        <v>24</v>
      </c>
      <c r="AC31" s="5">
        <f t="shared" si="7"/>
        <v>26.600707537688439</v>
      </c>
      <c r="AD31" s="5">
        <v>45.351051330566399</v>
      </c>
      <c r="AE31" s="5">
        <v>2.0678899288177499</v>
      </c>
      <c r="AF31" s="15">
        <v>13336</v>
      </c>
      <c r="AG31" s="15">
        <v>12388</v>
      </c>
      <c r="AH31" s="15">
        <v>1757</v>
      </c>
      <c r="AI31" s="15">
        <v>1278</v>
      </c>
      <c r="AJ31" s="15">
        <v>1843</v>
      </c>
      <c r="AK31" s="1" t="s">
        <v>47</v>
      </c>
      <c r="AL31" s="1" t="s">
        <v>47</v>
      </c>
    </row>
    <row r="32" spans="1:38" x14ac:dyDescent="0.3">
      <c r="A32" s="2" t="s">
        <v>37</v>
      </c>
      <c r="B32" s="2">
        <v>2023</v>
      </c>
      <c r="C32" s="2" t="s">
        <v>38</v>
      </c>
      <c r="D32" s="1" t="s">
        <v>127</v>
      </c>
      <c r="E32" s="3" t="s">
        <v>128</v>
      </c>
      <c r="F32" s="9" t="s">
        <v>111</v>
      </c>
      <c r="G32" s="10">
        <v>2</v>
      </c>
      <c r="H32" s="2" t="s">
        <v>60</v>
      </c>
      <c r="I32" s="2">
        <v>2023</v>
      </c>
      <c r="J32" s="10">
        <v>7</v>
      </c>
      <c r="K32" s="2" t="s">
        <v>43</v>
      </c>
      <c r="L32" s="2" t="s">
        <v>116</v>
      </c>
      <c r="M32" s="2" t="s">
        <v>45</v>
      </c>
      <c r="N32" s="17">
        <v>3.339</v>
      </c>
      <c r="O32" s="17">
        <v>1.29745</v>
      </c>
      <c r="P32" s="1">
        <v>12</v>
      </c>
      <c r="Q32" s="2" t="s">
        <v>46</v>
      </c>
      <c r="R32" s="11">
        <v>31.67</v>
      </c>
      <c r="S32" s="11">
        <v>26.950700000000001</v>
      </c>
      <c r="T32" s="24">
        <v>3.4929999999999999</v>
      </c>
      <c r="U32" s="11">
        <v>9.2056000000000004</v>
      </c>
      <c r="V32" s="11">
        <v>25</v>
      </c>
      <c r="W32" s="11">
        <f t="shared" si="0"/>
        <v>31.911943479633724</v>
      </c>
      <c r="X32" s="11">
        <f t="shared" si="5"/>
        <v>4.1360119987369748</v>
      </c>
      <c r="Y32" s="11">
        <f t="shared" si="2"/>
        <v>10.90022102936533</v>
      </c>
      <c r="Z32" s="11">
        <f t="shared" si="6"/>
        <v>46.948176507736022</v>
      </c>
      <c r="AA32" s="13">
        <v>49.613</v>
      </c>
      <c r="AB32" s="5">
        <v>12</v>
      </c>
      <c r="AC32" s="5">
        <f t="shared" si="7"/>
        <v>16.918863277549733</v>
      </c>
      <c r="AD32" s="5">
        <v>45.663150787353501</v>
      </c>
      <c r="AE32" s="5">
        <v>2.5855712890625</v>
      </c>
      <c r="AF32" s="15">
        <v>17040</v>
      </c>
      <c r="AG32" s="15">
        <v>8531</v>
      </c>
      <c r="AH32" s="15">
        <v>2406</v>
      </c>
      <c r="AI32" s="15">
        <v>1086</v>
      </c>
      <c r="AJ32" s="15">
        <v>2224</v>
      </c>
      <c r="AK32" s="1" t="s">
        <v>47</v>
      </c>
      <c r="AL32" s="1" t="s">
        <v>47</v>
      </c>
    </row>
    <row r="33" spans="1:38" x14ac:dyDescent="0.3">
      <c r="A33" s="2" t="s">
        <v>37</v>
      </c>
      <c r="B33" s="2">
        <v>2023</v>
      </c>
      <c r="C33" s="2" t="s">
        <v>38</v>
      </c>
      <c r="D33" s="1" t="s">
        <v>129</v>
      </c>
      <c r="E33" s="14" t="s">
        <v>130</v>
      </c>
      <c r="F33" s="9" t="s">
        <v>111</v>
      </c>
      <c r="G33" s="10">
        <v>2</v>
      </c>
      <c r="H33" s="2" t="s">
        <v>60</v>
      </c>
      <c r="I33" s="2">
        <v>2023</v>
      </c>
      <c r="J33" s="10">
        <v>7</v>
      </c>
      <c r="K33" s="2" t="s">
        <v>43</v>
      </c>
      <c r="L33" s="2" t="s">
        <v>119</v>
      </c>
      <c r="M33" s="2" t="s">
        <v>45</v>
      </c>
      <c r="N33" s="17">
        <v>4.2670000000000003</v>
      </c>
      <c r="O33" s="17">
        <v>1.61663</v>
      </c>
      <c r="P33" s="1">
        <v>10</v>
      </c>
      <c r="Q33" s="2" t="s">
        <v>46</v>
      </c>
      <c r="R33" s="11">
        <v>31.5</v>
      </c>
      <c r="S33" s="11">
        <v>23.967700000000001</v>
      </c>
      <c r="T33" s="24">
        <v>0.89419999999999999</v>
      </c>
      <c r="U33" s="11">
        <v>8.2151999999999994</v>
      </c>
      <c r="V33" s="11">
        <v>25</v>
      </c>
      <c r="W33" s="11">
        <f t="shared" si="0"/>
        <v>28.532976190476187</v>
      </c>
      <c r="X33" s="11">
        <f t="shared" si="5"/>
        <v>1.0645238095238094</v>
      </c>
      <c r="Y33" s="11">
        <f t="shared" si="2"/>
        <v>9.7799999999999994</v>
      </c>
      <c r="Z33" s="11">
        <f t="shared" si="6"/>
        <v>39.377499999999998</v>
      </c>
      <c r="AA33" s="18">
        <v>37.876800000000003</v>
      </c>
      <c r="AB33" s="5">
        <v>24</v>
      </c>
      <c r="AC33" s="5">
        <f t="shared" si="7"/>
        <v>25.972662857142861</v>
      </c>
      <c r="AD33" s="5">
        <v>45.524681091308601</v>
      </c>
      <c r="AE33" s="5">
        <v>2.2627441883087198</v>
      </c>
      <c r="AF33" s="15">
        <v>11182</v>
      </c>
      <c r="AG33" s="15">
        <v>10817</v>
      </c>
      <c r="AH33" s="15">
        <v>1950</v>
      </c>
      <c r="AI33" s="15">
        <v>1216</v>
      </c>
      <c r="AJ33" s="15">
        <v>1662</v>
      </c>
      <c r="AK33" s="16" t="s">
        <v>113</v>
      </c>
      <c r="AL33" s="1" t="s">
        <v>47</v>
      </c>
    </row>
    <row r="34" spans="1:38" x14ac:dyDescent="0.3">
      <c r="A34" s="2" t="s">
        <v>37</v>
      </c>
      <c r="B34" s="2">
        <v>2023</v>
      </c>
      <c r="C34" s="2" t="s">
        <v>38</v>
      </c>
      <c r="D34" s="1" t="s">
        <v>131</v>
      </c>
      <c r="E34" s="14" t="s">
        <v>132</v>
      </c>
      <c r="F34" s="9" t="s">
        <v>111</v>
      </c>
      <c r="G34" s="10">
        <v>2</v>
      </c>
      <c r="H34" s="2" t="s">
        <v>60</v>
      </c>
      <c r="I34" s="2">
        <v>2023</v>
      </c>
      <c r="J34" s="10">
        <v>7</v>
      </c>
      <c r="K34" s="2" t="s">
        <v>43</v>
      </c>
      <c r="L34" s="2" t="s">
        <v>122</v>
      </c>
      <c r="M34" s="2" t="s">
        <v>45</v>
      </c>
      <c r="N34" s="17">
        <v>3.8079999999999998</v>
      </c>
      <c r="O34" s="17">
        <v>1.4025700000000001</v>
      </c>
      <c r="P34" s="1">
        <v>10</v>
      </c>
      <c r="Q34" s="2" t="s">
        <v>46</v>
      </c>
      <c r="R34" s="11">
        <v>29.3</v>
      </c>
      <c r="S34" s="11">
        <v>20.4818</v>
      </c>
      <c r="T34" s="24">
        <v>0.4047</v>
      </c>
      <c r="U34" s="11">
        <v>6.8964999999999996</v>
      </c>
      <c r="V34" s="11">
        <v>25</v>
      </c>
      <c r="W34" s="11">
        <f t="shared" si="0"/>
        <v>26.213907849829347</v>
      </c>
      <c r="X34" s="11">
        <f t="shared" si="5"/>
        <v>0.51796075085324234</v>
      </c>
      <c r="Y34" s="11">
        <f t="shared" si="2"/>
        <v>8.8265784982935145</v>
      </c>
      <c r="Z34" s="11">
        <f t="shared" si="6"/>
        <v>35.558447098976103</v>
      </c>
      <c r="AA34" s="13">
        <v>14.567</v>
      </c>
      <c r="AB34" s="5">
        <v>12</v>
      </c>
      <c r="AC34" s="5">
        <f t="shared" si="7"/>
        <v>5.36940614334471</v>
      </c>
      <c r="AD34" s="5">
        <v>44.642601013183601</v>
      </c>
      <c r="AE34" s="5">
        <v>2.8321185111999498</v>
      </c>
      <c r="AF34" s="15">
        <v>19453</v>
      </c>
      <c r="AG34" s="15">
        <v>8317</v>
      </c>
      <c r="AH34" s="15">
        <v>2835</v>
      </c>
      <c r="AI34" s="15">
        <v>1394</v>
      </c>
      <c r="AJ34" s="15">
        <v>2243</v>
      </c>
      <c r="AK34" s="16" t="s">
        <v>113</v>
      </c>
      <c r="AL34" t="s">
        <v>123</v>
      </c>
    </row>
    <row r="35" spans="1:38" x14ac:dyDescent="0.3">
      <c r="A35" s="2" t="s">
        <v>37</v>
      </c>
      <c r="B35" s="2">
        <v>2023</v>
      </c>
      <c r="C35" s="2" t="s">
        <v>38</v>
      </c>
      <c r="D35" s="1" t="s">
        <v>131</v>
      </c>
      <c r="E35" s="3" t="s">
        <v>133</v>
      </c>
      <c r="F35" s="9" t="s">
        <v>111</v>
      </c>
      <c r="G35" s="10">
        <v>2</v>
      </c>
      <c r="H35" s="2" t="s">
        <v>60</v>
      </c>
      <c r="I35" s="2">
        <v>2023</v>
      </c>
      <c r="J35" s="10">
        <v>7</v>
      </c>
      <c r="K35" s="2" t="s">
        <v>43</v>
      </c>
      <c r="L35" s="2" t="s">
        <v>122</v>
      </c>
      <c r="M35" s="2" t="s">
        <v>45</v>
      </c>
      <c r="N35" s="17">
        <v>3.891</v>
      </c>
      <c r="O35" s="17">
        <v>1.37517</v>
      </c>
      <c r="P35" s="1">
        <v>10</v>
      </c>
      <c r="Q35" s="2" t="s">
        <v>46</v>
      </c>
      <c r="R35" s="11">
        <v>29.76</v>
      </c>
      <c r="S35" s="11">
        <v>16.6523</v>
      </c>
      <c r="T35" s="24">
        <v>1.9590000000000001</v>
      </c>
      <c r="U35" s="11">
        <v>6.9999000000000002</v>
      </c>
      <c r="V35" s="11">
        <v>25</v>
      </c>
      <c r="W35" s="11">
        <f t="shared" si="0"/>
        <v>20.983240927419356</v>
      </c>
      <c r="X35" s="11">
        <f t="shared" si="5"/>
        <v>2.468497983870968</v>
      </c>
      <c r="Y35" s="11">
        <f t="shared" si="2"/>
        <v>8.820438508064516</v>
      </c>
      <c r="Z35" s="11">
        <f t="shared" si="6"/>
        <v>32.27217741935484</v>
      </c>
      <c r="AA35" s="13">
        <v>15.300599999999999</v>
      </c>
      <c r="AB35" s="5">
        <v>12</v>
      </c>
      <c r="AC35" s="5">
        <f t="shared" si="7"/>
        <v>5.552637096774192</v>
      </c>
      <c r="AD35" s="5">
        <v>44.683036804199197</v>
      </c>
      <c r="AE35" s="5">
        <v>2.8601200580596902</v>
      </c>
      <c r="AF35" s="15">
        <v>17684</v>
      </c>
      <c r="AG35" s="15">
        <v>8358</v>
      </c>
      <c r="AH35" s="15">
        <v>2606</v>
      </c>
      <c r="AI35" s="15">
        <v>1278</v>
      </c>
      <c r="AJ35" s="15">
        <v>2057</v>
      </c>
      <c r="AK35" s="1" t="s">
        <v>47</v>
      </c>
      <c r="AL35" t="s">
        <v>123</v>
      </c>
    </row>
    <row r="36" spans="1:38" x14ac:dyDescent="0.3">
      <c r="A36" s="2" t="s">
        <v>37</v>
      </c>
      <c r="B36" s="2">
        <v>2023</v>
      </c>
      <c r="C36" s="2" t="s">
        <v>38</v>
      </c>
      <c r="D36" s="1" t="s">
        <v>134</v>
      </c>
      <c r="E36" s="3" t="s">
        <v>135</v>
      </c>
      <c r="F36" s="9" t="s">
        <v>111</v>
      </c>
      <c r="G36" s="10">
        <v>3</v>
      </c>
      <c r="H36" s="2" t="s">
        <v>69</v>
      </c>
      <c r="I36" s="2">
        <v>2023</v>
      </c>
      <c r="J36" s="10">
        <v>8</v>
      </c>
      <c r="K36" s="2" t="s">
        <v>43</v>
      </c>
      <c r="L36" s="2" t="s">
        <v>112</v>
      </c>
      <c r="M36" s="2" t="s">
        <v>45</v>
      </c>
      <c r="N36" s="17">
        <v>3.7120000000000002</v>
      </c>
      <c r="O36" s="17">
        <v>1.4933000000000001</v>
      </c>
      <c r="P36" s="1">
        <v>10</v>
      </c>
      <c r="Q36" s="2" t="s">
        <v>46</v>
      </c>
      <c r="R36" s="11">
        <v>31.31</v>
      </c>
      <c r="S36" s="11">
        <v>15.9886</v>
      </c>
      <c r="T36" s="11">
        <v>8.8609000000000009</v>
      </c>
      <c r="U36" s="11">
        <v>3.3344</v>
      </c>
      <c r="V36" s="11">
        <v>25</v>
      </c>
      <c r="W36" s="11">
        <f t="shared" si="0"/>
        <v>19.149552858511658</v>
      </c>
      <c r="X36" s="11">
        <f t="shared" si="5"/>
        <v>10.612703609070588</v>
      </c>
      <c r="Y36" s="11">
        <f t="shared" si="2"/>
        <v>3.9936122644522514</v>
      </c>
      <c r="Z36" s="11">
        <f t="shared" si="6"/>
        <v>33.7558687320345</v>
      </c>
      <c r="AA36" s="23">
        <v>43.503700000000002</v>
      </c>
      <c r="AB36" s="5">
        <v>24</v>
      </c>
      <c r="AC36" s="5">
        <f t="shared" si="7"/>
        <v>30.012134142446506</v>
      </c>
      <c r="AD36" s="5">
        <v>45.228866577148402</v>
      </c>
      <c r="AE36" s="5">
        <v>2.0351541042327899</v>
      </c>
      <c r="AF36" s="15">
        <v>15840</v>
      </c>
      <c r="AG36" s="15">
        <v>8991</v>
      </c>
      <c r="AH36" s="15">
        <v>1942</v>
      </c>
      <c r="AI36" s="15">
        <v>1223</v>
      </c>
      <c r="AJ36" s="15">
        <v>1480</v>
      </c>
      <c r="AK36" s="1" t="s">
        <v>47</v>
      </c>
      <c r="AL36" s="1" t="s">
        <v>47</v>
      </c>
    </row>
    <row r="37" spans="1:38" x14ac:dyDescent="0.3">
      <c r="A37" s="2" t="s">
        <v>37</v>
      </c>
      <c r="B37" s="2">
        <v>2023</v>
      </c>
      <c r="C37" s="2" t="s">
        <v>38</v>
      </c>
      <c r="D37" s="1" t="s">
        <v>136</v>
      </c>
      <c r="E37" s="3" t="s">
        <v>137</v>
      </c>
      <c r="F37" s="9" t="s">
        <v>111</v>
      </c>
      <c r="G37" s="10">
        <v>3</v>
      </c>
      <c r="H37" s="2" t="s">
        <v>69</v>
      </c>
      <c r="I37" s="2">
        <v>2023</v>
      </c>
      <c r="J37" s="10">
        <v>8</v>
      </c>
      <c r="K37" s="2" t="s">
        <v>43</v>
      </c>
      <c r="L37" s="2" t="s">
        <v>116</v>
      </c>
      <c r="M37" s="2" t="s">
        <v>45</v>
      </c>
      <c r="N37" s="17">
        <v>5.0460000000000003</v>
      </c>
      <c r="O37" s="17">
        <v>2.0928</v>
      </c>
      <c r="P37" s="1">
        <v>11</v>
      </c>
      <c r="Q37" s="2" t="s">
        <v>46</v>
      </c>
      <c r="R37" s="11">
        <v>30.61</v>
      </c>
      <c r="S37" s="11">
        <v>18.838699999999999</v>
      </c>
      <c r="T37" s="11">
        <v>13.7013</v>
      </c>
      <c r="U37" s="11">
        <v>5.9141000000000004</v>
      </c>
      <c r="V37" s="11">
        <v>25</v>
      </c>
      <c r="W37" s="11">
        <f t="shared" si="0"/>
        <v>23.079099967330936</v>
      </c>
      <c r="X37" s="11">
        <f t="shared" si="5"/>
        <v>16.785323423717738</v>
      </c>
      <c r="Y37" s="11">
        <f t="shared" si="2"/>
        <v>7.2453038222803015</v>
      </c>
      <c r="Z37" s="11">
        <f t="shared" si="6"/>
        <v>47.109727213328974</v>
      </c>
      <c r="AA37" s="19">
        <v>61.936118138595987</v>
      </c>
      <c r="AB37" s="20">
        <v>24</v>
      </c>
      <c r="AC37" s="20">
        <f t="shared" si="7"/>
        <v>43.705330016127846</v>
      </c>
      <c r="AD37" s="5">
        <v>45.308498382568402</v>
      </c>
      <c r="AE37" s="5">
        <v>2.5117015838622998</v>
      </c>
      <c r="AF37" s="15">
        <v>15541</v>
      </c>
      <c r="AG37" s="15">
        <v>6281</v>
      </c>
      <c r="AH37" s="15">
        <v>2149</v>
      </c>
      <c r="AI37" s="15">
        <v>1146</v>
      </c>
      <c r="AJ37" s="15">
        <v>2245</v>
      </c>
      <c r="AK37" s="1" t="s">
        <v>47</v>
      </c>
      <c r="AL37" t="s">
        <v>76</v>
      </c>
    </row>
    <row r="38" spans="1:38" x14ac:dyDescent="0.3">
      <c r="A38" s="2" t="s">
        <v>37</v>
      </c>
      <c r="B38" s="2">
        <v>2023</v>
      </c>
      <c r="C38" s="2" t="s">
        <v>38</v>
      </c>
      <c r="D38" s="1" t="s">
        <v>138</v>
      </c>
      <c r="E38" s="3" t="s">
        <v>139</v>
      </c>
      <c r="F38" s="9" t="s">
        <v>111</v>
      </c>
      <c r="G38" s="10">
        <v>3</v>
      </c>
      <c r="H38" s="2" t="s">
        <v>69</v>
      </c>
      <c r="I38" s="2">
        <v>2023</v>
      </c>
      <c r="J38" s="10">
        <v>8</v>
      </c>
      <c r="K38" s="2" t="s">
        <v>43</v>
      </c>
      <c r="L38" s="2" t="s">
        <v>119</v>
      </c>
      <c r="M38" s="2" t="s">
        <v>45</v>
      </c>
      <c r="N38" s="17">
        <v>3.0840000000000001</v>
      </c>
      <c r="O38" s="17">
        <v>1.2419</v>
      </c>
      <c r="P38" s="1">
        <v>14</v>
      </c>
      <c r="Q38" s="2" t="s">
        <v>46</v>
      </c>
      <c r="R38" s="11">
        <v>31.61</v>
      </c>
      <c r="S38" s="11">
        <v>18.621700000000001</v>
      </c>
      <c r="T38" s="11">
        <v>17.204000000000001</v>
      </c>
      <c r="U38" s="11">
        <v>13.1313</v>
      </c>
      <c r="V38" s="11">
        <v>25</v>
      </c>
      <c r="W38" s="11">
        <f t="shared" si="0"/>
        <v>22.091545397026259</v>
      </c>
      <c r="X38" s="11">
        <f t="shared" si="5"/>
        <v>20.409680480860491</v>
      </c>
      <c r="Y38" s="11">
        <f t="shared" si="2"/>
        <v>15.578100284720023</v>
      </c>
      <c r="Z38" s="11">
        <f t="shared" si="6"/>
        <v>58.079326162606776</v>
      </c>
      <c r="AA38" s="23">
        <v>40.097700000000003</v>
      </c>
      <c r="AB38" s="5">
        <v>24</v>
      </c>
      <c r="AC38" s="5">
        <f t="shared" si="7"/>
        <v>27.399883581145208</v>
      </c>
      <c r="AD38" s="5">
        <v>47.543163299560497</v>
      </c>
      <c r="AE38" s="5">
        <v>2.36299824714661</v>
      </c>
      <c r="AF38" s="15">
        <v>10005</v>
      </c>
      <c r="AG38" s="15">
        <v>6823</v>
      </c>
      <c r="AH38" s="15">
        <v>1382</v>
      </c>
      <c r="AI38" s="15">
        <v>1060</v>
      </c>
      <c r="AJ38" s="15">
        <v>1322</v>
      </c>
      <c r="AK38" s="1" t="s">
        <v>47</v>
      </c>
      <c r="AL38" s="1" t="s">
        <v>47</v>
      </c>
    </row>
    <row r="39" spans="1:38" x14ac:dyDescent="0.3">
      <c r="A39" s="2" t="s">
        <v>37</v>
      </c>
      <c r="B39" s="2">
        <v>2023</v>
      </c>
      <c r="C39" s="2" t="s">
        <v>38</v>
      </c>
      <c r="D39" s="1" t="s">
        <v>140</v>
      </c>
      <c r="E39" s="3" t="s">
        <v>141</v>
      </c>
      <c r="F39" s="9" t="s">
        <v>111</v>
      </c>
      <c r="G39" s="10">
        <v>3</v>
      </c>
      <c r="H39" s="2" t="s">
        <v>69</v>
      </c>
      <c r="I39" s="2">
        <v>2023</v>
      </c>
      <c r="J39" s="10">
        <v>8</v>
      </c>
      <c r="K39" s="2" t="s">
        <v>43</v>
      </c>
      <c r="L39" s="2" t="s">
        <v>122</v>
      </c>
      <c r="M39" s="2" t="s">
        <v>45</v>
      </c>
      <c r="N39" s="17">
        <v>3.2570000000000001</v>
      </c>
      <c r="O39" s="1">
        <v>1.3151999999999999</v>
      </c>
      <c r="P39" s="1">
        <v>12</v>
      </c>
      <c r="Q39" s="2" t="s">
        <v>46</v>
      </c>
      <c r="R39" s="11">
        <v>31.69</v>
      </c>
      <c r="S39" s="11">
        <v>15.5943</v>
      </c>
      <c r="T39" s="11">
        <v>13.021699999999999</v>
      </c>
      <c r="U39" s="11">
        <v>9.2780000000000005</v>
      </c>
      <c r="V39" s="11">
        <v>25</v>
      </c>
      <c r="W39" s="11">
        <f t="shared" si="0"/>
        <v>18.453337014831177</v>
      </c>
      <c r="X39" s="11">
        <f t="shared" si="5"/>
        <v>15.409080151467336</v>
      </c>
      <c r="Y39" s="11">
        <f t="shared" si="2"/>
        <v>10.979015462290944</v>
      </c>
      <c r="Z39" s="11">
        <f t="shared" si="6"/>
        <v>44.841432628589459</v>
      </c>
      <c r="AA39" s="23">
        <v>46.326000000000001</v>
      </c>
      <c r="AB39" s="5">
        <v>24</v>
      </c>
      <c r="AC39" s="5">
        <f t="shared" si="7"/>
        <v>31.575941937519723</v>
      </c>
      <c r="AD39" s="5">
        <v>45.608009338378899</v>
      </c>
      <c r="AE39" s="5">
        <v>2.5920958518981898</v>
      </c>
      <c r="AF39" s="15">
        <v>20356</v>
      </c>
      <c r="AG39" s="15">
        <v>5229</v>
      </c>
      <c r="AH39" s="15">
        <v>2672</v>
      </c>
      <c r="AI39" s="15">
        <v>1309</v>
      </c>
      <c r="AJ39" s="15">
        <v>2064</v>
      </c>
      <c r="AK39" s="1" t="s">
        <v>47</v>
      </c>
      <c r="AL39" s="1" t="s">
        <v>47</v>
      </c>
    </row>
    <row r="40" spans="1:38" x14ac:dyDescent="0.3">
      <c r="A40" s="2" t="s">
        <v>37</v>
      </c>
      <c r="B40" s="2">
        <v>2023</v>
      </c>
      <c r="C40" s="2" t="s">
        <v>38</v>
      </c>
      <c r="D40" s="1" t="s">
        <v>142</v>
      </c>
      <c r="E40" s="3" t="s">
        <v>143</v>
      </c>
      <c r="F40" s="9" t="s">
        <v>111</v>
      </c>
      <c r="G40" s="10">
        <v>3</v>
      </c>
      <c r="H40" s="2" t="s">
        <v>69</v>
      </c>
      <c r="I40" s="2">
        <v>2023</v>
      </c>
      <c r="J40" s="10">
        <v>8</v>
      </c>
      <c r="K40" s="2" t="s">
        <v>43</v>
      </c>
      <c r="L40" s="2" t="s">
        <v>112</v>
      </c>
      <c r="M40" s="3" t="s">
        <v>89</v>
      </c>
      <c r="N40" s="17" t="s">
        <v>47</v>
      </c>
      <c r="O40" s="17" t="s">
        <v>47</v>
      </c>
      <c r="P40" s="17" t="s">
        <v>47</v>
      </c>
      <c r="Q40" s="2" t="s">
        <v>46</v>
      </c>
      <c r="R40" s="11">
        <v>31.2</v>
      </c>
      <c r="S40" s="11">
        <v>14.7874</v>
      </c>
      <c r="T40" s="11">
        <v>2.7145999999999999</v>
      </c>
      <c r="U40" s="11">
        <v>3.8812000000000002</v>
      </c>
      <c r="V40" s="11">
        <v>25</v>
      </c>
      <c r="W40" s="11">
        <f t="shared" si="0"/>
        <v>17.773317307692309</v>
      </c>
      <c r="X40" s="11">
        <f t="shared" si="5"/>
        <v>3.2627403846153844</v>
      </c>
      <c r="Y40" s="11">
        <f t="shared" si="2"/>
        <v>4.6649038461538463</v>
      </c>
      <c r="Z40" s="11">
        <f t="shared" si="6"/>
        <v>25.700961538461542</v>
      </c>
      <c r="AA40" s="12">
        <v>39.0852</v>
      </c>
      <c r="AB40" s="5">
        <v>12</v>
      </c>
      <c r="AC40" s="5">
        <f t="shared" si="7"/>
        <v>13.529492307692308</v>
      </c>
      <c r="AD40" s="5">
        <v>45.012413024902301</v>
      </c>
      <c r="AE40" s="5">
        <v>2.2170479297637899</v>
      </c>
      <c r="AF40" s="15">
        <v>20136</v>
      </c>
      <c r="AG40" s="15">
        <v>11861</v>
      </c>
      <c r="AH40" s="15">
        <v>2517</v>
      </c>
      <c r="AI40" s="15">
        <v>1390</v>
      </c>
      <c r="AJ40" s="15">
        <v>2237</v>
      </c>
      <c r="AK40" s="1" t="s">
        <v>47</v>
      </c>
      <c r="AL40" s="1" t="s">
        <v>47</v>
      </c>
    </row>
    <row r="41" spans="1:38" x14ac:dyDescent="0.3">
      <c r="A41" s="2" t="s">
        <v>37</v>
      </c>
      <c r="B41" s="2">
        <v>2023</v>
      </c>
      <c r="C41" s="2" t="s">
        <v>38</v>
      </c>
      <c r="D41" s="1" t="s">
        <v>144</v>
      </c>
      <c r="E41" s="3" t="s">
        <v>145</v>
      </c>
      <c r="F41" s="9" t="s">
        <v>111</v>
      </c>
      <c r="G41" s="10">
        <v>3</v>
      </c>
      <c r="H41" s="2" t="s">
        <v>69</v>
      </c>
      <c r="I41" s="2">
        <v>2023</v>
      </c>
      <c r="J41" s="10">
        <v>8</v>
      </c>
      <c r="K41" s="2" t="s">
        <v>43</v>
      </c>
      <c r="L41" s="2" t="s">
        <v>116</v>
      </c>
      <c r="M41" s="3" t="s">
        <v>89</v>
      </c>
      <c r="N41" s="17" t="s">
        <v>47</v>
      </c>
      <c r="O41" s="17" t="s">
        <v>47</v>
      </c>
      <c r="P41" s="17" t="s">
        <v>47</v>
      </c>
      <c r="Q41" s="2" t="s">
        <v>46</v>
      </c>
      <c r="R41" s="11">
        <v>31.39</v>
      </c>
      <c r="S41" s="11">
        <v>20.567499999999999</v>
      </c>
      <c r="T41" s="11">
        <v>9.7805</v>
      </c>
      <c r="U41" s="11">
        <v>6.9621000000000004</v>
      </c>
      <c r="V41" s="11">
        <v>25</v>
      </c>
      <c r="W41" s="11">
        <f t="shared" si="0"/>
        <v>24.570922268238292</v>
      </c>
      <c r="X41" s="11">
        <f t="shared" si="5"/>
        <v>11.684254539662311</v>
      </c>
      <c r="Y41" s="11">
        <f t="shared" si="2"/>
        <v>8.3172586811086333</v>
      </c>
      <c r="Z41" s="11">
        <f t="shared" si="6"/>
        <v>44.572435489009237</v>
      </c>
      <c r="AA41" s="19">
        <v>62.885957405048998</v>
      </c>
      <c r="AB41" s="20">
        <v>24</v>
      </c>
      <c r="AC41" s="20">
        <f t="shared" si="7"/>
        <v>43.272911116567641</v>
      </c>
      <c r="AD41" s="5">
        <v>45.462635040283203</v>
      </c>
      <c r="AE41" s="5">
        <v>2.4332399368286102</v>
      </c>
      <c r="AF41" s="15">
        <v>14859</v>
      </c>
      <c r="AG41" s="15">
        <v>7683</v>
      </c>
      <c r="AH41" s="15">
        <v>2107</v>
      </c>
      <c r="AI41" s="15">
        <v>1161</v>
      </c>
      <c r="AJ41" s="15">
        <v>2230</v>
      </c>
      <c r="AK41" s="1" t="s">
        <v>47</v>
      </c>
      <c r="AL41" t="s">
        <v>76</v>
      </c>
    </row>
    <row r="42" spans="1:38" x14ac:dyDescent="0.3">
      <c r="A42" s="2" t="s">
        <v>37</v>
      </c>
      <c r="B42" s="2">
        <v>2023</v>
      </c>
      <c r="C42" s="2" t="s">
        <v>38</v>
      </c>
      <c r="D42" s="1" t="s">
        <v>146</v>
      </c>
      <c r="E42" s="3" t="s">
        <v>147</v>
      </c>
      <c r="F42" s="9" t="s">
        <v>111</v>
      </c>
      <c r="G42" s="10">
        <v>3</v>
      </c>
      <c r="H42" s="2" t="s">
        <v>69</v>
      </c>
      <c r="I42" s="2">
        <v>2023</v>
      </c>
      <c r="J42" s="10">
        <v>8</v>
      </c>
      <c r="K42" s="2" t="s">
        <v>43</v>
      </c>
      <c r="L42" s="2" t="s">
        <v>119</v>
      </c>
      <c r="M42" s="3" t="s">
        <v>89</v>
      </c>
      <c r="N42" s="17" t="s">
        <v>47</v>
      </c>
      <c r="O42" s="17" t="s">
        <v>47</v>
      </c>
      <c r="P42" s="17" t="s">
        <v>47</v>
      </c>
      <c r="Q42" s="2" t="s">
        <v>46</v>
      </c>
      <c r="R42" s="11">
        <v>29.5</v>
      </c>
      <c r="S42" s="11">
        <v>12.904400000000001</v>
      </c>
      <c r="T42" s="11">
        <v>3.2467999999999999</v>
      </c>
      <c r="U42" s="11">
        <v>4.4790999999999999</v>
      </c>
      <c r="V42" s="11">
        <v>25</v>
      </c>
      <c r="W42" s="11">
        <f t="shared" si="0"/>
        <v>16.403898305084745</v>
      </c>
      <c r="X42" s="11">
        <f t="shared" si="5"/>
        <v>4.1272881355932203</v>
      </c>
      <c r="Y42" s="11">
        <f t="shared" si="2"/>
        <v>5.6937711864406779</v>
      </c>
      <c r="Z42" s="11">
        <f t="shared" si="6"/>
        <v>26.224957627118641</v>
      </c>
      <c r="AA42" s="19">
        <v>58.465303677183989</v>
      </c>
      <c r="AB42" s="20">
        <v>24</v>
      </c>
      <c r="AC42" s="20">
        <f t="shared" si="7"/>
        <v>42.808493539904212</v>
      </c>
      <c r="AD42" s="5">
        <v>45.464889526367202</v>
      </c>
      <c r="AE42" s="5">
        <v>2.32401442527771</v>
      </c>
      <c r="AF42" s="15">
        <v>15634</v>
      </c>
      <c r="AG42" s="15">
        <v>9686</v>
      </c>
      <c r="AH42" s="15">
        <v>2181</v>
      </c>
      <c r="AI42" s="15">
        <v>1262</v>
      </c>
      <c r="AJ42" s="15">
        <v>1847</v>
      </c>
      <c r="AK42" s="1" t="s">
        <v>47</v>
      </c>
      <c r="AL42" t="s">
        <v>76</v>
      </c>
    </row>
    <row r="43" spans="1:38" x14ac:dyDescent="0.3">
      <c r="A43" s="2" t="s">
        <v>37</v>
      </c>
      <c r="B43" s="2">
        <v>2023</v>
      </c>
      <c r="C43" s="2" t="s">
        <v>38</v>
      </c>
      <c r="D43" s="1" t="s">
        <v>148</v>
      </c>
      <c r="E43" s="3" t="s">
        <v>149</v>
      </c>
      <c r="F43" s="9" t="s">
        <v>111</v>
      </c>
      <c r="G43" s="10">
        <v>3</v>
      </c>
      <c r="H43" s="2" t="s">
        <v>69</v>
      </c>
      <c r="I43" s="2">
        <v>2023</v>
      </c>
      <c r="J43" s="10">
        <v>8</v>
      </c>
      <c r="K43" s="2" t="s">
        <v>43</v>
      </c>
      <c r="L43" s="2" t="s">
        <v>122</v>
      </c>
      <c r="M43" s="3" t="s">
        <v>89</v>
      </c>
      <c r="N43" s="17" t="s">
        <v>47</v>
      </c>
      <c r="O43" s="17" t="s">
        <v>47</v>
      </c>
      <c r="P43" s="17" t="s">
        <v>47</v>
      </c>
      <c r="Q43" s="2" t="s">
        <v>46</v>
      </c>
      <c r="R43" s="11">
        <v>31.14</v>
      </c>
      <c r="S43" s="11">
        <v>16.273</v>
      </c>
      <c r="T43" s="11">
        <v>6.6364999999999998</v>
      </c>
      <c r="U43" s="11">
        <v>7.2831999999999999</v>
      </c>
      <c r="V43" s="11">
        <v>25</v>
      </c>
      <c r="W43" s="11">
        <f t="shared" si="0"/>
        <v>19.596579961464354</v>
      </c>
      <c r="X43" s="11">
        <f t="shared" si="5"/>
        <v>7.9919315992292859</v>
      </c>
      <c r="Y43" s="11">
        <f t="shared" si="2"/>
        <v>8.7707129094412331</v>
      </c>
      <c r="Z43" s="11">
        <f t="shared" si="6"/>
        <v>36.359224470134876</v>
      </c>
      <c r="AA43" s="12">
        <v>6.0755999999999997</v>
      </c>
      <c r="AB43" s="5">
        <v>12</v>
      </c>
      <c r="AC43" s="5">
        <f t="shared" si="7"/>
        <v>2.1071445086705198</v>
      </c>
      <c r="AD43" s="5">
        <v>44.169887542724602</v>
      </c>
      <c r="AE43" s="5">
        <v>2.99134421348572</v>
      </c>
      <c r="AF43" s="15">
        <v>14300</v>
      </c>
      <c r="AG43" s="22">
        <v>26192</v>
      </c>
      <c r="AH43" s="15">
        <v>2879</v>
      </c>
      <c r="AI43" s="22">
        <v>2106</v>
      </c>
      <c r="AJ43" s="15">
        <v>2653</v>
      </c>
      <c r="AK43" s="1" t="s">
        <v>47</v>
      </c>
      <c r="AL43" t="s">
        <v>150</v>
      </c>
    </row>
    <row r="44" spans="1:38" x14ac:dyDescent="0.3">
      <c r="A44" s="2" t="s">
        <v>37</v>
      </c>
      <c r="B44" s="2">
        <v>2023</v>
      </c>
      <c r="C44" s="2" t="s">
        <v>38</v>
      </c>
      <c r="D44" s="1" t="s">
        <v>151</v>
      </c>
      <c r="E44" s="3" t="s">
        <v>152</v>
      </c>
      <c r="F44" s="9" t="s">
        <v>111</v>
      </c>
      <c r="G44" s="10">
        <v>4</v>
      </c>
      <c r="H44" s="2" t="s">
        <v>98</v>
      </c>
      <c r="I44" s="2">
        <v>2023</v>
      </c>
      <c r="J44" s="10">
        <v>9</v>
      </c>
      <c r="K44" s="2" t="s">
        <v>99</v>
      </c>
      <c r="L44" s="2" t="s">
        <v>112</v>
      </c>
      <c r="M44" s="2" t="s">
        <v>45</v>
      </c>
      <c r="N44" s="17">
        <v>3.6</v>
      </c>
      <c r="O44" s="17">
        <v>1.4481999999999999</v>
      </c>
      <c r="P44" s="1">
        <v>10</v>
      </c>
      <c r="Q44" s="2" t="s">
        <v>46</v>
      </c>
      <c r="R44" s="11">
        <v>29.12</v>
      </c>
      <c r="S44" s="11">
        <v>10.4884</v>
      </c>
      <c r="T44" s="11">
        <v>4.6081000000000003</v>
      </c>
      <c r="U44" s="11">
        <v>4.4271000000000003</v>
      </c>
      <c r="V44" s="11">
        <v>25</v>
      </c>
      <c r="W44" s="11">
        <f>S44*V44*1.5/R44</f>
        <v>13.506696428571431</v>
      </c>
      <c r="X44" s="11">
        <f>T44*V44*1.5/R44</f>
        <v>5.9341947115384626</v>
      </c>
      <c r="Y44" s="11">
        <f>U44*V44*1.5/R44</f>
        <v>5.7011074862637363</v>
      </c>
      <c r="Z44" s="11">
        <f>SUM(W44:Y44)</f>
        <v>25.141998626373631</v>
      </c>
      <c r="AA44" s="12">
        <v>26.103000000000002</v>
      </c>
      <c r="AB44" s="5">
        <v>12</v>
      </c>
      <c r="AC44" s="5">
        <f t="shared" si="7"/>
        <v>9.681057692307693</v>
      </c>
      <c r="AD44" s="5">
        <v>44.418716430664098</v>
      </c>
      <c r="AE44" s="5">
        <v>2.12683200836182</v>
      </c>
      <c r="AF44" s="15">
        <v>21356</v>
      </c>
      <c r="AG44" s="15">
        <v>10163</v>
      </c>
      <c r="AH44" s="15">
        <v>2088</v>
      </c>
      <c r="AI44" s="15">
        <v>1124</v>
      </c>
      <c r="AJ44" s="15">
        <v>1620</v>
      </c>
      <c r="AK44" s="1" t="s">
        <v>47</v>
      </c>
      <c r="AL44" s="1" t="s">
        <v>47</v>
      </c>
    </row>
    <row r="45" spans="1:38" x14ac:dyDescent="0.3">
      <c r="A45" s="2" t="s">
        <v>37</v>
      </c>
      <c r="B45" s="2">
        <v>2023</v>
      </c>
      <c r="C45" s="2" t="s">
        <v>38</v>
      </c>
      <c r="D45" s="1" t="s">
        <v>153</v>
      </c>
      <c r="E45" s="3" t="s">
        <v>154</v>
      </c>
      <c r="F45" s="9" t="s">
        <v>111</v>
      </c>
      <c r="G45" s="10">
        <v>4</v>
      </c>
      <c r="H45" s="2" t="s">
        <v>98</v>
      </c>
      <c r="I45" s="2">
        <v>2023</v>
      </c>
      <c r="J45" s="10">
        <v>9</v>
      </c>
      <c r="K45" s="2" t="s">
        <v>108</v>
      </c>
      <c r="L45" s="2" t="s">
        <v>116</v>
      </c>
      <c r="M45" s="2" t="s">
        <v>45</v>
      </c>
      <c r="N45" s="17">
        <v>4.1559999999999997</v>
      </c>
      <c r="O45" s="17">
        <v>1.7712000000000001</v>
      </c>
      <c r="P45" s="1">
        <v>10</v>
      </c>
      <c r="Q45" s="2" t="s">
        <v>46</v>
      </c>
      <c r="R45" s="11">
        <v>29.16</v>
      </c>
      <c r="S45" s="11">
        <v>12.1999</v>
      </c>
      <c r="T45" s="11">
        <v>6.9508000000000001</v>
      </c>
      <c r="U45" s="11">
        <v>4.1205999999999996</v>
      </c>
      <c r="V45" s="11">
        <v>25</v>
      </c>
      <c r="W45" s="11">
        <f>S45*V45*1.5/R45</f>
        <v>15.689171810699589</v>
      </c>
      <c r="X45" s="11">
        <f>T45*V45*1.5/R45</f>
        <v>8.9387860082304531</v>
      </c>
      <c r="Y45" s="11">
        <f>U45*V45*1.5/R45</f>
        <v>5.2991255144032916</v>
      </c>
      <c r="Z45" s="11">
        <f>SUM(W45:Y45)</f>
        <v>29.927083333333336</v>
      </c>
      <c r="AA45" s="12">
        <v>36.4617</v>
      </c>
      <c r="AB45" s="5">
        <v>12</v>
      </c>
      <c r="AC45" s="5">
        <f t="shared" si="7"/>
        <v>13.504333333333333</v>
      </c>
      <c r="AD45" s="5">
        <v>44.590415954589801</v>
      </c>
      <c r="AE45" s="5">
        <v>2.3162286281585698</v>
      </c>
      <c r="AF45" s="15">
        <v>19323</v>
      </c>
      <c r="AG45" s="15">
        <v>8873</v>
      </c>
      <c r="AH45" s="15">
        <v>2375</v>
      </c>
      <c r="AI45" s="15">
        <v>1061</v>
      </c>
      <c r="AJ45" s="15">
        <v>2170</v>
      </c>
      <c r="AK45" s="1" t="s">
        <v>47</v>
      </c>
      <c r="AL45" s="1" t="s">
        <v>47</v>
      </c>
    </row>
    <row r="46" spans="1:38" x14ac:dyDescent="0.3">
      <c r="A46" s="2" t="s">
        <v>37</v>
      </c>
      <c r="B46" s="2">
        <v>2023</v>
      </c>
      <c r="C46" s="2" t="s">
        <v>38</v>
      </c>
      <c r="D46" s="1" t="s">
        <v>155</v>
      </c>
      <c r="E46" s="3" t="s">
        <v>156</v>
      </c>
      <c r="F46" s="9" t="s">
        <v>111</v>
      </c>
      <c r="G46" s="10">
        <v>4</v>
      </c>
      <c r="H46" s="2" t="s">
        <v>98</v>
      </c>
      <c r="I46" s="2">
        <v>2023</v>
      </c>
      <c r="J46" s="10">
        <v>9</v>
      </c>
      <c r="K46" s="2" t="s">
        <v>102</v>
      </c>
      <c r="L46" s="2" t="s">
        <v>119</v>
      </c>
      <c r="M46" s="2" t="s">
        <v>45</v>
      </c>
      <c r="N46" s="17">
        <v>3.786</v>
      </c>
      <c r="O46" s="17">
        <v>1.4762999999999999</v>
      </c>
      <c r="P46" s="1">
        <v>10</v>
      </c>
      <c r="Q46" s="2" t="s">
        <v>46</v>
      </c>
      <c r="R46" s="11">
        <v>30.09</v>
      </c>
      <c r="S46" s="11">
        <v>8.6036000000000001</v>
      </c>
      <c r="T46" s="11">
        <v>4.6101000000000001</v>
      </c>
      <c r="U46" s="11">
        <v>4.4657</v>
      </c>
      <c r="V46" s="11">
        <v>25</v>
      </c>
      <c r="W46" s="11">
        <f>S46*V46*1.5/R46</f>
        <v>10.722333000997009</v>
      </c>
      <c r="X46" s="11">
        <f>T46*V46*1.5/R46</f>
        <v>5.7453888334995016</v>
      </c>
      <c r="Y46" s="11">
        <f>U46*V46*1.5/R46</f>
        <v>5.5654287138584246</v>
      </c>
      <c r="Z46" s="11">
        <f>SUM(W46:Y46)</f>
        <v>22.033150548354936</v>
      </c>
      <c r="AA46" s="12">
        <v>26.507300000000001</v>
      </c>
      <c r="AB46" s="11">
        <v>12</v>
      </c>
      <c r="AC46" s="11">
        <f t="shared" si="7"/>
        <v>9.5140857427716856</v>
      </c>
      <c r="AD46" s="5">
        <v>45.738876342773402</v>
      </c>
      <c r="AE46" s="5">
        <v>2.2159786224365199</v>
      </c>
      <c r="AF46" s="15">
        <v>16545</v>
      </c>
      <c r="AG46" s="15">
        <v>8278</v>
      </c>
      <c r="AH46" s="15">
        <v>2080</v>
      </c>
      <c r="AI46" s="15">
        <v>1001</v>
      </c>
      <c r="AJ46" s="15">
        <v>1470</v>
      </c>
      <c r="AK46" s="1" t="s">
        <v>47</v>
      </c>
      <c r="AL46" s="1" t="s">
        <v>47</v>
      </c>
    </row>
    <row r="47" spans="1:38" x14ac:dyDescent="0.3">
      <c r="A47" s="2" t="s">
        <v>37</v>
      </c>
      <c r="B47" s="2">
        <v>2023</v>
      </c>
      <c r="C47" s="2" t="s">
        <v>38</v>
      </c>
      <c r="D47" s="1" t="s">
        <v>157</v>
      </c>
      <c r="E47" s="3" t="s">
        <v>158</v>
      </c>
      <c r="F47" s="9" t="s">
        <v>111</v>
      </c>
      <c r="G47" s="10">
        <v>4</v>
      </c>
      <c r="H47" s="2" t="s">
        <v>98</v>
      </c>
      <c r="I47" s="2">
        <v>2023</v>
      </c>
      <c r="J47" s="10">
        <v>9</v>
      </c>
      <c r="K47" s="2" t="s">
        <v>159</v>
      </c>
      <c r="L47" s="2" t="s">
        <v>122</v>
      </c>
      <c r="M47" s="2" t="s">
        <v>45</v>
      </c>
      <c r="N47" s="17">
        <v>3.4220000000000002</v>
      </c>
      <c r="O47" s="17">
        <v>1.3602000000000001</v>
      </c>
      <c r="P47" s="1">
        <v>10</v>
      </c>
      <c r="Q47" s="2" t="s">
        <v>46</v>
      </c>
      <c r="R47" s="11">
        <v>31.61</v>
      </c>
      <c r="S47" s="11">
        <v>5.3250000000000002</v>
      </c>
      <c r="T47" s="11">
        <v>7.9785000000000004</v>
      </c>
      <c r="U47" s="11">
        <v>3.2473000000000001</v>
      </c>
      <c r="V47" s="11">
        <v>25</v>
      </c>
      <c r="W47" s="11">
        <f>S47*V47*1.5/R47</f>
        <v>6.3172255615311608</v>
      </c>
      <c r="X47" s="11">
        <f>T47*V47*1.5/R47</f>
        <v>9.4651613413476756</v>
      </c>
      <c r="Y47" s="11">
        <f>U47*V47*1.5/R47</f>
        <v>3.8523805757671625</v>
      </c>
      <c r="Z47" s="11">
        <f>SUM(W47:Y47)</f>
        <v>19.634767478646001</v>
      </c>
      <c r="AA47" s="12">
        <v>20.645</v>
      </c>
      <c r="AB47" s="11">
        <v>12</v>
      </c>
      <c r="AC47" s="11">
        <f t="shared" si="7"/>
        <v>7.0536539069914586</v>
      </c>
      <c r="AD47" s="5">
        <v>44.654132843017599</v>
      </c>
      <c r="AE47" s="5">
        <v>2.4756879806518599</v>
      </c>
      <c r="AF47" s="15">
        <v>22772</v>
      </c>
      <c r="AG47" s="15">
        <v>6139</v>
      </c>
      <c r="AH47" s="15">
        <v>2928</v>
      </c>
      <c r="AI47" s="15">
        <v>979</v>
      </c>
      <c r="AJ47" s="15">
        <v>1732</v>
      </c>
      <c r="AK47" s="1" t="s">
        <v>47</v>
      </c>
      <c r="AL47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Jianbei Huang</dc:creator>
  <cp:lastModifiedBy>Huang Jianbei</cp:lastModifiedBy>
  <dcterms:created xsi:type="dcterms:W3CDTF">2015-06-05T18:17:20Z</dcterms:created>
  <dcterms:modified xsi:type="dcterms:W3CDTF">2024-06-09T20:36:46Z</dcterms:modified>
</cp:coreProperties>
</file>