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E0F13263-28F1-410A-90BC-F927B058BAEE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11" l="1"/>
  <c r="F81" i="11" s="1"/>
  <c r="D80" i="11"/>
  <c r="E80" i="11" s="1"/>
  <c r="D49" i="11"/>
  <c r="D48" i="11"/>
  <c r="D47" i="11"/>
  <c r="D46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F80" i="11" l="1"/>
  <c r="E81" i="11"/>
  <c r="E78" i="11"/>
  <c r="E79" i="11"/>
  <c r="E76" i="11"/>
  <c r="F77" i="11"/>
  <c r="F71" i="11"/>
  <c r="F75" i="11"/>
  <c r="E74" i="11"/>
  <c r="E73" i="11"/>
  <c r="E72" i="11"/>
  <c r="E69" i="11"/>
  <c r="E70" i="11"/>
  <c r="F68" i="11"/>
  <c r="E67" i="11"/>
  <c r="F66" i="11"/>
  <c r="E59" i="11"/>
  <c r="E58" i="11"/>
  <c r="F60" i="11"/>
  <c r="F61" i="11"/>
  <c r="F38" i="11"/>
  <c r="E18" i="11"/>
  <c r="E17" i="11"/>
  <c r="F40" i="11"/>
  <c r="F16" i="11"/>
  <c r="F48" i="11"/>
  <c r="E48" i="11"/>
  <c r="E64" i="11" l="1"/>
  <c r="E63" i="11"/>
  <c r="E62" i="11"/>
  <c r="F73" i="11"/>
  <c r="E75" i="11"/>
  <c r="E61" i="11"/>
  <c r="F67" i="11"/>
  <c r="F72" i="11"/>
  <c r="F78" i="11"/>
  <c r="F79" i="11"/>
  <c r="F76" i="11"/>
  <c r="E77" i="11"/>
  <c r="E71" i="11"/>
  <c r="F74" i="11"/>
  <c r="F70" i="11"/>
  <c r="F69" i="11"/>
  <c r="E68" i="11"/>
  <c r="E66" i="11"/>
  <c r="F64" i="11"/>
  <c r="E60" i="11"/>
  <c r="E65" i="11"/>
  <c r="F65" i="11"/>
  <c r="F62" i="11"/>
  <c r="F58" i="11"/>
  <c r="F63" i="11"/>
  <c r="F59" i="11"/>
  <c r="E38" i="11"/>
  <c r="F18" i="11"/>
  <c r="F17" i="11"/>
  <c r="E40" i="11"/>
  <c r="E16" i="11"/>
  <c r="F57" i="11"/>
  <c r="F53" i="11"/>
  <c r="E53" i="11"/>
  <c r="F55" i="11"/>
  <c r="E55" i="11"/>
  <c r="F51" i="11"/>
  <c r="E51" i="11" l="1"/>
  <c r="E57" i="11"/>
  <c r="F44" i="11"/>
  <c r="E43" i="11"/>
  <c r="F42" i="11"/>
  <c r="F41" i="11"/>
  <c r="F56" i="11"/>
  <c r="E52" i="11"/>
  <c r="E54" i="11"/>
  <c r="E50" i="11"/>
  <c r="F22" i="11"/>
  <c r="F43" i="11" l="1"/>
  <c r="E42" i="11"/>
  <c r="E44" i="11"/>
  <c r="E41" i="11"/>
  <c r="F50" i="11"/>
  <c r="E56" i="11"/>
  <c r="F52" i="11"/>
  <c r="F54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7" i="11"/>
  <c r="E49" i="11"/>
  <c r="E46" i="11"/>
  <c r="E45" i="11"/>
  <c r="F10" i="11"/>
  <c r="F45" i="11" l="1"/>
  <c r="F46" i="11"/>
  <c r="F49" i="11"/>
  <c r="F47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<sst xmlns="http://schemas.openxmlformats.org/spreadsheetml/2006/main" count="1456" uniqueCount="653">
  <si>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</si>
  <si>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</si>
  <si>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</si>
  <si>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</si>
  <si>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</si>
  <si>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</si>
  <si>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</si>
  <si>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</si>
  <si>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</si>
  <si>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</si>
  <si>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</si>
  <si>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</si>
  <si>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</si>
  <si>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</si>
  <si>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</si>
  <si>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</si>
  <si>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</si>
  <si>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</si>
  <si>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</si>
  <si>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</si>
  <si>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</si>
  <si>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</si>
  <si>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</si>
  <si>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</si>
  <si>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</si>
  <si>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</si>
  <si>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</si>
  <si>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</si>
  <si>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</si>
  <si>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</si>
  <si>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</si>
  <si>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</si>
  <si>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</si>
  <si>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</si>
  <si>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</si>
  <si>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</si>
  <si>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</si>
  <si>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</si>
  <si>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</si>
  <si>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</si>
  <si>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</si>
  <si>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</si>
  <si>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</si>
  <si>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</si>
  <si>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</si>
  <si>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</si>
  <si>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</si>
  <si>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</si>
  <si>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</si>
  <si>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</si>
  <si>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</si>
  <si>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</si>
  <si>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</si>
  <si>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</si>
  <si>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</si>
  <si>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</si>
  <si>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</si>
  <si>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</si>
  <si>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</si>
  <si>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</si>
  <si>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</si>
  <si>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</si>
  <si>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</si>
  <si>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</si>
  <si>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</si>
  <si>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</si>
  <si>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</si>
  <si>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</si>
  <si>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</si>
  <si>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</si>
  <si>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</si>
  <si>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</si>
  <si>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</si>
  <si>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</si>
  <si>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</si>
  <si>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</si>
  <si>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</si>
  <si>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</si>
  <si>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</si>
  <si>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</si>
  <si>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</si>
  <si>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</si>
  <si>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</si>
  <si>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</si>
  <si>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</si>
  <si>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</si>
  <si>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</si>
  <si>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</si>
  <si>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</si>
  <si>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</si>
  <si>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</si>
  <si>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</si>
  <si>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</si>
  <si>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</si>
  <si>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</si>
  <si>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</si>
  <si>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</si>
  <si>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</si>
  <si>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</si>
  <si>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</si>
  <si>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</si>
  <si>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</si>
  <si>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</si>
  <si>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</si>
  <si>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</si>
  <si>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</si>
  <si>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</si>
  <si>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</si>
  <si>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</si>
  <si>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</si>
  <si>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</si>
  <si>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</si>
  <si>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</si>
  <si>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</si>
  <si>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</si>
  <si>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</si>
  <si>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</si>
  <si>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</si>
  <si>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</si>
  <si>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</si>
  <si>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</si>
  <si>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</si>
  <si>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</si>
  <si>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</si>
  <si>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</si>
  <si>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</si>
  <si>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</si>
  <si>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</si>
  <si>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</si>
  <si>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</si>
  <si>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</si>
  <si>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</si>
  <si>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</si>
  <si>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</si>
  <si>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</si>
  <si>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</si>
  <si>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</si>
  <si>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</si>
  <si>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</si>
  <si>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</si>
  <si>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</si>
  <si>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</si>
  <si>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</si>
  <si>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</si>
  <si>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</si>
  <si>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</si>
  <si>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</si>
  <si>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</si>
  <si>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</si>
  <si>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</si>
  <si>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</si>
  <si>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</si>
  <si>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</si>
  <si>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</si>
  <si>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</si>
  <si>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</si>
  <si>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</si>
  <si>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</si>
  <si>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</si>
  <si>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</si>
  <si>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</si>
  <si>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</si>
  <si>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</si>
  <si>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</si>
  <si>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</si>
  <si>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</si>
  <si>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</si>
  <si>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</si>
  <si>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</si>
  <si>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</si>
  <si>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</si>
  <si>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</si>
  <si>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</si>
  <si>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</si>
  <si>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</si>
  <si>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</si>
  <si>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</si>
  <si>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</si>
  <si>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</si>
  <si>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</si>
  <si>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</si>
  <si>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</si>
  <si>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</si>
  <si>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</si>
  <si>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</si>
  <si>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</si>
  <si>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</si>
  <si>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</si>
  <si>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</si>
  <si>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</si>
  <si>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</si>
  <si>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</si>
  <si>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</si>
  <si>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</si>
  <si>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</si>
  <si>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</si>
  <si>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</si>
  <si>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</si>
  <si>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</si>
  <si>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</si>
  <si>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</si>
  <si>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</si>
  <si>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</si>
  <si>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</si>
  <si>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</si>
  <si>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</si>
  <si>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</si>
  <si>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</si>
  <si>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</si>
  <si>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</si>
  <si>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</si>
  <si>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</si>
  <si>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</si>
  <si>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</si>
  <si>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</si>
  <si>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</si>
  <si>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</si>
  <si>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</si>
  <si>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</si>
  <si>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</si>
  <si>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</si>
  <si>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</si>
  <si>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</si>
  <si>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</si>
  <si>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</si>
  <si>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</si>
  <si>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</si>
  <si>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</si>
  <si>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</si>
  <si>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</si>
  <si>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</si>
  <si>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</si>
  <si>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</si>
  <si>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</si>
  <si>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</si>
  <si>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</si>
  <si>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</si>
  <si>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</si>
  <si>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</si>
  <si>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</si>
  <si>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</si>
  <si>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</si>
  <si>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</si>
  <si>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</si>
  <si>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</si>
  <si>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</si>
  <si>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</si>
  <si>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</si>
  <si>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</si>
  <si>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</si>
  <si>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</si>
  <si>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</si>
  <si>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</si>
  <si>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</si>
  <si>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</si>
  <si>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</si>
  <si>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</si>
  <si>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</si>
  <si>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</si>
  <si>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</si>
  <si>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</si>
  <si>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</si>
  <si>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</si>
  <si>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</si>
  <si>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</si>
  <si>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</si>
  <si>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</si>
  <si>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</si>
  <si>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</si>
  <si>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</si>
  <si>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</si>
  <si>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</si>
  <si>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</si>
  <si>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</si>
  <si>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</si>
  <si>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</si>
  <si>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</si>
  <si>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</si>
  <si>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</si>
  <si>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</si>
  <si>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</si>
  <si>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</si>
  <si>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</si>
  <si>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</si>
  <si>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</si>
  <si>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</si>
  <si>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</si>
  <si>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</si>
  <si>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</si>
  <si>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</si>
  <si>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</si>
  <si>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</si>
  <si>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</si>
  <si>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</si>
  <si>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</si>
  <si>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</si>
  <si>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</si>
  <si>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</si>
  <si>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</si>
  <si>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</si>
  <si>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</si>
  <si>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</si>
  <si>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</si>
  <si>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</si>
  <si>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</si>
  <si>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</si>
  <si>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</si>
  <si>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</si>
  <si>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</si>
  <si>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</si>
  <si>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</si>
  <si>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</si>
  <si>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</si>
  <si>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</si>
  <si>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</si>
  <si>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</si>
  <si>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</si>
  <si>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</si>
  <si>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</si>
  <si>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</si>
  <si>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</si>
  <si>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</si>
  <si>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</si>
  <si>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</si>
  <si>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</si>
  <si>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</si>
  <si>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</si>
  <si>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</si>
  <si>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</si>
  <si>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</si>
  <si>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</si>
  <si>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</si>
  <si>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</si>
  <si>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</si>
  <si>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</si>
  <si>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</si>
  <si>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</si>
  <si>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</si>
  <si>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</si>
  <si>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</si>
  <si>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</si>
  <si>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</si>
  <si>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</si>
  <si>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</si>
  <si>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</si>
  <si>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</si>
  <si>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</si>
  <si>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</si>
  <si>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</si>
  <si>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</si>
  <si>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</si>
  <si>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</si>
  <si>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</si>
  <si>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</si>
  <si>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</si>
  <si>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</si>
  <si>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</si>
  <si>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</si>
  <si>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</si>
  <si>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</si>
  <si>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</si>
  <si>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</si>
  <si>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</si>
  <si>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</si>
  <si>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</si>
  <si>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</si>
  <si>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</si>
  <si>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</si>
  <si>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</si>
  <si>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</si>
  <si>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</si>
  <si>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</si>
  <si>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</si>
  <si>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</si>
  <si>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</si>
  <si>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</si>
  <si>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</si>
  <si>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</si>
  <si>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</si>
  <si>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</si>
  <si>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</si>
  <si>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</si>
  <si>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</si>
  <si>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</si>
  <si>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</si>
  <si>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</si>
  <si>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</si>
  <si>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</si>
  <si>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</si>
  <si>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</si>
  <si>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</si>
  <si>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</si>
  <si>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</si>
  <si>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</si>
  <si>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</si>
  <si>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</si>
  <si>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</si>
  <si>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</si>
  <si>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</si>
  <si>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</si>
  <si>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</si>
  <si>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</si>
  <si>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</si>
  <si>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</si>
  <si>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</si>
  <si>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</si>
  <si>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</si>
  <si>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</si>
  <si>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</si>
  <si>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</si>
  <si>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</si>
  <si>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</si>
  <si>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</si>
  <si>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</si>
  <si>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</si>
  <si>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</si>
  <si>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</si>
  <si>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</si>
  <si>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</si>
  <si>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</si>
  <si>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</si>
  <si>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</si>
  <si>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</si>
  <si>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</si>
  <si>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</si>
  <si>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</si>
  <si>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</si>
  <si>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</si>
  <si>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</si>
  <si>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</si>
  <si>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</si>
  <si>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</si>
  <si>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</si>
  <si>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</si>
  <si>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</si>
  <si>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</si>
  <si>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</si>
  <si>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</si>
  <si>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</si>
  <si>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</si>
  <si>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</si>
  <si>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</si>
  <si>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</si>
  <si>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</si>
  <si>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</si>
  <si>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</si>
  <si>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</si>
  <si>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</si>
  <si>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</si>
  <si>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</si>
  <si>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</si>
  <si>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</si>
  <si>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</si>
  <si>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</si>
  <si>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</si>
  <si>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</si>
  <si>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</si>
  <si>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</si>
  <si>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</si>
  <si>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</si>
  <si>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</si>
  <si>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</si>
  <si>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</si>
  <si>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</si>
  <si>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</si>
  <si>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</si>
  <si>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</si>
  <si>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</si>
  <si>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</si>
  <si>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</si>
  <si>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</si>
  <si>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</si>
  <si>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</si>
  <si>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</si>
  <si>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</si>
  <si>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</si>
  <si>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</si>
  <si>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</si>
  <si>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</si>
  <si>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</si>
  <si>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</si>
  <si>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</si>
  <si>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</si>
  <si>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</si>
  <si>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</si>
  <si>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</si>
  <si>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</si>
  <si>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</si>
  <si>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</si>
  <si>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</si>
  <si>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</si>
  <si>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</si>
  <si>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</si>
  <si>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</si>
  <si>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</si>
  <si>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</si>
  <si>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</si>
  <si>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</si>
  <si>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</si>
  <si>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</si>
  <si>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</si>
  <si>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</si>
  <si>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</si>
  <si>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</si>
  <si>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</si>
  <si>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</si>
  <si>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</si>
  <si>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</si>
  <si>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</si>
  <si>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</si>
  <si>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</si>
  <si>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</si>
  <si>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</si>
  <si>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</si>
  <si>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</si>
  <si>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</si>
  <si>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</si>
  <si>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</si>
  <si>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</si>
  <si>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</si>
  <si>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</si>
  <si>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</si>
  <si>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</si>
  <si>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</si>
  <si>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</si>
  <si>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</si>
  <si>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</si>
  <si>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</si>
  <si>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</si>
  <si>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</si>
  <si>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</si>
  <si>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</si>
  <si>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</si>
  <si>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</si>
  <si>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</si>
  <si>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</si>
  <si>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</si>
  <si>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</si>
  <si>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</si>
  <si>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</si>
  <si>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</si>
  <si>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</si>
  <si>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</si>
  <si>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</si>
  <si>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</si>
  <si>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</si>
  <si>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</si>
  <si>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</si>
  <si>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</si>
  <si>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</si>
  <si>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</si>
  <si>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</si>
  <si>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</si>
  <si>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</si>
  <si>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</si>
  <si>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</si>
  <si>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</si>
  <si>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</si>
  <si>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</si>
  <si>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</si>
  <si>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</si>
  <si>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</si>
  <si>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</si>
  <si>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</si>
  <si>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</si>
  <si>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</si>
  <si>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</si>
  <si>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</si>
  <si>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</si>
  <si>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</si>
  <si>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</si>
  <si>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</si>
  <si>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</si>
  <si>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</si>
  <si>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</si>
  <si>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</si>
  <si>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</si>
  <si>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</si>
  <si>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</si>
  <si>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</si>
  <si>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</si>
  <si>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</si>
  <si>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</si>
  <si>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</si>
  <si>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</si>
  <si>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</si>
  <si>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</si>
  <si>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</si>
  <si>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</si>
  <si>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</si>
  <si>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</si>
  <si>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</si>
  <si>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</si>
  <si>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</si>
  <si>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</si>
  <si>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</si>
  <si>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</si>
  <si>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</si>
  <si>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</si>
  <si>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</si>
  <si>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</si>
  <si>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</si>
  <si>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</si>
  <si>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</si>
  <si>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</si>
  <si>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</si>
  <si>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</si>
  <si>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</si>
  <si>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</si>
  <si>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</si>
  <si>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</si>
  <si>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</si>
  <si>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</si>
  <si>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</si>
  <si>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</si>
  <si>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EX AT</t>
  </si>
  <si>
    <t>NEW CORTEZ CE LUX +CVT</t>
  </si>
  <si>
    <t>NEW ALVEZ EX AT 310S I2D1 (4X2) A/T</t>
  </si>
  <si>
    <t>520M P3C (4X2) A/T</t>
  </si>
  <si>
    <t>EKSION EV CE</t>
  </si>
  <si>
    <t>EKSION EV EX</t>
  </si>
  <si>
    <t>EKSION PHEV CE</t>
  </si>
  <si>
    <t>EKSION PHEV EX</t>
  </si>
  <si>
    <t>EKSION EV LV1</t>
  </si>
  <si>
    <t>EKSION PHEV LV1</t>
  </si>
  <si>
    <t>EKSION EV LV2</t>
  </si>
  <si>
    <t>EKSION PHEV LV2</t>
  </si>
  <si>
    <t>520S E1D (4X2) A/T</t>
  </si>
  <si>
    <t>520S E1C (4X2) A/T</t>
  </si>
  <si>
    <t>520S P2D (4X2) A/T</t>
  </si>
  <si>
    <t>520S P2C (4X2) A/T</t>
  </si>
  <si>
    <t>310S I2D1 (4X2) A/T</t>
  </si>
  <si>
    <t>310S I1F1 (4X2) M/T</t>
  </si>
  <si>
    <t>310S I2F1 (4X2) A/T</t>
  </si>
  <si>
    <t>112C E1C (4x2) A/T</t>
  </si>
  <si>
    <t>112C E2D (4x2) A/T</t>
  </si>
  <si>
    <t>Aira EV LV 1</t>
  </si>
  <si>
    <t>Aira EV LV 2</t>
  </si>
  <si>
    <t>AIRA EV LV1</t>
  </si>
  <si>
    <t>AIRA EV LV2</t>
  </si>
  <si>
    <t>DARION EV CE 540 KM</t>
  </si>
  <si>
    <t>DARION EV CE 480 KM</t>
  </si>
  <si>
    <t>DARION EV EX 540 KM</t>
  </si>
  <si>
    <t>DARION PHEV EX</t>
  </si>
  <si>
    <t>DARION PHEV CE</t>
  </si>
  <si>
    <t>E260REV50ZW333LV0Y2A</t>
  </si>
  <si>
    <t>E260REV50ZW333LV1Y2A</t>
  </si>
  <si>
    <t>100 E2C (4x2) A/T LV1</t>
  </si>
  <si>
    <t>100 E2D (4x2) A/T LV2</t>
  </si>
  <si>
    <t>New Cloud Lite</t>
  </si>
  <si>
    <t>New Cloud Pro</t>
  </si>
  <si>
    <t>NEW CLOUD EV LITE 360 KM</t>
  </si>
  <si>
    <t>NEW CLOUD EV PRO 360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</si>
</sst>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33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  <xf numFmtId="0" fontId="0" fillId="0" borderId="3" xfId="0" applyFill="1" applyBorder="1"/>
    <xf numFmtId="0" fontId="0" fillId="0" borderId="1" xfId="0" applyFill="1" applyBorder="1"/>
    <xf numFmtId="43" fontId="0" fillId="0" borderId="1" xfId="2" applyNumberFormat="1" applyFont="1" applyFill="1" applyBorder="1"/>
    <xf numFmtId="43" fontId="0" fillId="0" borderId="4" xfId="0" applyNumberFormat="1" applyFill="1" applyBorder="1"/>
    <xf numFmtId="0" fontId="0" fillId="0" borderId="8" xfId="0" applyFill="1" applyBorder="1"/>
    <xf numFmtId="0" fontId="0" fillId="0" borderId="9" xfId="0" applyFill="1" applyBorder="1"/>
    <xf numFmtId="43" fontId="0" fillId="0" borderId="9" xfId="2" applyNumberFormat="1" applyFont="1" applyFill="1" applyBorder="1"/>
    <xf numFmtId="43" fontId="0" fillId="0" borderId="10" xfId="0" applyNumberFormat="1" applyFill="1" applyBorder="1"/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81" totalsRowShown="0" headerRowDxfId="155" headerRowBorderDxfId="154" tableBorderDxfId="153" totalsRowBorderDxfId="152">
  <autoFilter ref="A1:I81" xr:uid="{DF067A72-54A6-48F4-972D-2DE4603D61A4}"/>
  <tableColumns count="9">
    <tableColumn id="1" xr3:uid="{0E6335F2-6B6A-436C-92FA-B48E61551308}" name="Merek/Type" dataDxfId="151"/>
    <tableColumn id="2" xr3:uid="{5A4965DA-398A-4134-90BD-9CE4D8355880}" name="Tipe" dataDxfId="150"/>
    <tableColumn id="3" xr3:uid="{010303D1-E0A2-4DE6-8E87-64ACC3102E09}" name="Harga OTR Awal" dataDxfId="149" dataCellStyle="Comma"/>
    <tableColumn id="4" xr3:uid="{91C798B0-7964-436A-84A5-7687993F376F}" name="Dealer Margin" dataDxfId="148" dataCellStyle="Comma">
      <calculatedColumnFormula>I2/1.12</calculatedColumnFormula>
    </tableColumn>
    <tableColumn id="5" xr3:uid="{CD936623-36F3-4BAA-A615-AF79A61C51E8}" name="Dealer Margin 9 %" dataDxfId="147" dataCellStyle="Comma"/>
    <tableColumn id="6" xr3:uid="{A36173E8-D9B2-4F38-A572-F5D32CDADEB8}" name="Dealer Margin 7 %" dataDxfId="146" dataCellStyle="Comma"/>
    <tableColumn id="7" xr3:uid="{7A11B7F5-7683-492A-A8B5-D96984323DDD}" name="Code Unit" dataDxfId="145"/>
    <tableColumn id="8" xr3:uid="{AF243BB3-2044-4D1E-9F0D-A1EC0D2C15CF}" name="Merk/Type" dataDxfId="144"/>
    <tableColumn id="9" xr3:uid="{9E0E2E6A-108F-4ACE-959D-9EB0F753BD73}" name="Full Margin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2"/>
    <tableColumn id="2" xr3:uid="{375BF78E-5806-424A-B7BD-C63C40843BE9}" uniqueName="2" name="Column2" queryTableFieldId="2" dataDxfId="141"/>
    <tableColumn id="3" xr3:uid="{CD1FFC74-B097-42B5-B1FA-08D3BD4531B9}" uniqueName="3" name="Column3" queryTableFieldId="3" dataDxfId="140"/>
    <tableColumn id="4" xr3:uid="{EA6F5C08-47B3-4BE3-8F9B-3167F2B34338}" uniqueName="4" name="Column4" queryTableFieldId="4" dataDxfId="139"/>
    <tableColumn id="5" xr3:uid="{67D1B145-6151-4A54-9C79-A6B0381CDA09}" uniqueName="5" name="Column5" queryTableFieldId="5" dataDxfId="138"/>
    <tableColumn id="6" xr3:uid="{E8D8899E-ED32-4A2F-B13D-18F4C289A59B}" uniqueName="6" name="Column6" queryTableFieldId="6" dataDxfId="137"/>
    <tableColumn id="7" xr3:uid="{CD1BCBB0-10DE-4DDA-903D-C14D16829749}" uniqueName="7" name="Column7" queryTableFieldId="7" dataDxfId="13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5"/>
    <tableColumn id="2" xr3:uid="{44D6563C-A88C-4FEE-9427-B5252DF8FA5D}" uniqueName="2" name="Column6" queryTableFieldId="2" dataDxfId="134"/>
    <tableColumn id="3" xr3:uid="{2514D758-49E4-4E3E-A628-2B2D894F398E}" uniqueName="3" name="Column2" queryTableFieldId="3" dataDxfId="133"/>
    <tableColumn id="4" xr3:uid="{062470EA-CB73-435C-8DF3-28DE262C8D69}" uniqueName="4" name="Column3" queryTableFieldId="4" dataDxfId="132"/>
    <tableColumn id="5" xr3:uid="{CDE500EE-B268-43D9-A30D-9E6CC1608CD0}" uniqueName="5" name="Column4" queryTableFieldId="5" dataDxfId="131"/>
    <tableColumn id="6" xr3:uid="{699F51E2-9A1B-4953-91BE-8D6434D76B20}" uniqueName="6" name="Column5" queryTableFieldId="6" dataDxfId="130"/>
    <tableColumn id="7" xr3:uid="{C62D0670-E212-49FF-BA61-22C41F21B60E}" uniqueName="7" name="Column62" queryTableFieldId="7" dataDxfId="12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8"/>
    <tableColumn id="2" xr3:uid="{52F60F93-88D4-4F60-A15A-4B2113E53BE2}" uniqueName="2" name="Column2" queryTableFieldId="2" dataDxfId="127"/>
    <tableColumn id="3" xr3:uid="{2A66B2A9-165C-4995-937F-8E0D8B01B3D8}" uniqueName="3" name="Column3" queryTableFieldId="3" dataDxfId="126"/>
    <tableColumn id="4" xr3:uid="{937ED0C3-8277-4EC6-BFD2-C6699696538D}" uniqueName="4" name="Column4" queryTableFieldId="4" dataDxfId="125"/>
    <tableColumn id="5" xr3:uid="{37EAAABA-4FEF-4D28-B237-360AD0A7194A}" uniqueName="5" name="Column5" queryTableFieldId="5" dataDxfId="124"/>
    <tableColumn id="6" xr3:uid="{6E7D50A0-6329-4797-9F9A-628D251C7CA5}" uniqueName="6" name="Column6" queryTableFieldId="6" dataDxfId="123"/>
    <tableColumn id="7" xr3:uid="{F8F31C01-9522-488B-915F-110987168D09}" uniqueName="7" name="Column7" queryTableFieldId="7" dataDxfId="122"/>
    <tableColumn id="8" xr3:uid="{FFD35FDD-AAE7-4F54-8AF3-197380BC0AEB}" uniqueName="8" name="Column8" queryTableFieldId="8" dataDxfId="1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20"/>
    <tableColumn id="2" xr3:uid="{0231594E-DA9E-47DE-A01C-22488210A4CF}" uniqueName="2" name="Column2" queryTableFieldId="2" dataDxfId="119"/>
    <tableColumn id="3" xr3:uid="{7A06306A-69AF-482D-910F-86D0EF88F740}" uniqueName="3" name="Column3" queryTableFieldId="3" dataDxfId="118"/>
    <tableColumn id="4" xr3:uid="{E96F3603-E9D2-4710-BDE5-6FE3E6A378D8}" uniqueName="4" name="Column4" queryTableFieldId="4" dataDxfId="117"/>
    <tableColumn id="5" xr3:uid="{37151140-CC9F-4EBB-B58D-F87E1081314A}" uniqueName="5" name="Column5" queryTableFieldId="5" dataDxfId="116"/>
    <tableColumn id="6" xr3:uid="{F0AAEEC2-014D-412A-B58D-24C71FEC9A66}" uniqueName="6" name="Column6" queryTableFieldId="6" dataDxfId="115"/>
    <tableColumn id="7" xr3:uid="{A4B4F3F0-B14D-498F-B185-AA3E2BAE729A}" uniqueName="7" name="Column7" queryTableFieldId="7" dataDxfId="114"/>
    <tableColumn id="8" xr3:uid="{0C517BB9-44A4-4BBA-AA88-B86BB679F208}" uniqueName="8" name="Column8" queryTableFieldId="8" dataDxfId="11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2"/>
    <tableColumn id="2" xr3:uid="{0D7919B1-FB5E-4192-8675-3D57B39D9AB0}" uniqueName="2" name="Column2" queryTableFieldId="2" dataDxfId="111"/>
    <tableColumn id="3" xr3:uid="{94F12F3D-88BF-4BEB-85E7-FF6313F6B88E}" uniqueName="3" name="Column3" queryTableFieldId="3" dataDxfId="110"/>
    <tableColumn id="4" xr3:uid="{2B04EEA3-DC55-4C69-860F-9571D35E352D}" uniqueName="4" name="Column4" queryTableFieldId="4" dataDxfId="109"/>
    <tableColumn id="5" xr3:uid="{461C5084-182B-40CC-B479-24798E48D0F4}" uniqueName="5" name="Column5" queryTableFieldId="5" dataDxfId="108"/>
    <tableColumn id="6" xr3:uid="{258F7EB6-7345-43CA-BF8A-5E088D06FF8F}" uniqueName="6" name="Column6" queryTableFieldId="6" dataDxfId="10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6"/>
    <tableColumn id="2" xr3:uid="{15260D47-39CC-4501-9656-F8DBE6AD3AB1}" uniqueName="2" name="Column2" queryTableFieldId="2" dataDxfId="105"/>
    <tableColumn id="3" xr3:uid="{06C8B30C-3DD3-49E6-8BE6-C8A9D39F2FC4}" uniqueName="3" name="Column3" queryTableFieldId="3" dataDxfId="104"/>
    <tableColumn id="4" xr3:uid="{40A070F6-4BDB-49A7-9394-4D63F3A9E318}" uniqueName="4" name="Column4" queryTableFieldId="4" dataDxfId="103"/>
    <tableColumn id="5" xr3:uid="{C5E0BAEF-796C-4C71-ACA7-889E63543C2D}" uniqueName="5" name="Column5" queryTableFieldId="5" dataDxfId="102"/>
    <tableColumn id="6" xr3:uid="{1BA75280-A961-41F1-B113-5935891BA00A}" uniqueName="6" name="Column6" queryTableFieldId="6" dataDxfId="10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100"/>
    <tableColumn id="2" xr3:uid="{151810A9-7DD3-4FD0-91D6-6608DF85A8CF}" uniqueName="2" name="Column2" queryTableFieldId="2" dataDxfId="99"/>
    <tableColumn id="3" xr3:uid="{94D629BF-F745-493D-8F74-FA7EEFDEAA84}" uniqueName="3" name="Column3" queryTableFieldId="3" dataDxfId="98"/>
    <tableColumn id="4" xr3:uid="{AE87299A-170F-4661-BD08-B108394E2F7C}" uniqueName="4" name="Column4" queryTableFieldId="4" dataDxfId="97"/>
    <tableColumn id="5" xr3:uid="{708CB468-5E3F-4D0C-B6BD-C2C44C7191EC}" uniqueName="5" name="Column5" queryTableFieldId="5" dataDxfId="96"/>
    <tableColumn id="6" xr3:uid="{5D4BD3CB-C344-4155-B3C1-ECC49F86CED1}" uniqueName="6" name="Column6" queryTableFieldId="6" dataDxfId="95"/>
    <tableColumn id="7" xr3:uid="{61DF1122-5C54-47A3-98F9-27CA1B50CA9D}" uniqueName="7" name="Column7" queryTableFieldId="7" dataDxfId="94"/>
    <tableColumn id="8" xr3:uid="{130590EE-DDCB-43DB-A020-385B521DA018}" uniqueName="8" name="Column8" queryTableFieldId="8" dataDxfId="93"/>
    <tableColumn id="9" xr3:uid="{06B903F7-5E22-476D-A116-655599D2C518}" uniqueName="9" name="Column9" queryTableFieldId="9" dataDxfId="92"/>
    <tableColumn id="10" xr3:uid="{CED96D55-8B0D-492D-B0EC-F3E56EFB2649}" uniqueName="10" name="Column10" queryTableFieldId="10" dataDxfId="91"/>
    <tableColumn id="11" xr3:uid="{346823E9-F305-4F11-941F-1C42A8AB0C99}" uniqueName="11" name="Column11" queryTableFieldId="11" dataDxfId="90"/>
    <tableColumn id="12" xr3:uid="{7B421AA8-C9DB-4E35-A456-DF0F56050B79}" uniqueName="12" name="Column12" queryTableFieldId="12" dataDxfId="8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8"/>
    <tableColumn id="2" xr3:uid="{166854EB-0B50-4420-BB3F-7A5A2C9FB7F7}" uniqueName="2" name="Column2" queryTableFieldId="2" dataDxfId="87"/>
    <tableColumn id="3" xr3:uid="{638857E5-1EB4-4FBE-9FFE-2951F2F4ABD0}" uniqueName="3" name="Column3" queryTableFieldId="3" dataDxfId="86"/>
    <tableColumn id="4" xr3:uid="{F4EFE2EF-AC84-40F8-BE68-0B6B520F8EA8}" uniqueName="4" name="Column4" queryTableFieldId="4" dataDxfId="85"/>
    <tableColumn id="5" xr3:uid="{38D026D2-A47E-46EA-BA10-AF890A55BF2B}" uniqueName="5" name="Column5" queryTableFieldId="5" dataDxfId="84"/>
    <tableColumn id="6" xr3:uid="{025C6DA2-37A6-491F-904E-DDE12948D35B}" uniqueName="6" name="Column6" queryTableFieldId="6" dataDxfId="83"/>
    <tableColumn id="7" xr3:uid="{AC28B573-67B7-4468-A6A2-F648D17079B6}" uniqueName="7" name="Column7" queryTableFieldId="7" dataDxfId="82"/>
    <tableColumn id="8" xr3:uid="{F6F06554-210B-472F-95F2-8E89D931E4C1}" uniqueName="8" name="Column8" queryTableFieldId="8" dataDxfId="81"/>
    <tableColumn id="9" xr3:uid="{F0A8F323-36C1-4290-980B-8F6F5DC6A41E}" uniqueName="9" name="Column9" queryTableFieldId="9" dataDxfId="80"/>
    <tableColumn id="10" xr3:uid="{25D60007-5007-4174-85F5-572E3C29FE33}" uniqueName="10" name="Column10" queryTableFieldId="10" dataDxfId="79"/>
    <tableColumn id="11" xr3:uid="{2071EB9B-B14E-4EF0-9B86-0D5FDA96828D}" uniqueName="11" name="Column11" queryTableFieldId="11" dataDxfId="78"/>
    <tableColumn id="12" xr3:uid="{1660C180-EE6B-48E8-9880-55F02CC623C4}" uniqueName="12" name="Column12" queryTableFieldId="12" dataDxfId="77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6"/>
    <tableColumn id="2" xr3:uid="{549208EE-7E07-4F0F-ACFD-9606CC8F6B50}" uniqueName="2" name="Column2" queryTableFieldId="2" dataDxfId="75"/>
    <tableColumn id="3" xr3:uid="{086F7B88-A201-47FD-B9A0-0C976108E144}" uniqueName="3" name="Column3" queryTableFieldId="3" dataDxfId="74"/>
    <tableColumn id="4" xr3:uid="{CC912184-CE02-4DC9-8815-71C4295C86DF}" uniqueName="4" name="Column4" queryTableFieldId="4" dataDxfId="73"/>
    <tableColumn id="5" xr3:uid="{8F3F2202-7C07-4D43-B483-871C9E242208}" uniqueName="5" name="Column5" queryTableFieldId="5" dataDxfId="72"/>
    <tableColumn id="6" xr3:uid="{6D2190D6-B434-4BB9-95B1-A29148C453AF}" uniqueName="6" name="Column6" queryTableFieldId="6" dataDxfId="71"/>
    <tableColumn id="7" xr3:uid="{A33DE0AF-7DA7-4623-87E7-DBA2BF4E404A}" uniqueName="7" name="Column7" queryTableFieldId="7" dataDxfId="70"/>
    <tableColumn id="8" xr3:uid="{CD689B59-BA44-4F67-9FF9-E08337BE66FD}" uniqueName="8" name="Column8" queryTableFieldId="8" dataDxfId="69"/>
    <tableColumn id="9" xr3:uid="{744F224A-BA1E-4758-B291-8D5C8D341610}" uniqueName="9" name="Column9" queryTableFieldId="9" dataDxfId="68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7"/>
    <tableColumn id="2" xr3:uid="{F9BA0334-AC0F-4599-91DD-1D3B53530BA2}" uniqueName="2" name="Column2" queryTableFieldId="2" dataDxfId="66"/>
    <tableColumn id="3" xr3:uid="{2E40CB08-FF90-4211-A5F6-3255AA5CEAED}" uniqueName="3" name="Column3" queryTableFieldId="3" dataDxfId="65"/>
    <tableColumn id="4" xr3:uid="{951E49DE-3DB8-41C0-8F36-6E5A1649659D}" uniqueName="4" name="Column4" queryTableFieldId="4" dataDxfId="64"/>
    <tableColumn id="5" xr3:uid="{D7FC7D23-AA29-4FAE-8DF4-B23A11020D8C}" uniqueName="5" name="Column5" queryTableFieldId="5" dataDxfId="63"/>
    <tableColumn id="6" xr3:uid="{85DA6C7C-BC56-4316-BB56-3D2CA86DF4B0}" uniqueName="6" name="Column6" queryTableFieldId="6" dataDxfId="62"/>
    <tableColumn id="7" xr3:uid="{47F39228-8CCC-4319-9964-568280350AF4}" uniqueName="7" name="Column7" queryTableFieldId="7" dataDxfId="61"/>
    <tableColumn id="8" xr3:uid="{781188CD-5AC0-41B9-8575-2EACD4BA90A4}" uniqueName="8" name="Column8" queryTableFieldId="8" dataDxfId="60"/>
    <tableColumn id="9" xr3:uid="{A2DFBEC8-960F-4613-A8B8-821CF42818AC}" uniqueName="9" name="Column9" queryTableFieldId="9" dataDxfId="5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8"/>
    <tableColumn id="2" xr3:uid="{BD116665-54B3-487B-82AD-7E260403FB1A}" uniqueName="2" name="Column2" queryTableFieldId="2" dataDxfId="57"/>
    <tableColumn id="3" xr3:uid="{A0C72322-3C63-446F-A7B0-E45538411191}" uniqueName="3" name="Column3" queryTableFieldId="3" dataDxfId="5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5"/>
    <tableColumn id="2" xr3:uid="{C37743D7-7886-43A1-BB26-C0F3914426C9}" uniqueName="2" name="Column2" queryTableFieldId="2" dataDxfId="54"/>
    <tableColumn id="3" xr3:uid="{DFF6BFBF-623A-4318-86AF-C5448FC821A5}" uniqueName="3" name="Column3" queryTableFieldId="3" dataDxfId="5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2"/>
    <tableColumn id="2" xr3:uid="{D1233A63-9D37-45F3-9DC7-52977AC06ADC}" uniqueName="2" name="Column2" queryTableFieldId="2" dataDxfId="51"/>
    <tableColumn id="3" xr3:uid="{400191B1-4CF8-4D78-82E7-FED7CD6730E6}" uniqueName="3" name="Column3" queryTableFieldId="3" dataDxfId="50"/>
    <tableColumn id="4" xr3:uid="{3D829CC4-4292-4CD0-80B8-3490D4014AC9}" uniqueName="4" name="Column4" queryTableFieldId="4" dataDxfId="49"/>
    <tableColumn id="5" xr3:uid="{9BC50CF1-EF44-42B4-9129-E887F74428C9}" uniqueName="5" name="Column5" queryTableFieldId="5" dataDxfId="4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7"/>
    <tableColumn id="2" xr3:uid="{6B521FB3-E639-4556-B8C5-473A63201BC1}" uniqueName="2" name="Column2" queryTableFieldId="2" dataDxfId="46"/>
    <tableColumn id="3" xr3:uid="{3D07F9E9-4DA3-41C6-98A7-BC28F0C8BFB5}" uniqueName="3" name="Column3" queryTableFieldId="3" dataDxfId="45"/>
    <tableColumn id="4" xr3:uid="{89F1E0D5-9B1D-4170-BB1D-3FBA7855FC27}" uniqueName="4" name="Column4" queryTableFieldId="4" dataDxfId="44"/>
    <tableColumn id="5" xr3:uid="{68E29A0D-4E20-4E2A-A030-157EF3C69E97}" uniqueName="5" name="Column5" queryTableFieldId="5" dataDxfId="43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2"/>
    <tableColumn id="2" xr3:uid="{9915D8BD-1C99-4D36-BE7E-9EBEAD6D7B12}" uniqueName="2" name="Column2" queryTableFieldId="2" dataDxfId="41"/>
    <tableColumn id="3" xr3:uid="{D353D58B-6A1D-4079-A9EC-77376B67A375}" uniqueName="3" name="Column3" queryTableFieldId="3" dataDxfId="40"/>
    <tableColumn id="4" xr3:uid="{ACF53426-7425-4D38-9673-B3197A3F9292}" uniqueName="4" name="Column4" queryTableFieldId="4" dataDxfId="39"/>
    <tableColumn id="5" xr3:uid="{673A9374-D6DA-46D7-AAD2-6F2220F4ED8C}" uniqueName="5" name="Column5" queryTableFieldId="5" dataDxfId="38"/>
    <tableColumn id="6" xr3:uid="{37C428F9-0692-44D1-B8CF-2CBC7901020B}" uniqueName="6" name="Column6" queryTableFieldId="6" dataDxfId="3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6"/>
    <tableColumn id="2" xr3:uid="{671AE648-452F-44F1-9A65-8468F7B19950}" uniqueName="2" name="Column2" queryTableFieldId="2" dataDxfId="35"/>
    <tableColumn id="3" xr3:uid="{C3287937-E8A8-4D80-A27C-D2A5C0E44D68}" uniqueName="3" name="Column3" queryTableFieldId="3" dataDxfId="34"/>
    <tableColumn id="4" xr3:uid="{49CAB777-0355-40CC-9F2D-C41408ED9E98}" uniqueName="4" name="Column4" queryTableFieldId="4" dataDxfId="33"/>
    <tableColumn id="5" xr3:uid="{A19C49CB-F2CF-4D60-B082-761FE4F0ABC5}" uniqueName="5" name="Column5" queryTableFieldId="5" dataDxfId="32"/>
    <tableColumn id="6" xr3:uid="{801427E9-2562-451E-AE45-ACF6DAAAFFFB}" uniqueName="6" name="Column6" queryTableFieldId="6" dataDxfId="3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30"/>
    <tableColumn id="2" xr3:uid="{9215A7DD-9718-48E5-BA20-B6B9989DD0D2}" uniqueName="2" name="Column2" queryTableFieldId="2" dataDxfId="29"/>
    <tableColumn id="3" xr3:uid="{AE2AC56F-3587-4342-A60B-0B4A30905DD3}" uniqueName="3" name="Column3" queryTableFieldId="3" dataDxfId="28"/>
    <tableColumn id="4" xr3:uid="{F7BE237D-2C3F-4C27-92EF-2601ABCBA887}" uniqueName="4" name="Column4" queryTableFieldId="4" dataDxfId="27"/>
    <tableColumn id="5" xr3:uid="{7950C4F9-8FA4-4C6E-B03A-A0235ECC51FF}" uniqueName="5" name="Column5" queryTableFieldId="5" dataDxfId="26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5"/>
    <tableColumn id="2" xr3:uid="{BB67F395-3AAE-4514-BCCE-DE32693EB37D}" uniqueName="2" name="Column2" queryTableFieldId="2" dataDxfId="24"/>
    <tableColumn id="3" xr3:uid="{230B22CA-5CA3-4E2D-92CC-C75BC5831FF2}" uniqueName="3" name="Column3" queryTableFieldId="3" dataDxfId="23"/>
    <tableColumn id="4" xr3:uid="{42788CA6-A70D-442A-9072-79E0D19F0B28}" uniqueName="4" name="Column4" queryTableFieldId="4" dataDxfId="22"/>
    <tableColumn id="5" xr3:uid="{E37C1038-7442-4E7D-BB43-162AD6FA4195}" uniqueName="5" name="Column5" queryTableFieldId="5" dataDxfId="21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20"/>
    <tableColumn id="2" xr3:uid="{BF4ECEAF-8998-4833-A444-7DD2840947AB}" uniqueName="2" name="Column2" queryTableFieldId="2" dataDxfId="19"/>
    <tableColumn id="3" xr3:uid="{A77E13C5-CB25-43C0-9678-51A378FA64FC}" uniqueName="3" name="Column3" queryTableFieldId="3" dataDxfId="18"/>
    <tableColumn id="4" xr3:uid="{46713ABC-AA6E-45DD-9BBE-03C863D6B1D1}" uniqueName="4" name="Column4" queryTableFieldId="4" dataDxfId="17"/>
    <tableColumn id="5" xr3:uid="{85365AB6-280F-40C4-AB42-3455547D61F1}" uniqueName="5" name="Column5" queryTableFieldId="5" dataDxfId="1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5"/>
    <tableColumn id="2" xr3:uid="{3470DF86-5A38-429A-95CF-F5FF5E59449C}" uniqueName="2" name="Column2" queryTableFieldId="2" dataDxfId="14"/>
    <tableColumn id="3" xr3:uid="{BC1BD851-46F6-4634-95EE-ED117E75EBB6}" uniqueName="3" name="Column3" queryTableFieldId="3" dataDxfId="13"/>
    <tableColumn id="4" xr3:uid="{FF5D3D34-BBDB-4113-8340-C737255ED1BD}" uniqueName="4" name="Column4" queryTableFieldId="4" dataDxfId="12"/>
    <tableColumn id="5" xr3:uid="{F05FA152-C9D6-4773-B0A5-5B18B60C7102}" uniqueName="5" name="Column5" queryTableFieldId="5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81"/>
  <sheetViews>
    <sheetView tabSelected="1" zoomScale="80" zoomScaleNormal="80" workbookViewId="0">
      <pane ySplit="1" topLeftCell="A65" activePane="bottomLeft" state="frozen"/>
      <selection pane="bottomLeft" activeCell="C85" sqref="C85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1796875" bestFit="1" customWidth="1"/>
    <col min="5" max="6" width="17.453125" customWidth="1"/>
    <col min="7" max="7" width="10.81640625" customWidth="1"/>
    <col min="8" max="8" width="14.453125" bestFit="1" customWidth="1"/>
    <col min="9" max="9" width="14.26953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453125" bestFit="1" customWidth="1"/>
    <col min="15" max="15" width="26.54296875" bestFit="1" customWidth="1"/>
    <col min="16" max="16" width="8" bestFit="1" customWidth="1"/>
    <col min="17" max="17" width="10.453125" bestFit="1" customWidth="1"/>
    <col min="18" max="18" width="25.7265625" bestFit="1" customWidth="1"/>
    <col min="19" max="19" width="20" bestFit="1" customWidth="1"/>
    <col min="20" max="20" width="37.1796875" bestFit="1" customWidth="1"/>
    <col min="21" max="21" width="33.54296875" bestFit="1" customWidth="1"/>
    <col min="22" max="22" width="15.453125" bestFit="1" customWidth="1"/>
    <col min="23" max="23" width="22.1796875" bestFit="1" customWidth="1"/>
    <col min="24" max="24" width="30.1796875" bestFit="1" customWidth="1"/>
    <col min="25" max="25" width="26.453125" bestFit="1" customWidth="1"/>
    <col min="26" max="26" width="28.453125" bestFit="1" customWidth="1"/>
    <col min="27" max="27" width="21.1796875" bestFit="1" customWidth="1"/>
    <col min="28" max="28" width="11.54296875" bestFit="1" customWidth="1"/>
    <col min="29" max="29" width="25.81640625" bestFit="1" customWidth="1"/>
    <col min="30" max="30" width="34.1796875" bestFit="1" customWidth="1"/>
    <col min="31" max="31" width="22.17968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9">
        <f>I2/1.12</f>
        <v>18750000</v>
      </c>
      <c r="E2" s="5">
        <f t="shared" ref="E2:E35" si="0">D2*90%</f>
        <v>16875000</v>
      </c>
      <c r="F2" s="5">
        <f t="shared" ref="F2:F35" si="1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9">
        <f t="shared" ref="D3:D33" si="2">I3/1.12</f>
        <v>18750000</v>
      </c>
      <c r="E3" s="5">
        <f t="shared" si="0"/>
        <v>16875000</v>
      </c>
      <c r="F3" s="5">
        <f t="shared" si="1"/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9">
        <f t="shared" si="2"/>
        <v>18750000</v>
      </c>
      <c r="E4" s="5">
        <f t="shared" si="0"/>
        <v>16875000</v>
      </c>
      <c r="F4" s="5">
        <f t="shared" si="1"/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9">
        <f t="shared" si="2"/>
        <v>18750000</v>
      </c>
      <c r="E5" s="5">
        <f t="shared" si="0"/>
        <v>16875000</v>
      </c>
      <c r="F5" s="5">
        <f t="shared" si="1"/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9">
        <f t="shared" si="2"/>
        <v>22321428.571428567</v>
      </c>
      <c r="E6" s="5">
        <f t="shared" si="0"/>
        <v>20089285.714285713</v>
      </c>
      <c r="F6" s="5">
        <f t="shared" si="1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9">
        <f t="shared" si="2"/>
        <v>20758928.571428567</v>
      </c>
      <c r="E7" s="5">
        <f t="shared" si="0"/>
        <v>18683035.714285713</v>
      </c>
      <c r="F7" s="5">
        <f t="shared" si="1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9">
        <f t="shared" si="2"/>
        <v>22053571.428571429</v>
      </c>
      <c r="E8" s="5">
        <f t="shared" si="0"/>
        <v>19848214.285714287</v>
      </c>
      <c r="F8" s="5">
        <f t="shared" si="1"/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9">
        <f t="shared" si="2"/>
        <v>29464285.714285709</v>
      </c>
      <c r="E9" s="5">
        <f t="shared" si="0"/>
        <v>26517857.142857138</v>
      </c>
      <c r="F9" s="5">
        <f t="shared" si="1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9">
        <f t="shared" si="2"/>
        <v>31249999.999999996</v>
      </c>
      <c r="E10" s="5">
        <f t="shared" si="0"/>
        <v>28124999.999999996</v>
      </c>
      <c r="F10" s="5">
        <f t="shared" si="1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9">
        <f t="shared" si="2"/>
        <v>31249999.999999996</v>
      </c>
      <c r="E11" s="5">
        <f t="shared" si="0"/>
        <v>28124999.999999996</v>
      </c>
      <c r="F11" s="5">
        <f t="shared" si="1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9">
        <f t="shared" si="2"/>
        <v>33928571.428571425</v>
      </c>
      <c r="E12" s="5">
        <f t="shared" si="0"/>
        <v>30535714.285714284</v>
      </c>
      <c r="F12" s="5">
        <f t="shared" si="1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9">
        <f t="shared" si="2"/>
        <v>20535714.285714284</v>
      </c>
      <c r="E13" s="5">
        <f t="shared" si="0"/>
        <v>18482142.857142854</v>
      </c>
      <c r="F13" s="5">
        <f t="shared" si="1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9">
        <f t="shared" si="2"/>
        <v>17857142.857142854</v>
      </c>
      <c r="E14" s="5">
        <f t="shared" si="0"/>
        <v>16071428.571428569</v>
      </c>
      <c r="F14" s="5">
        <f t="shared" si="1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9">
        <f t="shared" si="2"/>
        <v>11607142.857142856</v>
      </c>
      <c r="E15" s="5">
        <f t="shared" si="0"/>
        <v>10446428.571428571</v>
      </c>
      <c r="F15" s="5">
        <f t="shared" si="1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10" t="s">
        <v>610</v>
      </c>
      <c r="B16" s="4" t="s">
        <v>613</v>
      </c>
      <c r="C16" s="5">
        <v>217000000</v>
      </c>
      <c r="D16" s="9">
        <f t="shared" si="2"/>
        <v>11607142.857142856</v>
      </c>
      <c r="E16" s="5">
        <f t="shared" si="0"/>
        <v>10446428.571428571</v>
      </c>
      <c r="F16" s="5">
        <f t="shared" si="1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35">
      <c r="A17" s="10" t="s">
        <v>612</v>
      </c>
      <c r="B17" s="4" t="s">
        <v>614</v>
      </c>
      <c r="C17" s="5">
        <v>263000000</v>
      </c>
      <c r="D17" s="9">
        <f t="shared" si="2"/>
        <v>17857142.857142854</v>
      </c>
      <c r="E17" s="5">
        <f t="shared" si="0"/>
        <v>16071428.571428569</v>
      </c>
      <c r="F17" s="5">
        <f t="shared" ref="F17" si="3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35">
      <c r="A18" s="10" t="s">
        <v>617</v>
      </c>
      <c r="B18" s="4" t="s">
        <v>615</v>
      </c>
      <c r="C18" s="9">
        <v>303000000</v>
      </c>
      <c r="D18" s="9">
        <f t="shared" si="2"/>
        <v>20535714.285714284</v>
      </c>
      <c r="E18" s="5">
        <f t="shared" si="0"/>
        <v>18482142.857142854</v>
      </c>
      <c r="F18" s="5">
        <f t="shared" ref="F18" si="4">D18*70%</f>
        <v>14374999.999999998</v>
      </c>
      <c r="G18" s="3">
        <v>264</v>
      </c>
      <c r="H18" s="4" t="s">
        <v>566</v>
      </c>
      <c r="I18" s="12">
        <v>23000000</v>
      </c>
    </row>
    <row r="19" spans="1:9" x14ac:dyDescent="0.35">
      <c r="A19" s="10" t="s">
        <v>503</v>
      </c>
      <c r="B19" s="4" t="s">
        <v>549</v>
      </c>
      <c r="C19" s="5">
        <v>353000000</v>
      </c>
      <c r="D19" s="9">
        <f t="shared" si="2"/>
        <v>25892857.142857142</v>
      </c>
      <c r="E19" s="5">
        <f t="shared" si="0"/>
        <v>23303571.428571429</v>
      </c>
      <c r="F19" s="5">
        <f t="shared" si="1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35">
      <c r="A20" s="10" t="s">
        <v>586</v>
      </c>
      <c r="B20" s="4" t="s">
        <v>583</v>
      </c>
      <c r="C20" s="5">
        <v>318000000</v>
      </c>
      <c r="D20" s="9">
        <f t="shared" si="2"/>
        <v>23214285.714285713</v>
      </c>
      <c r="E20" s="5">
        <f t="shared" si="0"/>
        <v>20892857.142857142</v>
      </c>
      <c r="F20" s="5">
        <f t="shared" si="1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35">
      <c r="A21" s="10" t="s">
        <v>504</v>
      </c>
      <c r="B21" s="4" t="s">
        <v>510</v>
      </c>
      <c r="C21" s="5">
        <v>363000000</v>
      </c>
      <c r="D21" s="9">
        <f t="shared" si="2"/>
        <v>26785714.285714284</v>
      </c>
      <c r="E21" s="5">
        <f t="shared" si="0"/>
        <v>24107142.857142854</v>
      </c>
      <c r="F21" s="5">
        <f t="shared" si="1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35">
      <c r="A22" s="10" t="s">
        <v>588</v>
      </c>
      <c r="B22" s="4" t="s">
        <v>584</v>
      </c>
      <c r="C22" s="5">
        <v>363000000</v>
      </c>
      <c r="D22" s="9">
        <f t="shared" si="2"/>
        <v>25892857.142857142</v>
      </c>
      <c r="E22" s="5">
        <f t="shared" si="0"/>
        <v>23303571.428571429</v>
      </c>
      <c r="F22" s="5">
        <f t="shared" si="1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35">
      <c r="A23" s="10" t="s">
        <v>587</v>
      </c>
      <c r="B23" s="4" t="s">
        <v>584</v>
      </c>
      <c r="C23" s="5">
        <v>363000000</v>
      </c>
      <c r="D23" s="9">
        <f t="shared" si="2"/>
        <v>25892857.142857142</v>
      </c>
      <c r="E23" s="5">
        <f t="shared" si="0"/>
        <v>23303571.428571429</v>
      </c>
      <c r="F23" s="5">
        <f t="shared" si="1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35">
      <c r="A24" s="10" t="s">
        <v>505</v>
      </c>
      <c r="B24" s="4" t="s">
        <v>511</v>
      </c>
      <c r="C24" s="5">
        <v>413000000</v>
      </c>
      <c r="D24" s="9">
        <f t="shared" si="2"/>
        <v>30357142.857142854</v>
      </c>
      <c r="E24" s="5">
        <f t="shared" si="0"/>
        <v>27321428.571428571</v>
      </c>
      <c r="F24" s="5">
        <f t="shared" si="1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35">
      <c r="A25" s="10" t="s">
        <v>558</v>
      </c>
      <c r="B25" s="4" t="s">
        <v>512</v>
      </c>
      <c r="C25" s="5">
        <v>443000000</v>
      </c>
      <c r="D25" s="9">
        <f t="shared" si="2"/>
        <v>33035714.285714284</v>
      </c>
      <c r="E25" s="5">
        <f t="shared" si="0"/>
        <v>29732142.857142854</v>
      </c>
      <c r="F25" s="5">
        <f t="shared" si="1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506</v>
      </c>
      <c r="B26" s="4" t="s">
        <v>512</v>
      </c>
      <c r="C26" s="5">
        <v>443000000</v>
      </c>
      <c r="D26" s="9">
        <f t="shared" si="2"/>
        <v>33035714.285714284</v>
      </c>
      <c r="E26" s="5">
        <f t="shared" si="0"/>
        <v>29732142.857142854</v>
      </c>
      <c r="F26" s="5">
        <f t="shared" si="1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35">
      <c r="A27" s="10" t="s">
        <v>561</v>
      </c>
      <c r="B27" s="4" t="s">
        <v>512</v>
      </c>
      <c r="C27" s="5">
        <v>443000000</v>
      </c>
      <c r="D27" s="9">
        <f t="shared" si="2"/>
        <v>33035714.285714284</v>
      </c>
      <c r="E27" s="5">
        <f t="shared" si="0"/>
        <v>29732142.857142854</v>
      </c>
      <c r="F27" s="5">
        <f t="shared" si="1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35">
      <c r="A28" s="10" t="s">
        <v>557</v>
      </c>
      <c r="B28" s="4" t="s">
        <v>559</v>
      </c>
      <c r="C28" s="5">
        <v>415000000</v>
      </c>
      <c r="D28" s="9">
        <f t="shared" si="2"/>
        <v>33035714.285714284</v>
      </c>
      <c r="E28" s="5">
        <f t="shared" si="0"/>
        <v>29732142.857142854</v>
      </c>
      <c r="F28" s="5">
        <f t="shared" si="1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35">
      <c r="A29" s="10" t="s">
        <v>582</v>
      </c>
      <c r="B29" s="4" t="s">
        <v>559</v>
      </c>
      <c r="C29" s="5">
        <v>415000000</v>
      </c>
      <c r="D29" s="9">
        <f t="shared" si="2"/>
        <v>33035714.285714284</v>
      </c>
      <c r="E29" s="5">
        <f t="shared" si="0"/>
        <v>29732142.857142854</v>
      </c>
      <c r="F29" s="5">
        <f t="shared" si="1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523</v>
      </c>
      <c r="B30" s="4" t="s">
        <v>535</v>
      </c>
      <c r="C30" s="5">
        <v>188300000</v>
      </c>
      <c r="D30" s="9">
        <f t="shared" si="2"/>
        <v>11339285.714285715</v>
      </c>
      <c r="E30" s="5">
        <f t="shared" si="0"/>
        <v>10205357.142857144</v>
      </c>
      <c r="F30" s="5">
        <f t="shared" si="1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35">
      <c r="A31" s="10" t="s">
        <v>560</v>
      </c>
      <c r="B31" s="4" t="s">
        <v>535</v>
      </c>
      <c r="C31" s="5">
        <v>188300000</v>
      </c>
      <c r="D31" s="9">
        <f t="shared" si="2"/>
        <v>11339285.714285715</v>
      </c>
      <c r="E31" s="5">
        <f t="shared" si="0"/>
        <v>10205357.142857144</v>
      </c>
      <c r="F31" s="5">
        <f t="shared" si="1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35">
      <c r="A32" s="10" t="s">
        <v>524</v>
      </c>
      <c r="B32" s="4" t="s">
        <v>536</v>
      </c>
      <c r="C32" s="5">
        <v>222850000</v>
      </c>
      <c r="D32" s="9">
        <f t="shared" si="2"/>
        <v>14285714.285714284</v>
      </c>
      <c r="E32" s="5">
        <f t="shared" si="0"/>
        <v>12857142.857142856</v>
      </c>
      <c r="F32" s="5">
        <f t="shared" si="1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35">
      <c r="A33" s="10" t="s">
        <v>498</v>
      </c>
      <c r="B33" s="4" t="s">
        <v>537</v>
      </c>
      <c r="C33" s="5">
        <v>210700000</v>
      </c>
      <c r="D33" s="9">
        <f t="shared" si="2"/>
        <v>13124999.999999998</v>
      </c>
      <c r="E33" s="5">
        <f t="shared" si="0"/>
        <v>11812499.999999998</v>
      </c>
      <c r="F33" s="5">
        <f t="shared" si="1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35">
      <c r="A34" s="10" t="s">
        <v>525</v>
      </c>
      <c r="B34" s="4" t="s">
        <v>544</v>
      </c>
      <c r="C34" s="5">
        <v>262500000</v>
      </c>
      <c r="D34" s="9">
        <f t="shared" ref="D34:D65" si="5">I34/1.12</f>
        <v>16339285.714285713</v>
      </c>
      <c r="E34" s="5">
        <f t="shared" si="0"/>
        <v>14705357.142857142</v>
      </c>
      <c r="F34" s="5">
        <f t="shared" si="1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35">
      <c r="A35" s="10" t="s">
        <v>527</v>
      </c>
      <c r="B35" s="4" t="s">
        <v>490</v>
      </c>
      <c r="C35" s="5">
        <v>277200000</v>
      </c>
      <c r="D35" s="9">
        <f t="shared" si="5"/>
        <v>18660714.285714284</v>
      </c>
      <c r="E35" s="5">
        <f t="shared" si="0"/>
        <v>16794642.857142854</v>
      </c>
      <c r="F35" s="5">
        <f t="shared" si="1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35">
      <c r="A36" s="10" t="s">
        <v>528</v>
      </c>
      <c r="B36" s="4" t="s">
        <v>491</v>
      </c>
      <c r="C36" s="5">
        <v>291300000</v>
      </c>
      <c r="D36" s="9">
        <f t="shared" si="5"/>
        <v>19642857.142857142</v>
      </c>
      <c r="E36" s="5">
        <f t="shared" ref="E36:E57" si="6">D36*90%</f>
        <v>17678571.428571429</v>
      </c>
      <c r="F36" s="5">
        <f t="shared" ref="F36:F57" si="7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35">
      <c r="A37" s="10" t="s">
        <v>499</v>
      </c>
      <c r="B37" s="4" t="s">
        <v>538</v>
      </c>
      <c r="C37" s="5">
        <v>285200000</v>
      </c>
      <c r="D37" s="9">
        <f t="shared" si="5"/>
        <v>18303571.428571429</v>
      </c>
      <c r="E37" s="5">
        <f t="shared" si="6"/>
        <v>16473214.285714287</v>
      </c>
      <c r="F37" s="5">
        <f t="shared" si="7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35">
      <c r="A38" s="10" t="s">
        <v>616</v>
      </c>
      <c r="B38" s="4" t="s">
        <v>611</v>
      </c>
      <c r="C38" s="9">
        <v>307300000</v>
      </c>
      <c r="D38" s="9">
        <f t="shared" si="5"/>
        <v>19999999.999999996</v>
      </c>
      <c r="E38" s="5">
        <f t="shared" ref="E38" si="8">D38*90%</f>
        <v>17999999.999999996</v>
      </c>
      <c r="F38" s="5">
        <f t="shared" ref="F38" si="9">D38*70%</f>
        <v>13999999.999999996</v>
      </c>
      <c r="G38" s="20">
        <v>210</v>
      </c>
      <c r="H38" s="4" t="s">
        <v>567</v>
      </c>
      <c r="I38" s="12">
        <v>22400000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9">
        <f t="shared" si="5"/>
        <v>22857142.857142854</v>
      </c>
      <c r="E39" s="5">
        <f t="shared" si="6"/>
        <v>20571428.571428571</v>
      </c>
      <c r="F39" s="5">
        <f t="shared" si="7"/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22" t="s">
        <v>149</v>
      </c>
      <c r="B40" s="4" t="s">
        <v>611</v>
      </c>
      <c r="C40" s="9">
        <v>307300000</v>
      </c>
      <c r="D40" s="9">
        <f t="shared" si="5"/>
        <v>19999999.999999996</v>
      </c>
      <c r="E40" s="5">
        <f t="shared" si="6"/>
        <v>17999999.999999996</v>
      </c>
      <c r="F40" s="5">
        <f t="shared" si="7"/>
        <v>13999999.999999996</v>
      </c>
      <c r="G40" s="20">
        <v>210</v>
      </c>
      <c r="H40" s="4" t="s">
        <v>567</v>
      </c>
      <c r="I40" s="12">
        <v>22400000</v>
      </c>
    </row>
    <row r="41" spans="1:9" x14ac:dyDescent="0.35">
      <c r="A41" s="10" t="s">
        <v>607</v>
      </c>
      <c r="B41" s="4" t="s">
        <v>597</v>
      </c>
      <c r="C41" s="9">
        <v>399000000</v>
      </c>
      <c r="D41" s="9">
        <f t="shared" si="5"/>
        <v>28214285.714285713</v>
      </c>
      <c r="E41" s="9">
        <f t="shared" si="6"/>
        <v>25392857.142857142</v>
      </c>
      <c r="F41" s="9">
        <f t="shared" si="7"/>
        <v>19749999.999999996</v>
      </c>
      <c r="G41" s="20">
        <v>258</v>
      </c>
      <c r="H41" s="4" t="s">
        <v>597</v>
      </c>
      <c r="I41" s="12">
        <v>31600000</v>
      </c>
    </row>
    <row r="42" spans="1:9" x14ac:dyDescent="0.35">
      <c r="A42" s="10" t="s">
        <v>599</v>
      </c>
      <c r="B42" s="4" t="s">
        <v>598</v>
      </c>
      <c r="C42" s="9">
        <v>459000000</v>
      </c>
      <c r="D42" s="9">
        <f t="shared" si="5"/>
        <v>32499999.999999996</v>
      </c>
      <c r="E42" s="9">
        <f t="shared" si="6"/>
        <v>29249999.999999996</v>
      </c>
      <c r="F42" s="9">
        <f t="shared" si="7"/>
        <v>22749999.999999996</v>
      </c>
      <c r="G42" s="20">
        <v>259</v>
      </c>
      <c r="H42" s="4" t="s">
        <v>598</v>
      </c>
      <c r="I42" s="12">
        <v>36400000</v>
      </c>
    </row>
    <row r="43" spans="1:9" x14ac:dyDescent="0.35">
      <c r="A43" s="10" t="s">
        <v>618</v>
      </c>
      <c r="B43" s="4" t="s">
        <v>600</v>
      </c>
      <c r="C43" s="9">
        <v>449000000</v>
      </c>
      <c r="D43" s="9">
        <f t="shared" si="5"/>
        <v>29196428.571428567</v>
      </c>
      <c r="E43" s="9">
        <f t="shared" si="6"/>
        <v>26276785.714285713</v>
      </c>
      <c r="F43" s="9">
        <f t="shared" si="7"/>
        <v>20437499.999999996</v>
      </c>
      <c r="G43" s="20">
        <v>260</v>
      </c>
      <c r="H43" s="10" t="s">
        <v>600</v>
      </c>
      <c r="I43" s="12">
        <v>32700000</v>
      </c>
    </row>
    <row r="44" spans="1:9" x14ac:dyDescent="0.35">
      <c r="A44" s="10" t="s">
        <v>602</v>
      </c>
      <c r="B44" s="4" t="s">
        <v>601</v>
      </c>
      <c r="C44" s="9">
        <v>499000000</v>
      </c>
      <c r="D44" s="9">
        <f t="shared" si="5"/>
        <v>32499999.999999996</v>
      </c>
      <c r="E44" s="9">
        <f t="shared" si="6"/>
        <v>29249999.999999996</v>
      </c>
      <c r="F44" s="9">
        <f t="shared" si="7"/>
        <v>22749999.999999996</v>
      </c>
      <c r="G44" s="20">
        <v>261</v>
      </c>
      <c r="H44" s="10" t="s">
        <v>601</v>
      </c>
      <c r="I44" s="12">
        <v>36400000</v>
      </c>
    </row>
    <row r="45" spans="1:9" x14ac:dyDescent="0.35">
      <c r="A45" s="10" t="s">
        <v>526</v>
      </c>
      <c r="B45" s="4" t="s">
        <v>545</v>
      </c>
      <c r="C45" s="5">
        <v>168000000</v>
      </c>
      <c r="D45" s="9">
        <f>I45/1.11</f>
        <v>11261261.261261258</v>
      </c>
      <c r="E45" s="5">
        <f t="shared" si="6"/>
        <v>10135135.135135133</v>
      </c>
      <c r="F45" s="5">
        <f t="shared" si="7"/>
        <v>7882882.88288288</v>
      </c>
      <c r="G45" s="3">
        <v>237</v>
      </c>
      <c r="H45" s="10" t="s">
        <v>579</v>
      </c>
      <c r="I45" s="12">
        <v>12499999.999999998</v>
      </c>
    </row>
    <row r="46" spans="1:9" x14ac:dyDescent="0.35">
      <c r="A46" s="16" t="s">
        <v>521</v>
      </c>
      <c r="B46" s="17" t="s">
        <v>540</v>
      </c>
      <c r="C46" s="23">
        <v>176000000</v>
      </c>
      <c r="D46" s="9">
        <f t="shared" ref="D46:D49" si="10">I46/1.11</f>
        <v>12162162.162162161</v>
      </c>
      <c r="E46" s="5">
        <f t="shared" si="6"/>
        <v>10945945.945945945</v>
      </c>
      <c r="F46" s="5">
        <f t="shared" si="7"/>
        <v>8513513.513513511</v>
      </c>
      <c r="G46" s="24">
        <v>238</v>
      </c>
      <c r="H46" s="16" t="s">
        <v>579</v>
      </c>
      <c r="I46" s="19">
        <v>13500000</v>
      </c>
    </row>
    <row r="47" spans="1:9" x14ac:dyDescent="0.35">
      <c r="A47" s="4" t="s">
        <v>529</v>
      </c>
      <c r="B47" s="4" t="s">
        <v>539</v>
      </c>
      <c r="C47" s="5">
        <v>155700000</v>
      </c>
      <c r="D47" s="9">
        <f t="shared" si="10"/>
        <v>10990990.990990991</v>
      </c>
      <c r="E47" s="5">
        <f t="shared" si="6"/>
        <v>9891891.8918918911</v>
      </c>
      <c r="F47" s="5">
        <f t="shared" si="7"/>
        <v>7693693.6936936928</v>
      </c>
      <c r="G47" s="3">
        <v>201</v>
      </c>
      <c r="H47" s="4" t="s">
        <v>572</v>
      </c>
      <c r="I47" s="12">
        <v>12200000</v>
      </c>
    </row>
    <row r="48" spans="1:9" x14ac:dyDescent="0.35">
      <c r="A48" s="4" t="s">
        <v>608</v>
      </c>
      <c r="B48" s="4" t="s">
        <v>609</v>
      </c>
      <c r="C48" s="9">
        <v>167800000</v>
      </c>
      <c r="D48" s="9">
        <f t="shared" si="10"/>
        <v>7207207.2072072066</v>
      </c>
      <c r="E48" s="9">
        <f t="shared" si="6"/>
        <v>6486486.4864864862</v>
      </c>
      <c r="F48" s="9">
        <f t="shared" si="7"/>
        <v>5045045.0450450443</v>
      </c>
      <c r="G48" s="20">
        <v>229</v>
      </c>
      <c r="H48" s="4" t="s">
        <v>572</v>
      </c>
      <c r="I48" s="12">
        <v>8000000</v>
      </c>
    </row>
    <row r="49" spans="1:9" x14ac:dyDescent="0.35">
      <c r="A49" s="4" t="s">
        <v>520</v>
      </c>
      <c r="B49" s="4" t="s">
        <v>513</v>
      </c>
      <c r="C49" s="5">
        <v>172600000</v>
      </c>
      <c r="D49" s="9">
        <f t="shared" si="10"/>
        <v>7207207.2072072066</v>
      </c>
      <c r="E49" s="5">
        <f t="shared" si="6"/>
        <v>6486486.4864864862</v>
      </c>
      <c r="F49" s="5">
        <f t="shared" si="7"/>
        <v>5045045.0450450443</v>
      </c>
      <c r="G49" s="3">
        <v>230</v>
      </c>
      <c r="H49" s="4" t="s">
        <v>572</v>
      </c>
      <c r="I49" s="12">
        <v>8000000</v>
      </c>
    </row>
    <row r="50" spans="1:9" x14ac:dyDescent="0.35">
      <c r="A50" s="17" t="s">
        <v>593</v>
      </c>
      <c r="B50" s="17" t="s">
        <v>589</v>
      </c>
      <c r="C50" s="18">
        <v>328000000</v>
      </c>
      <c r="D50" s="9">
        <f t="shared" si="5"/>
        <v>17857142.857142854</v>
      </c>
      <c r="E50" s="18">
        <f t="shared" si="6"/>
        <v>16071428.571428569</v>
      </c>
      <c r="F50" s="18">
        <f t="shared" si="7"/>
        <v>12499999.999999998</v>
      </c>
      <c r="G50" s="21">
        <v>254</v>
      </c>
      <c r="H50" s="17" t="s">
        <v>593</v>
      </c>
      <c r="I50" s="19">
        <v>20000000</v>
      </c>
    </row>
    <row r="51" spans="1:9" x14ac:dyDescent="0.35">
      <c r="A51" s="4" t="s">
        <v>603</v>
      </c>
      <c r="B51" s="4" t="s">
        <v>589</v>
      </c>
      <c r="C51" s="9">
        <v>328000000</v>
      </c>
      <c r="D51" s="9">
        <f t="shared" si="5"/>
        <v>17857142.857142854</v>
      </c>
      <c r="E51" s="9">
        <f t="shared" si="6"/>
        <v>16071428.571428569</v>
      </c>
      <c r="F51" s="9">
        <f t="shared" si="7"/>
        <v>12499999.999999998</v>
      </c>
      <c r="G51" s="20">
        <v>254</v>
      </c>
      <c r="H51" s="4" t="s">
        <v>593</v>
      </c>
      <c r="I51" s="12">
        <v>20000000</v>
      </c>
    </row>
    <row r="52" spans="1:9" x14ac:dyDescent="0.35">
      <c r="A52" s="17" t="s">
        <v>595</v>
      </c>
      <c r="B52" s="4" t="s">
        <v>591</v>
      </c>
      <c r="C52" s="9">
        <v>358000000</v>
      </c>
      <c r="D52" s="9">
        <f t="shared" si="5"/>
        <v>22321428.571428571</v>
      </c>
      <c r="E52" s="9">
        <f t="shared" si="6"/>
        <v>20089285.714285713</v>
      </c>
      <c r="F52" s="9">
        <f t="shared" si="7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35">
      <c r="A53" s="4" t="s">
        <v>606</v>
      </c>
      <c r="B53" s="4" t="s">
        <v>591</v>
      </c>
      <c r="C53" s="9">
        <v>358000000</v>
      </c>
      <c r="D53" s="9">
        <f t="shared" si="5"/>
        <v>22321428.571428571</v>
      </c>
      <c r="E53" s="9">
        <f t="shared" si="6"/>
        <v>20089285.714285713</v>
      </c>
      <c r="F53" s="9">
        <f t="shared" si="7"/>
        <v>15624999.999999998</v>
      </c>
      <c r="G53" s="20">
        <v>255</v>
      </c>
      <c r="H53" s="4" t="s">
        <v>595</v>
      </c>
      <c r="I53" s="12">
        <v>25000000</v>
      </c>
    </row>
    <row r="54" spans="1:9" x14ac:dyDescent="0.35">
      <c r="A54" s="17" t="s">
        <v>594</v>
      </c>
      <c r="B54" s="17" t="s">
        <v>590</v>
      </c>
      <c r="C54" s="18">
        <v>348000000</v>
      </c>
      <c r="D54" s="9">
        <f t="shared" si="5"/>
        <v>17857142.857142854</v>
      </c>
      <c r="E54" s="18">
        <f t="shared" si="6"/>
        <v>16071428.571428569</v>
      </c>
      <c r="F54" s="18">
        <f t="shared" si="7"/>
        <v>12499999.999999998</v>
      </c>
      <c r="G54" s="21">
        <v>256</v>
      </c>
      <c r="H54" s="17" t="s">
        <v>594</v>
      </c>
      <c r="I54" s="19">
        <v>20000000</v>
      </c>
    </row>
    <row r="55" spans="1:9" x14ac:dyDescent="0.35">
      <c r="A55" s="16" t="s">
        <v>605</v>
      </c>
      <c r="B55" s="4" t="s">
        <v>590</v>
      </c>
      <c r="C55" s="18">
        <v>348000000</v>
      </c>
      <c r="D55" s="9">
        <f t="shared" si="5"/>
        <v>17857142.857142854</v>
      </c>
      <c r="E55" s="18">
        <f t="shared" si="6"/>
        <v>16071428.571428569</v>
      </c>
      <c r="F55" s="18">
        <f t="shared" si="7"/>
        <v>12499999.999999998</v>
      </c>
      <c r="G55" s="21">
        <v>256</v>
      </c>
      <c r="H55" s="4" t="s">
        <v>594</v>
      </c>
      <c r="I55" s="12">
        <v>20000000</v>
      </c>
    </row>
    <row r="56" spans="1:9" x14ac:dyDescent="0.35">
      <c r="A56" s="16" t="s">
        <v>596</v>
      </c>
      <c r="B56" s="17" t="s">
        <v>592</v>
      </c>
      <c r="C56" s="9">
        <v>378000000</v>
      </c>
      <c r="D56" s="9">
        <f t="shared" si="5"/>
        <v>22321428.571428571</v>
      </c>
      <c r="E56" s="9">
        <f t="shared" si="6"/>
        <v>20089285.714285713</v>
      </c>
      <c r="F56" s="9">
        <f t="shared" si="7"/>
        <v>15624999.999999998</v>
      </c>
      <c r="G56" s="20">
        <v>257</v>
      </c>
      <c r="H56" s="4" t="s">
        <v>596</v>
      </c>
      <c r="I56" s="12">
        <v>25000000</v>
      </c>
    </row>
    <row r="57" spans="1:9" x14ac:dyDescent="0.35">
      <c r="A57" s="4" t="s">
        <v>604</v>
      </c>
      <c r="B57" s="17" t="s">
        <v>592</v>
      </c>
      <c r="C57" s="18">
        <v>378000000</v>
      </c>
      <c r="D57" s="9">
        <f t="shared" si="5"/>
        <v>22321428.571428571</v>
      </c>
      <c r="E57" s="9">
        <f t="shared" si="6"/>
        <v>20089285.714285713</v>
      </c>
      <c r="F57" s="9">
        <f t="shared" si="7"/>
        <v>15624999.999999998</v>
      </c>
      <c r="G57" s="21">
        <v>257</v>
      </c>
      <c r="H57" s="17" t="s">
        <v>596</v>
      </c>
      <c r="I57" s="19">
        <v>25000000</v>
      </c>
    </row>
    <row r="58" spans="1:9" x14ac:dyDescent="0.35">
      <c r="A58" s="16" t="s">
        <v>619</v>
      </c>
      <c r="B58" s="17" t="s">
        <v>623</v>
      </c>
      <c r="C58" s="18">
        <v>399000000</v>
      </c>
      <c r="D58" s="9">
        <f t="shared" si="5"/>
        <v>22321428.571428571</v>
      </c>
      <c r="E58" s="9">
        <f t="shared" ref="E58:E65" si="11">D58*90%</f>
        <v>20089285.714285713</v>
      </c>
      <c r="F58" s="9">
        <f t="shared" ref="F58:F65" si="12">D58*70%</f>
        <v>15624999.999999998</v>
      </c>
      <c r="G58" s="21">
        <v>265</v>
      </c>
      <c r="H58" s="17" t="s">
        <v>623</v>
      </c>
      <c r="I58" s="19">
        <v>25000000</v>
      </c>
    </row>
    <row r="59" spans="1:9" x14ac:dyDescent="0.35">
      <c r="A59" s="16" t="s">
        <v>620</v>
      </c>
      <c r="B59" s="17" t="s">
        <v>625</v>
      </c>
      <c r="C59" s="18">
        <v>469000000</v>
      </c>
      <c r="D59" s="9">
        <f t="shared" si="5"/>
        <v>31249999.999999996</v>
      </c>
      <c r="E59" s="9">
        <f t="shared" si="11"/>
        <v>28124999.999999996</v>
      </c>
      <c r="F59" s="9">
        <f t="shared" si="12"/>
        <v>21874999.999999996</v>
      </c>
      <c r="G59" s="21">
        <v>266</v>
      </c>
      <c r="H59" s="17" t="s">
        <v>625</v>
      </c>
      <c r="I59" s="19">
        <v>35000000</v>
      </c>
    </row>
    <row r="60" spans="1:9" x14ac:dyDescent="0.35">
      <c r="A60" s="16" t="s">
        <v>621</v>
      </c>
      <c r="B60" s="17" t="s">
        <v>624</v>
      </c>
      <c r="C60" s="18">
        <v>459000000</v>
      </c>
      <c r="D60" s="9">
        <f t="shared" si="5"/>
        <v>22321428.571428571</v>
      </c>
      <c r="E60" s="9">
        <f t="shared" si="11"/>
        <v>20089285.714285713</v>
      </c>
      <c r="F60" s="9">
        <f t="shared" si="12"/>
        <v>15624999.999999998</v>
      </c>
      <c r="G60" s="21">
        <v>267</v>
      </c>
      <c r="H60" s="17" t="s">
        <v>624</v>
      </c>
      <c r="I60" s="19">
        <v>25000000</v>
      </c>
    </row>
    <row r="61" spans="1:9" x14ac:dyDescent="0.35">
      <c r="A61" s="16" t="s">
        <v>622</v>
      </c>
      <c r="B61" s="17" t="s">
        <v>626</v>
      </c>
      <c r="C61" s="18">
        <v>509000000</v>
      </c>
      <c r="D61" s="9">
        <f t="shared" si="5"/>
        <v>31249999.999999996</v>
      </c>
      <c r="E61" s="9">
        <f t="shared" si="11"/>
        <v>28124999.999999996</v>
      </c>
      <c r="F61" s="9">
        <f t="shared" si="12"/>
        <v>21874999.999999996</v>
      </c>
      <c r="G61" s="21">
        <v>268</v>
      </c>
      <c r="H61" s="17" t="s">
        <v>626</v>
      </c>
      <c r="I61" s="19">
        <v>35000000</v>
      </c>
    </row>
    <row r="62" spans="1:9" x14ac:dyDescent="0.35">
      <c r="A62" s="16" t="s">
        <v>628</v>
      </c>
      <c r="B62" s="17" t="s">
        <v>623</v>
      </c>
      <c r="C62" s="18">
        <v>399000000</v>
      </c>
      <c r="D62" s="9">
        <f t="shared" si="5"/>
        <v>22321428.571428571</v>
      </c>
      <c r="E62" s="9">
        <f t="shared" si="11"/>
        <v>20089285.714285713</v>
      </c>
      <c r="F62" s="9">
        <f t="shared" si="12"/>
        <v>15624999.999999998</v>
      </c>
      <c r="G62" s="21">
        <v>265</v>
      </c>
      <c r="H62" s="17" t="s">
        <v>623</v>
      </c>
      <c r="I62" s="19">
        <v>25000000</v>
      </c>
    </row>
    <row r="63" spans="1:9" x14ac:dyDescent="0.35">
      <c r="A63" s="16" t="s">
        <v>627</v>
      </c>
      <c r="B63" s="17" t="s">
        <v>625</v>
      </c>
      <c r="C63" s="18">
        <v>469000000</v>
      </c>
      <c r="D63" s="9">
        <f t="shared" si="5"/>
        <v>31249999.999999996</v>
      </c>
      <c r="E63" s="9">
        <f t="shared" si="11"/>
        <v>28124999.999999996</v>
      </c>
      <c r="F63" s="9">
        <f t="shared" si="12"/>
        <v>21874999.999999996</v>
      </c>
      <c r="G63" s="21">
        <v>266</v>
      </c>
      <c r="H63" s="17" t="s">
        <v>625</v>
      </c>
      <c r="I63" s="19">
        <v>35000000</v>
      </c>
    </row>
    <row r="64" spans="1:9" x14ac:dyDescent="0.35">
      <c r="A64" s="16" t="s">
        <v>630</v>
      </c>
      <c r="B64" s="17" t="s">
        <v>624</v>
      </c>
      <c r="C64" s="18">
        <v>459000000</v>
      </c>
      <c r="D64" s="9">
        <f t="shared" si="5"/>
        <v>22321428.571428571</v>
      </c>
      <c r="E64" s="9">
        <f t="shared" si="11"/>
        <v>20089285.714285713</v>
      </c>
      <c r="F64" s="9">
        <f t="shared" si="12"/>
        <v>15624999.999999998</v>
      </c>
      <c r="G64" s="21">
        <v>267</v>
      </c>
      <c r="H64" s="17" t="s">
        <v>624</v>
      </c>
      <c r="I64" s="19">
        <v>25000000</v>
      </c>
    </row>
    <row r="65" spans="1:9" x14ac:dyDescent="0.35">
      <c r="A65" s="16" t="s">
        <v>629</v>
      </c>
      <c r="B65" s="17" t="s">
        <v>626</v>
      </c>
      <c r="C65" s="18">
        <v>509000000</v>
      </c>
      <c r="D65" s="9">
        <f t="shared" si="5"/>
        <v>31249999.999999996</v>
      </c>
      <c r="E65" s="9">
        <f t="shared" si="11"/>
        <v>28124999.999999996</v>
      </c>
      <c r="F65" s="9">
        <f t="shared" si="12"/>
        <v>21874999.999999996</v>
      </c>
      <c r="G65" s="21">
        <v>268</v>
      </c>
      <c r="H65" s="17" t="s">
        <v>626</v>
      </c>
      <c r="I65" s="19">
        <v>35000000</v>
      </c>
    </row>
    <row r="66" spans="1:9" x14ac:dyDescent="0.35">
      <c r="A66" s="16" t="s">
        <v>631</v>
      </c>
      <c r="B66" s="17" t="s">
        <v>615</v>
      </c>
      <c r="C66" s="18">
        <v>303000000</v>
      </c>
      <c r="D66" s="9">
        <f t="shared" ref="D66:D79" si="13">I66/1.12</f>
        <v>20535714.285714284</v>
      </c>
      <c r="E66" s="9">
        <f t="shared" ref="E66:E68" si="14">D66*90%</f>
        <v>18482142.857142854</v>
      </c>
      <c r="F66" s="9">
        <f t="shared" ref="F66:F68" si="15">D66*70%</f>
        <v>14374999.999999998</v>
      </c>
      <c r="G66" s="3">
        <v>264</v>
      </c>
      <c r="H66" s="17" t="s">
        <v>566</v>
      </c>
      <c r="I66" s="19">
        <v>23000000</v>
      </c>
    </row>
    <row r="67" spans="1:9" x14ac:dyDescent="0.35">
      <c r="A67" s="16" t="s">
        <v>632</v>
      </c>
      <c r="B67" s="4" t="s">
        <v>613</v>
      </c>
      <c r="C67" s="5">
        <v>217000000</v>
      </c>
      <c r="D67" s="9">
        <f t="shared" si="13"/>
        <v>11607142.857142856</v>
      </c>
      <c r="E67" s="5">
        <f t="shared" si="14"/>
        <v>10446428.571428571</v>
      </c>
      <c r="F67" s="5">
        <f t="shared" si="15"/>
        <v>8124999.9999999991</v>
      </c>
      <c r="G67" s="3">
        <v>262</v>
      </c>
      <c r="H67" s="4" t="s">
        <v>566</v>
      </c>
      <c r="I67" s="12">
        <v>13000000</v>
      </c>
    </row>
    <row r="68" spans="1:9" x14ac:dyDescent="0.35">
      <c r="A68" s="16" t="s">
        <v>633</v>
      </c>
      <c r="B68" s="4" t="s">
        <v>614</v>
      </c>
      <c r="C68" s="5">
        <v>263000000</v>
      </c>
      <c r="D68" s="9">
        <f t="shared" si="13"/>
        <v>17857142.857142854</v>
      </c>
      <c r="E68" s="5">
        <f t="shared" si="14"/>
        <v>16071428.571428569</v>
      </c>
      <c r="F68" s="5">
        <f t="shared" si="15"/>
        <v>12499999.999999998</v>
      </c>
      <c r="G68" s="3">
        <v>263</v>
      </c>
      <c r="H68" s="4" t="s">
        <v>566</v>
      </c>
      <c r="I68" s="12">
        <v>20000000</v>
      </c>
    </row>
    <row r="69" spans="1:9" x14ac:dyDescent="0.35">
      <c r="A69" s="16" t="s">
        <v>634</v>
      </c>
      <c r="B69" s="17" t="s">
        <v>636</v>
      </c>
      <c r="C69" s="18">
        <v>155000000</v>
      </c>
      <c r="D69" s="9">
        <f t="shared" si="13"/>
        <v>5357142.8571428563</v>
      </c>
      <c r="E69" s="5">
        <f t="shared" ref="E69:E71" si="16">D69*90%</f>
        <v>4821428.5714285709</v>
      </c>
      <c r="F69" s="5">
        <f t="shared" ref="F69:F71" si="17">D69*70%</f>
        <v>3749999.9999999991</v>
      </c>
      <c r="G69" s="3">
        <v>269</v>
      </c>
      <c r="H69" s="17" t="s">
        <v>638</v>
      </c>
      <c r="I69" s="19">
        <v>6000000</v>
      </c>
    </row>
    <row r="70" spans="1:9" x14ac:dyDescent="0.35">
      <c r="A70" s="16" t="s">
        <v>635</v>
      </c>
      <c r="B70" s="17" t="s">
        <v>637</v>
      </c>
      <c r="C70" s="18">
        <v>175000000</v>
      </c>
      <c r="D70" s="9">
        <f t="shared" si="13"/>
        <v>5357142.8571428563</v>
      </c>
      <c r="E70" s="5">
        <f t="shared" si="16"/>
        <v>4821428.5714285709</v>
      </c>
      <c r="F70" s="5">
        <f t="shared" si="17"/>
        <v>3749999.9999999991</v>
      </c>
      <c r="G70" s="3">
        <v>270</v>
      </c>
      <c r="H70" s="17" t="s">
        <v>639</v>
      </c>
      <c r="I70" s="19">
        <v>6000000</v>
      </c>
    </row>
    <row r="71" spans="1:9" x14ac:dyDescent="0.35">
      <c r="A71" s="16" t="s">
        <v>641</v>
      </c>
      <c r="B71" s="4" t="s">
        <v>597</v>
      </c>
      <c r="C71" s="9">
        <v>389000000</v>
      </c>
      <c r="D71" s="9">
        <f t="shared" si="13"/>
        <v>27499999.999999996</v>
      </c>
      <c r="E71" s="9">
        <f t="shared" si="16"/>
        <v>24749999.999999996</v>
      </c>
      <c r="F71" s="9">
        <f t="shared" si="17"/>
        <v>19249999.999999996</v>
      </c>
      <c r="G71" s="20">
        <v>271</v>
      </c>
      <c r="H71" s="4" t="s">
        <v>597</v>
      </c>
      <c r="I71" s="12">
        <v>30800000</v>
      </c>
    </row>
    <row r="72" spans="1:9" x14ac:dyDescent="0.35">
      <c r="A72" s="16" t="s">
        <v>640</v>
      </c>
      <c r="B72" s="4" t="s">
        <v>597</v>
      </c>
      <c r="C72" s="9">
        <v>399000000</v>
      </c>
      <c r="D72" s="9">
        <f t="shared" si="13"/>
        <v>28214285.714285713</v>
      </c>
      <c r="E72" s="9">
        <f t="shared" ref="E72:E75" si="18">D72*90%</f>
        <v>25392857.142857142</v>
      </c>
      <c r="F72" s="9">
        <f t="shared" ref="F72:F75" si="19">D72*70%</f>
        <v>19749999.999999996</v>
      </c>
      <c r="G72" s="20">
        <v>258</v>
      </c>
      <c r="H72" s="4" t="s">
        <v>597</v>
      </c>
      <c r="I72" s="12">
        <v>31600000</v>
      </c>
    </row>
    <row r="73" spans="1:9" x14ac:dyDescent="0.35">
      <c r="A73" s="16" t="s">
        <v>642</v>
      </c>
      <c r="B73" s="4" t="s">
        <v>598</v>
      </c>
      <c r="C73" s="9">
        <v>459000000</v>
      </c>
      <c r="D73" s="9">
        <f t="shared" si="13"/>
        <v>32499999.999999996</v>
      </c>
      <c r="E73" s="9">
        <f t="shared" si="18"/>
        <v>29249999.999999996</v>
      </c>
      <c r="F73" s="9">
        <f t="shared" si="19"/>
        <v>22749999.999999996</v>
      </c>
      <c r="G73" s="20">
        <v>259</v>
      </c>
      <c r="H73" s="4" t="s">
        <v>598</v>
      </c>
      <c r="I73" s="12">
        <v>36400000</v>
      </c>
    </row>
    <row r="74" spans="1:9" x14ac:dyDescent="0.35">
      <c r="A74" s="16" t="s">
        <v>644</v>
      </c>
      <c r="B74" s="4" t="s">
        <v>600</v>
      </c>
      <c r="C74" s="9">
        <v>449000000</v>
      </c>
      <c r="D74" s="9">
        <f t="shared" si="13"/>
        <v>29196428.571428567</v>
      </c>
      <c r="E74" s="9">
        <f t="shared" si="18"/>
        <v>26276785.714285713</v>
      </c>
      <c r="F74" s="9">
        <f t="shared" si="19"/>
        <v>20437499.999999996</v>
      </c>
      <c r="G74" s="20">
        <v>260</v>
      </c>
      <c r="H74" s="10" t="s">
        <v>600</v>
      </c>
      <c r="I74" s="12">
        <v>32700000</v>
      </c>
    </row>
    <row r="75" spans="1:9" x14ac:dyDescent="0.35">
      <c r="A75" s="16" t="s">
        <v>643</v>
      </c>
      <c r="B75" s="4" t="s">
        <v>601</v>
      </c>
      <c r="C75" s="9">
        <v>499000000</v>
      </c>
      <c r="D75" s="9">
        <f t="shared" si="13"/>
        <v>32499999.999999996</v>
      </c>
      <c r="E75" s="9">
        <f t="shared" si="18"/>
        <v>29249999.999999996</v>
      </c>
      <c r="F75" s="9">
        <f t="shared" si="19"/>
        <v>22749999.999999996</v>
      </c>
      <c r="G75" s="20">
        <v>261</v>
      </c>
      <c r="H75" s="10" t="s">
        <v>601</v>
      </c>
      <c r="I75" s="12">
        <v>36400000</v>
      </c>
    </row>
    <row r="76" spans="1:9" x14ac:dyDescent="0.35">
      <c r="A76" s="10" t="s">
        <v>645</v>
      </c>
      <c r="B76" s="4" t="s">
        <v>583</v>
      </c>
      <c r="C76" s="9">
        <v>289000000</v>
      </c>
      <c r="D76" s="9">
        <f t="shared" si="13"/>
        <v>13392857.142857142</v>
      </c>
      <c r="E76" s="9">
        <f t="shared" ref="E76:E77" si="20">D76*90%</f>
        <v>12053571.428571427</v>
      </c>
      <c r="F76" s="9">
        <f t="shared" ref="F76:F77" si="21">D76*70%</f>
        <v>9374999.9999999981</v>
      </c>
      <c r="G76" s="20">
        <v>272</v>
      </c>
      <c r="H76" s="4" t="s">
        <v>576</v>
      </c>
      <c r="I76" s="12">
        <v>15000000</v>
      </c>
    </row>
    <row r="77" spans="1:9" x14ac:dyDescent="0.35">
      <c r="A77" s="10" t="s">
        <v>646</v>
      </c>
      <c r="B77" s="4" t="s">
        <v>584</v>
      </c>
      <c r="C77" s="18">
        <v>319000000</v>
      </c>
      <c r="D77" s="9">
        <f t="shared" si="13"/>
        <v>13392857.142857142</v>
      </c>
      <c r="E77" s="9">
        <f t="shared" si="20"/>
        <v>12053571.428571427</v>
      </c>
      <c r="F77" s="9">
        <f t="shared" si="21"/>
        <v>9374999.9999999981</v>
      </c>
      <c r="G77" s="20">
        <v>273</v>
      </c>
      <c r="H77" s="4" t="s">
        <v>577</v>
      </c>
      <c r="I77" s="12">
        <v>15000000</v>
      </c>
    </row>
    <row r="78" spans="1:9" x14ac:dyDescent="0.35">
      <c r="A78" s="16" t="s">
        <v>647</v>
      </c>
      <c r="B78" s="17" t="s">
        <v>649</v>
      </c>
      <c r="C78" s="18">
        <v>299000000</v>
      </c>
      <c r="D78" s="9">
        <f t="shared" si="13"/>
        <v>17857142.857142854</v>
      </c>
      <c r="E78" s="9">
        <f t="shared" ref="E78:E79" si="22">D78*90%</f>
        <v>16071428.571428569</v>
      </c>
      <c r="F78" s="9">
        <f t="shared" ref="F78:F79" si="23">D78*70%</f>
        <v>12499999.999999998</v>
      </c>
      <c r="G78" s="20">
        <v>274</v>
      </c>
      <c r="H78" s="4" t="s">
        <v>581</v>
      </c>
      <c r="I78" s="19">
        <v>20000000</v>
      </c>
    </row>
    <row r="79" spans="1:9" x14ac:dyDescent="0.35">
      <c r="A79" s="16" t="s">
        <v>648</v>
      </c>
      <c r="B79" s="17" t="s">
        <v>650</v>
      </c>
      <c r="C79" s="18">
        <v>339000000</v>
      </c>
      <c r="D79" s="9">
        <f t="shared" si="13"/>
        <v>22321428.571428571</v>
      </c>
      <c r="E79" s="9">
        <f t="shared" si="22"/>
        <v>20089285.714285713</v>
      </c>
      <c r="F79" s="9">
        <f t="shared" si="23"/>
        <v>15624999.999999998</v>
      </c>
      <c r="G79" s="20">
        <v>275</v>
      </c>
      <c r="H79" s="4" t="s">
        <v>571</v>
      </c>
      <c r="I79" s="19">
        <v>25000000</v>
      </c>
    </row>
    <row r="80" spans="1:9" x14ac:dyDescent="0.35">
      <c r="A80" s="25" t="s">
        <v>651</v>
      </c>
      <c r="B80" s="26" t="s">
        <v>649</v>
      </c>
      <c r="C80" s="9">
        <v>299000000</v>
      </c>
      <c r="D80" s="27">
        <f t="shared" ref="D80:D81" si="24">I80/1.12</f>
        <v>17857142.857142854</v>
      </c>
      <c r="E80" s="9">
        <f t="shared" ref="E80:E81" si="25">D80*90%</f>
        <v>16071428.571428569</v>
      </c>
      <c r="F80" s="9">
        <f t="shared" ref="F80:F81" si="26">D80*70%</f>
        <v>12499999.999999998</v>
      </c>
      <c r="G80" s="20">
        <v>274</v>
      </c>
      <c r="H80" s="4" t="s">
        <v>581</v>
      </c>
      <c r="I80" s="28">
        <v>20000000</v>
      </c>
    </row>
    <row r="81" spans="1:9" x14ac:dyDescent="0.35">
      <c r="A81" s="29" t="s">
        <v>652</v>
      </c>
      <c r="B81" s="30" t="s">
        <v>650</v>
      </c>
      <c r="C81" s="18">
        <v>339000000</v>
      </c>
      <c r="D81" s="31">
        <f t="shared" si="24"/>
        <v>22321428.571428571</v>
      </c>
      <c r="E81" s="18">
        <f t="shared" si="25"/>
        <v>20089285.714285713</v>
      </c>
      <c r="F81" s="18">
        <f t="shared" si="26"/>
        <v>15624999.999999998</v>
      </c>
      <c r="G81" s="21">
        <v>275</v>
      </c>
      <c r="H81" s="17" t="s">
        <v>571</v>
      </c>
      <c r="I81" s="32">
        <v>25000000</v>
      </c>
    </row>
  </sheetData>
  <phoneticPr fontId="4" type="noConversion"/>
  <conditionalFormatting sqref="A1:A1048576">
    <cfRule type="duplicateValues" dxfId="10" priority="4"/>
  </conditionalFormatting>
  <conditionalFormatting sqref="A33:A41 A43:A46 A2:A31">
    <cfRule type="duplicateValues" dxfId="9" priority="16"/>
  </conditionalFormatting>
  <conditionalFormatting sqref="A33:A46 A2:A31">
    <cfRule type="duplicateValues" dxfId="8" priority="20"/>
  </conditionalFormatting>
  <conditionalFormatting sqref="H43:H46">
    <cfRule type="duplicateValues" dxfId="7" priority="9"/>
    <cfRule type="duplicateValues" dxfId="6" priority="10"/>
  </conditionalFormatting>
  <conditionalFormatting sqref="H51:H54">
    <cfRule type="duplicateValues" dxfId="5" priority="5"/>
    <cfRule type="duplicateValues" dxfId="4" priority="6"/>
  </conditionalFormatting>
  <conditionalFormatting sqref="H74:H75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54296875" bestFit="1" customWidth="1"/>
    <col min="4" max="4" width="12.54296875" bestFit="1" customWidth="1"/>
    <col min="5" max="6" width="16.17968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453125" bestFit="1" customWidth="1"/>
    <col min="3" max="4" width="24.453125" bestFit="1" customWidth="1"/>
    <col min="5" max="5" width="23.7265625" bestFit="1" customWidth="1"/>
    <col min="6" max="7" width="24.453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6.17968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18.81640625" bestFit="1" customWidth="1"/>
    <col min="4" max="4" width="20.453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5429687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453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7.17968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81640625" bestFit="1" customWidth="1"/>
    <col min="8" max="9" width="38.453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3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2.1796875" bestFit="1" customWidth="1"/>
    <col min="4" max="4" width="15.81640625" bestFit="1" customWidth="1"/>
    <col min="5" max="5" width="28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31.8164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15.7265625" bestFit="1" customWidth="1"/>
    <col min="4" max="5" width="15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Augustin</cp:lastModifiedBy>
  <dcterms:created xsi:type="dcterms:W3CDTF">2024-11-13T07:56:29Z</dcterms:created>
  <dcterms:modified xsi:type="dcterms:W3CDTF">2026-10-02T07:27:13Z</dcterms:modified>
</cp:coreProperties>
</file>