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P\Meta Data\"/>
    </mc:Choice>
  </mc:AlternateContent>
  <xr:revisionPtr revIDLastSave="0" documentId="13_ncr:1_{6ACE21CB-B3B7-466A-9343-CD89EDDC86EB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  <externalReference r:id="rId14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" i="11"/>
  <c r="F18" i="11"/>
  <c r="C18" i="11"/>
  <c r="E18" i="11" l="1"/>
  <c r="C2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9" i="11"/>
  <c r="C20" i="11"/>
  <c r="C21" i="11"/>
  <c r="C22" i="11"/>
  <c r="C23" i="11"/>
  <c r="C24" i="11"/>
  <c r="C25" i="11"/>
  <c r="C27" i="11"/>
  <c r="C28" i="11"/>
  <c r="C29" i="11"/>
  <c r="C30" i="11"/>
  <c r="C31" i="11"/>
  <c r="C32" i="11"/>
  <c r="C33" i="11"/>
  <c r="C34" i="11"/>
  <c r="C35" i="11"/>
  <c r="C2" i="11"/>
  <c r="F34" i="12" l="1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E2" i="12"/>
  <c r="D2" i="12"/>
  <c r="F2" i="12" s="1"/>
  <c r="C2" i="12"/>
  <c r="E35" i="11" l="1"/>
  <c r="F35" i="11" l="1"/>
  <c r="F34" i="11" l="1"/>
  <c r="E33" i="11"/>
  <c r="F33" i="11" l="1"/>
  <c r="E34" i="11"/>
  <c r="E26" i="11" l="1"/>
  <c r="E27" i="11"/>
  <c r="E19" i="11"/>
  <c r="F26" i="11" l="1"/>
  <c r="F27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5" i="11"/>
  <c r="E28" i="11"/>
  <c r="E29" i="11"/>
  <c r="E30" i="11"/>
  <c r="E31" i="11"/>
  <c r="E32" i="11"/>
  <c r="F2" i="11"/>
  <c r="F32" i="11" l="1"/>
  <c r="F31" i="11"/>
  <c r="F30" i="11"/>
  <c r="F29" i="11"/>
  <c r="F28" i="11"/>
  <c r="F25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<sst xmlns="http://schemas.openxmlformats.org/spreadsheetml/2006/main" count="1317" uniqueCount="582">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</sst>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2" fontId="0" fillId="0" borderId="0" xfId="0" applyNumberFormat="1"/>
    <xf numFmtId="3" fontId="0" fillId="0" borderId="0" xfId="0" applyNumberFormat="1"/>
    <xf numFmtId="43" fontId="0" fillId="0" borderId="0" xfId="2" applyFont="1"/>
    <xf numFmtId="0" fontId="2" fillId="2" borderId="1" xfId="3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3" fillId="0" borderId="1" xfId="0" applyFont="1" applyBorder="1"/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udget\MB%202025%20-%20Devin.xlsx" TargetMode="External"/><Relationship Id="rId1" Type="http://schemas.openxmlformats.org/officeDocument/2006/relationships/externalLinkPath" Target="/Budget/MB%202025%20-%20Dev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5"/>
      <sheetName val="Sales Plan 2025"/>
      <sheetName val="subsidi discount"/>
      <sheetName val="pricelist"/>
      <sheetName val="ASS"/>
      <sheetName val="TOTAL"/>
      <sheetName val="CIBUBUR"/>
      <sheetName val="CIKUPA"/>
      <sheetName val="DM"/>
      <sheetName val="FTM"/>
      <sheetName val="KBJ"/>
      <sheetName val="HARMONI"/>
      <sheetName val="SPG"/>
      <sheetName val="TAJUR"/>
      <sheetName val="KPG"/>
      <sheetName val="GRESIK"/>
      <sheetName val="MJKT"/>
      <sheetName val="MADIUN"/>
      <sheetName val="SBY"/>
      <sheetName val="Fleet"/>
      <sheetName val="HO"/>
    </sheetNames>
    <sheetDataSet>
      <sheetData sheetId="0"/>
      <sheetData sheetId="1"/>
      <sheetData sheetId="2"/>
      <sheetData sheetId="3">
        <row r="3">
          <cell r="B3" t="str">
            <v>Air Ev Lite</v>
          </cell>
          <cell r="C3">
            <v>209000000</v>
          </cell>
        </row>
        <row r="4">
          <cell r="B4" t="str">
            <v xml:space="preserve">Air Ev Lite 300 km </v>
          </cell>
          <cell r="C4">
            <v>246000000</v>
          </cell>
        </row>
        <row r="5">
          <cell r="B5" t="str">
            <v>Air Ev LV 1</v>
          </cell>
          <cell r="C5">
            <v>246000000</v>
          </cell>
        </row>
        <row r="6">
          <cell r="B6" t="str">
            <v>Air Ev LV 2</v>
          </cell>
          <cell r="C6">
            <v>302500000</v>
          </cell>
        </row>
        <row r="7">
          <cell r="B7" t="str">
            <v>Almaz (1A RS EX 7 SEAT)</v>
          </cell>
          <cell r="C7">
            <v>385500000</v>
          </cell>
        </row>
        <row r="8">
          <cell r="B8" t="str">
            <v>Almaz 1.5 S+ T CVT (Smart Enjoy CVT)</v>
          </cell>
          <cell r="C8">
            <v>326050000</v>
          </cell>
        </row>
        <row r="9">
          <cell r="B9" t="str">
            <v>Almaz 1.5 S+ T MT (Smart Enjoy MT)</v>
          </cell>
          <cell r="C9">
            <v>308500000</v>
          </cell>
        </row>
        <row r="10">
          <cell r="B10" t="str">
            <v>Almaz 1.5L T Lux CVT (4x2) A/T</v>
          </cell>
          <cell r="C10">
            <v>380100000</v>
          </cell>
        </row>
        <row r="11">
          <cell r="B11" t="str">
            <v>Almaz 1.5LT LUX + SC CVT 2A(RS PRO)</v>
          </cell>
          <cell r="C11">
            <v>444200000</v>
          </cell>
        </row>
        <row r="12">
          <cell r="B12" t="str">
            <v>Almaz 1.5LT LUX CVT 1A 4x2 A/T Adas</v>
          </cell>
          <cell r="C12">
            <v>373500000</v>
          </cell>
        </row>
        <row r="13">
          <cell r="B13" t="str">
            <v>Almaz 1.5LT Lux+ SC CVT (4x2) A/T (Exclusive 7 SEAT)</v>
          </cell>
          <cell r="C13">
            <v>390800000</v>
          </cell>
        </row>
        <row r="14">
          <cell r="B14" t="str">
            <v>Almaz RS 2.0 DHT LV3 7P2A 4X2 A/T (RS HYBRID)</v>
          </cell>
          <cell r="C14">
            <v>476000000</v>
          </cell>
        </row>
        <row r="15">
          <cell r="B15" t="str">
            <v>Alvez (EX)- 5P2A</v>
          </cell>
          <cell r="C15">
            <v>300000000</v>
          </cell>
        </row>
        <row r="16">
          <cell r="B16" t="str">
            <v>Alvez 1.5 CE 4X2 CVT</v>
          </cell>
          <cell r="C16">
            <v>260000000</v>
          </cell>
        </row>
        <row r="17">
          <cell r="B17" t="str">
            <v>Alvez 1.5 SE 4X2 MT</v>
          </cell>
          <cell r="C17">
            <v>214000000</v>
          </cell>
        </row>
        <row r="18">
          <cell r="B18" t="str">
            <v>Binguo 330 km</v>
          </cell>
          <cell r="C18">
            <v>348000000</v>
          </cell>
        </row>
        <row r="19">
          <cell r="B19" t="str">
            <v>Binguo 410 km</v>
          </cell>
          <cell r="C19">
            <v>358000000</v>
          </cell>
        </row>
        <row r="20">
          <cell r="B20" t="str">
            <v>Binguo Premium Range AC+DC</v>
          </cell>
          <cell r="C20">
            <v>408000000</v>
          </cell>
        </row>
        <row r="21">
          <cell r="B21" t="str">
            <v>Cloud Ev</v>
          </cell>
          <cell r="C21">
            <v>438000000</v>
          </cell>
        </row>
        <row r="22">
          <cell r="B22" t="str">
            <v>Confero DB</v>
          </cell>
          <cell r="C22">
            <v>185300000</v>
          </cell>
        </row>
        <row r="23">
          <cell r="B23" t="str">
            <v>Confero S (L LUX+MT)-1,5L 7P</v>
          </cell>
          <cell r="C23">
            <v>222850000</v>
          </cell>
        </row>
        <row r="24">
          <cell r="B24" t="str">
            <v>Confero S 1. 5C MY Lux+ (4x2) MT (*)</v>
          </cell>
          <cell r="C24">
            <v>210800000</v>
          </cell>
        </row>
        <row r="25">
          <cell r="B25" t="str">
            <v>Confero S 1.5C LUX MT</v>
          </cell>
          <cell r="C25">
            <v>207700000</v>
          </cell>
        </row>
        <row r="26">
          <cell r="B26" t="str">
            <v>Confero S 1.5L AC LUX+MT</v>
          </cell>
          <cell r="C26">
            <v>232300000</v>
          </cell>
        </row>
        <row r="27">
          <cell r="B27" t="str">
            <v>Confero S1.5L LUX MT*</v>
          </cell>
          <cell r="C27">
            <v>220800000</v>
          </cell>
        </row>
        <row r="28">
          <cell r="B28" t="str">
            <v>Cortez (NEW CORTEZ EX LUX+CVT) LT +CVT</v>
          </cell>
          <cell r="C28">
            <v>342650000</v>
          </cell>
        </row>
        <row r="29">
          <cell r="B29" t="str">
            <v>Cortez 1.5 S T LUX + CVT (Leather Seat)</v>
          </cell>
          <cell r="C29">
            <v>285200000</v>
          </cell>
        </row>
        <row r="30">
          <cell r="B30" t="str">
            <v>Cortez 1.5 S T LUX CVT* (Leather Seat)</v>
          </cell>
          <cell r="C30">
            <v>281100000</v>
          </cell>
        </row>
        <row r="31">
          <cell r="B31" t="str">
            <v>Cortez 1.5 S T MT</v>
          </cell>
          <cell r="C31">
            <v>259500000</v>
          </cell>
        </row>
        <row r="32">
          <cell r="B32" t="str">
            <v>Cortez 1.5C T (4x2) 6 M/T</v>
          </cell>
          <cell r="C32">
            <v>274200000</v>
          </cell>
        </row>
        <row r="33">
          <cell r="B33" t="str">
            <v>Cortez 1.5C T (4x2) 6 M/T (*)</v>
          </cell>
          <cell r="C33">
            <v>278300000</v>
          </cell>
        </row>
        <row r="34">
          <cell r="B34" t="str">
            <v>Cortez 1.5C T Lux CVT (4x2) A/T (*)</v>
          </cell>
          <cell r="C34">
            <v>288300000</v>
          </cell>
        </row>
        <row r="35">
          <cell r="B35" t="str">
            <v>Cortez 1.5C T Lux+ CVT (4x2) A/T</v>
          </cell>
          <cell r="C35">
            <v>292300000</v>
          </cell>
        </row>
        <row r="36">
          <cell r="B36" t="str">
            <v>Cortez 1.5L T Lux CVT</v>
          </cell>
          <cell r="C36">
            <v>338650000</v>
          </cell>
        </row>
        <row r="37">
          <cell r="B37" t="str">
            <v>Cortez 1.5L T Lux CVT (4x2) A/T</v>
          </cell>
          <cell r="C37">
            <v>330650000</v>
          </cell>
        </row>
        <row r="38">
          <cell r="B38" t="str">
            <v>Cortez 1.5L T Lux CVT (4x2) A/T (*)</v>
          </cell>
          <cell r="C38">
            <v>326650000</v>
          </cell>
        </row>
        <row r="39">
          <cell r="B39" t="str">
            <v>Cortez 1.5S T CVT (4x2) A/T (*)</v>
          </cell>
          <cell r="C39">
            <v>277100000</v>
          </cell>
        </row>
        <row r="40">
          <cell r="B40" t="str">
            <v>Cortez 1.5S+ T (4x2) 6 M/T (*)</v>
          </cell>
          <cell r="C40">
            <v>263500000</v>
          </cell>
        </row>
        <row r="41">
          <cell r="B41" t="str">
            <v>Formo Max PU 1.5MT NON AC</v>
          </cell>
          <cell r="C41">
            <v>165000000</v>
          </cell>
        </row>
        <row r="42">
          <cell r="B42" t="str">
            <v>Formo Max PU MT AC - LV0A MT</v>
          </cell>
          <cell r="C42">
            <v>173000000</v>
          </cell>
        </row>
        <row r="43">
          <cell r="B43" t="str">
            <v>Formo MB 1.2MT 5 Seat</v>
          </cell>
          <cell r="C43">
            <v>164800000</v>
          </cell>
        </row>
        <row r="44">
          <cell r="B44" t="str">
            <v>Formo MB 1.2MT 8 Seat</v>
          </cell>
          <cell r="C44">
            <v>169600000</v>
          </cell>
        </row>
        <row r="45">
          <cell r="B45" t="str">
            <v>Formo S / BV</v>
          </cell>
          <cell r="C45">
            <v>152700000</v>
          </cell>
        </row>
        <row r="46">
          <cell r="B46" t="str">
            <v>New Almaz RS 1.5T CVT (PRO)</v>
          </cell>
          <cell r="C46">
            <v>402000000</v>
          </cell>
        </row>
        <row r="47">
          <cell r="B47" t="str">
            <v>New Almaz RS 1.5T EX</v>
          </cell>
          <cell r="C47">
            <v>364000000</v>
          </cell>
        </row>
        <row r="48">
          <cell r="B48" t="str">
            <v>New Almaz RS 2.0 DHT 4X2 (RS HYBRID)</v>
          </cell>
          <cell r="C48">
            <v>442000000</v>
          </cell>
        </row>
        <row r="49">
          <cell r="B49" t="str">
            <v>New Almaz Smart Enjoy CVT</v>
          </cell>
          <cell r="C49">
            <v>309000000</v>
          </cell>
        </row>
        <row r="50">
          <cell r="B50" t="str">
            <v>New Cortez CE LUX + CVT</v>
          </cell>
          <cell r="C50">
            <v>304300000</v>
          </cell>
        </row>
        <row r="51">
          <cell r="B51" t="str">
            <v>New Cortez CE LUX CVT*</v>
          </cell>
          <cell r="C51">
            <v>300300000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18918.918918918916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18918.918918918916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18918.918918918916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22522.522522522522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29729.729729729726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22252.252252252249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20945.945945945943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26126.126126126124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31531.531531531527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28918.918918918916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27027.027027027023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34234.234234234231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20720.720720720718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18018.018018018018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11711.71171171171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26126.126126126124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27027.027027027023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30630.630630630629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33333.333333333328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33333.333333333328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11441.44144144144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14414.414414414414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13513.513513513511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13243.243243243242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15045.045045045044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14144.144144144142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23063.063063063062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18468.468468468465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16486.486486486487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18828.828828828828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19189.189189189186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19819.819819819819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20180.180180180178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22702.7027027027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23063.063063063062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22702.7027027027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17747.747747747748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18468.468468468465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16846.846846846845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11261.261261261261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12162.162162162162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7207.2072072072069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7207.2072072072069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10990.990990990989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31531.531531531527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29729.729729729726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34234.234234234231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19819.819819819819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20180.180180180178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19819.819819819819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J35"/>
  <sheetViews>
    <sheetView tabSelected="1" zoomScale="70" zoomScaleNormal="70" workbookViewId="0">
      <selection activeCell="C41" sqref="C41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3.6328125" bestFit="1" customWidth="1"/>
    <col min="5" max="6" width="15.6328125" bestFit="1" customWidth="1"/>
    <col min="7" max="7" width="9" bestFit="1" customWidth="1"/>
    <col min="8" max="8" width="31.90625" bestFit="1" customWidth="1"/>
    <col min="9" max="9" width="34.08984375" customWidth="1"/>
    <col min="10" max="10" width="32.36328125" bestFit="1" customWidth="1"/>
    <col min="11" max="11" width="14.453125" bestFit="1" customWidth="1"/>
    <col min="12" max="12" width="18.1796875" bestFit="1" customWidth="1"/>
    <col min="13" max="13" width="17.453125" bestFit="1" customWidth="1"/>
    <col min="14" max="15" width="13.36328125" bestFit="1" customWidth="1"/>
    <col min="16" max="16" width="26.6328125" bestFit="1" customWidth="1"/>
    <col min="17" max="17" width="8" bestFit="1" customWidth="1"/>
    <col min="18" max="18" width="10.36328125" bestFit="1" customWidth="1"/>
    <col min="19" max="19" width="25.7265625" bestFit="1" customWidth="1"/>
    <col min="20" max="20" width="20" bestFit="1" customWidth="1"/>
    <col min="21" max="21" width="37.08984375" bestFit="1" customWidth="1"/>
    <col min="22" max="22" width="33.6328125" bestFit="1" customWidth="1"/>
    <col min="23" max="23" width="15.36328125" bestFit="1" customWidth="1"/>
    <col min="24" max="24" width="22.1796875" bestFit="1" customWidth="1"/>
    <col min="25" max="25" width="30.08984375" bestFit="1" customWidth="1"/>
    <col min="26" max="26" width="26.36328125" bestFit="1" customWidth="1"/>
    <col min="27" max="27" width="28.36328125" bestFit="1" customWidth="1"/>
    <col min="28" max="28" width="21.08984375" bestFit="1" customWidth="1"/>
    <col min="29" max="29" width="11.6328125" bestFit="1" customWidth="1"/>
    <col min="30" max="30" width="25.90625" bestFit="1" customWidth="1"/>
    <col min="31" max="31" width="34.08984375" bestFit="1" customWidth="1"/>
    <col min="32" max="32" width="22.08984375" bestFit="1" customWidth="1"/>
    <col min="33" max="33" width="10.7265625" bestFit="1" customWidth="1"/>
  </cols>
  <sheetData>
    <row r="1" spans="1:10" x14ac:dyDescent="0.35">
      <c r="A1" s="11" t="s">
        <v>551</v>
      </c>
      <c r="B1" s="11" t="s">
        <v>546</v>
      </c>
      <c r="C1" s="11" t="s">
        <v>553</v>
      </c>
      <c r="D1" s="11" t="s">
        <v>76</v>
      </c>
      <c r="E1" s="11" t="s">
        <v>562</v>
      </c>
      <c r="F1" s="11" t="s">
        <v>563</v>
      </c>
      <c r="G1" s="11" t="s">
        <v>552</v>
      </c>
      <c r="H1" s="11" t="s">
        <v>564</v>
      </c>
    </row>
    <row r="2" spans="1:10" x14ac:dyDescent="0.35">
      <c r="A2" s="6" t="s">
        <v>514</v>
      </c>
      <c r="B2" s="6" t="s">
        <v>541</v>
      </c>
      <c r="C2" s="7">
        <f>VLOOKUP(B2,[1]pricelist!$B$3:$C$51,2,0)</f>
        <v>444200000</v>
      </c>
      <c r="D2" s="7">
        <f>VLOOKUP(B2,[2]pricelist!$B$3:$H$53,7,0)*1000</f>
        <v>31531531.531531528</v>
      </c>
      <c r="E2" s="7">
        <f>D2*90%</f>
        <v>28378378.378378376</v>
      </c>
      <c r="F2" s="7">
        <f>D2*70%</f>
        <v>22072072.072072066</v>
      </c>
      <c r="G2" s="9">
        <v>228</v>
      </c>
      <c r="H2" s="6" t="s">
        <v>565</v>
      </c>
    </row>
    <row r="3" spans="1:10" x14ac:dyDescent="0.35">
      <c r="A3" s="6" t="s">
        <v>547</v>
      </c>
      <c r="B3" s="6" t="s">
        <v>548</v>
      </c>
      <c r="C3" s="7">
        <f>VLOOKUP(B3,[1]pricelist!$B$3:$C$51,2,0)</f>
        <v>385500000</v>
      </c>
      <c r="D3" s="7">
        <f>VLOOKUP(B3,[2]pricelist!$B$3:$H$53,7,0)*1000</f>
        <v>29729729.729729727</v>
      </c>
      <c r="E3" s="7">
        <f t="shared" ref="E3:E32" si="0">D3*90%</f>
        <v>26756756.756756756</v>
      </c>
      <c r="F3" s="7">
        <f t="shared" ref="F3:F32" si="1">D3*70%</f>
        <v>20810810.810810808</v>
      </c>
      <c r="G3" s="9">
        <v>227</v>
      </c>
      <c r="H3" s="6" t="s">
        <v>565</v>
      </c>
    </row>
    <row r="4" spans="1:10" x14ac:dyDescent="0.35">
      <c r="A4" s="6" t="s">
        <v>515</v>
      </c>
      <c r="B4" s="6" t="s">
        <v>542</v>
      </c>
      <c r="C4" s="7">
        <f>VLOOKUP(B4,[1]pricelist!$B$3:$C$51,2,0)</f>
        <v>308500000</v>
      </c>
      <c r="D4" s="7">
        <f>VLOOKUP(B4,[2]pricelist!$B$3:$H$53,7,0)*1000</f>
        <v>20945945.945945945</v>
      </c>
      <c r="E4" s="7">
        <f t="shared" si="0"/>
        <v>18851351.351351351</v>
      </c>
      <c r="F4" s="7">
        <f t="shared" si="1"/>
        <v>14662162.162162161</v>
      </c>
      <c r="G4" s="9">
        <v>222</v>
      </c>
      <c r="H4" s="6" t="s">
        <v>565</v>
      </c>
    </row>
    <row r="5" spans="1:10" x14ac:dyDescent="0.35">
      <c r="A5" s="6" t="s">
        <v>516</v>
      </c>
      <c r="B5" s="6" t="s">
        <v>543</v>
      </c>
      <c r="C5" s="7">
        <f>VLOOKUP(B5,[1]pricelist!$B$3:$C$51,2,0)</f>
        <v>326050000</v>
      </c>
      <c r="D5" s="7">
        <f>VLOOKUP(B5,[2]pricelist!$B$3:$H$53,7,0)*1000</f>
        <v>22252252.252252247</v>
      </c>
      <c r="E5" s="7">
        <f t="shared" si="0"/>
        <v>20027027.027027022</v>
      </c>
      <c r="F5" s="7">
        <f t="shared" si="1"/>
        <v>15576576.576576572</v>
      </c>
      <c r="G5" s="9">
        <v>223</v>
      </c>
      <c r="H5" s="6" t="s">
        <v>565</v>
      </c>
    </row>
    <row r="6" spans="1:10" x14ac:dyDescent="0.35">
      <c r="A6" s="6" t="s">
        <v>496</v>
      </c>
      <c r="B6" s="6" t="s">
        <v>530</v>
      </c>
      <c r="C6" s="7">
        <f>VLOOKUP(B6,[1]pricelist!$B$3:$C$51,2,0)</f>
        <v>402000000</v>
      </c>
      <c r="D6" s="7">
        <f>VLOOKUP(B6,[2]pricelist!$B$3:$H$53,7,0)*1000</f>
        <v>31531531.531531528</v>
      </c>
      <c r="E6" s="7">
        <f t="shared" si="0"/>
        <v>28378378.378378376</v>
      </c>
      <c r="F6" s="7">
        <f t="shared" si="1"/>
        <v>22072072.072072066</v>
      </c>
      <c r="G6" s="9">
        <v>244</v>
      </c>
      <c r="H6" s="6" t="s">
        <v>565</v>
      </c>
    </row>
    <row r="7" spans="1:10" x14ac:dyDescent="0.35">
      <c r="A7" s="6" t="s">
        <v>497</v>
      </c>
      <c r="B7" s="6" t="s">
        <v>531</v>
      </c>
      <c r="C7" s="7">
        <f>VLOOKUP(B7,[1]pricelist!$B$3:$C$51,2,0)</f>
        <v>442000000</v>
      </c>
      <c r="D7" s="7">
        <f>VLOOKUP(B7,[2]pricelist!$B$3:$H$53,7,0)*1000</f>
        <v>34234234.234234229</v>
      </c>
      <c r="E7" s="7">
        <f t="shared" si="0"/>
        <v>30810810.810810808</v>
      </c>
      <c r="F7" s="7">
        <f t="shared" si="1"/>
        <v>23963963.963963959</v>
      </c>
      <c r="G7" s="9">
        <v>245</v>
      </c>
      <c r="H7" s="6" t="s">
        <v>565</v>
      </c>
      <c r="J7" s="5"/>
    </row>
    <row r="8" spans="1:10" x14ac:dyDescent="0.35">
      <c r="A8" s="6" t="s">
        <v>517</v>
      </c>
      <c r="B8" s="6" t="s">
        <v>532</v>
      </c>
      <c r="C8" s="7">
        <f>VLOOKUP(B8,[1]pricelist!$B$3:$C$51,2,0)</f>
        <v>300000000</v>
      </c>
      <c r="D8" s="7">
        <f>VLOOKUP(B8,[2]pricelist!$B$3:$H$53,7,0)*1000</f>
        <v>20720720.720720716</v>
      </c>
      <c r="E8" s="7">
        <f t="shared" si="0"/>
        <v>18648648.648648646</v>
      </c>
      <c r="F8" s="7">
        <f t="shared" si="1"/>
        <v>14504504.5045045</v>
      </c>
      <c r="G8" s="4">
        <v>240</v>
      </c>
      <c r="H8" s="6" t="s">
        <v>566</v>
      </c>
    </row>
    <row r="9" spans="1:10" x14ac:dyDescent="0.35">
      <c r="A9" s="6" t="s">
        <v>518</v>
      </c>
      <c r="B9" s="6" t="s">
        <v>533</v>
      </c>
      <c r="C9" s="7">
        <f>VLOOKUP(B9,[1]pricelist!$B$3:$C$51,2,0)</f>
        <v>260000000</v>
      </c>
      <c r="D9" s="7">
        <f>VLOOKUP(B9,[2]pricelist!$B$3:$H$53,7,0)*1000</f>
        <v>18018018.018018018</v>
      </c>
      <c r="E9" s="7">
        <f t="shared" si="0"/>
        <v>16216216.216216218</v>
      </c>
      <c r="F9" s="7">
        <f t="shared" si="1"/>
        <v>12612612.612612613</v>
      </c>
      <c r="G9" s="4">
        <v>241</v>
      </c>
      <c r="H9" s="6" t="s">
        <v>566</v>
      </c>
      <c r="J9" s="3"/>
    </row>
    <row r="10" spans="1:10" x14ac:dyDescent="0.35">
      <c r="A10" s="6" t="s">
        <v>519</v>
      </c>
      <c r="B10" s="6" t="s">
        <v>534</v>
      </c>
      <c r="C10" s="7">
        <f>VLOOKUP(B10,[1]pricelist!$B$3:$C$51,2,0)</f>
        <v>214000000</v>
      </c>
      <c r="D10" s="7">
        <f>VLOOKUP(B10,[2]pricelist!$B$3:$H$53,7,0)*1000</f>
        <v>11711711.71171171</v>
      </c>
      <c r="E10" s="7">
        <f t="shared" si="0"/>
        <v>10540540.540540539</v>
      </c>
      <c r="F10" s="7">
        <f t="shared" si="1"/>
        <v>8198198.1981981965</v>
      </c>
      <c r="G10" s="4">
        <v>242</v>
      </c>
      <c r="H10" s="6" t="s">
        <v>566</v>
      </c>
      <c r="J10" s="3"/>
    </row>
    <row r="11" spans="1:10" x14ac:dyDescent="0.35">
      <c r="A11" s="6" t="s">
        <v>523</v>
      </c>
      <c r="B11" s="6" t="s">
        <v>535</v>
      </c>
      <c r="C11" s="7">
        <f>VLOOKUP(B11,[1]pricelist!$B$3:$C$51,2,0)</f>
        <v>185300000</v>
      </c>
      <c r="D11" s="7">
        <f>VLOOKUP(B11,[2]pricelist!$B$3:$H$53,7,0)*1000</f>
        <v>11441441.441441441</v>
      </c>
      <c r="E11" s="7">
        <f t="shared" si="0"/>
        <v>10297297.297297297</v>
      </c>
      <c r="F11" s="7">
        <f t="shared" si="1"/>
        <v>8009009.0090090083</v>
      </c>
      <c r="G11" s="4">
        <v>202</v>
      </c>
      <c r="H11" s="6" t="s">
        <v>568</v>
      </c>
      <c r="J11" s="3"/>
    </row>
    <row r="12" spans="1:10" x14ac:dyDescent="0.35">
      <c r="A12" s="6" t="s">
        <v>524</v>
      </c>
      <c r="B12" s="6" t="s">
        <v>536</v>
      </c>
      <c r="C12" s="7">
        <f>VLOOKUP(B12,[1]pricelist!$B$3:$C$51,2,0)</f>
        <v>222850000</v>
      </c>
      <c r="D12" s="7">
        <f>VLOOKUP(B12,[2]pricelist!$B$3:$H$53,7,0)*1000</f>
        <v>14414414.414414413</v>
      </c>
      <c r="E12" s="7">
        <f t="shared" si="0"/>
        <v>12972972.972972972</v>
      </c>
      <c r="F12" s="7">
        <f t="shared" si="1"/>
        <v>10090090.090090089</v>
      </c>
      <c r="G12" s="4">
        <v>204</v>
      </c>
      <c r="H12" s="6" t="s">
        <v>573</v>
      </c>
      <c r="J12" s="3"/>
    </row>
    <row r="13" spans="1:10" x14ac:dyDescent="0.35">
      <c r="A13" s="6" t="s">
        <v>498</v>
      </c>
      <c r="B13" s="6" t="s">
        <v>537</v>
      </c>
      <c r="C13" s="7">
        <f>VLOOKUP(B13,[1]pricelist!$B$3:$C$51,2,0)</f>
        <v>207700000</v>
      </c>
      <c r="D13" s="7">
        <f>VLOOKUP(B13,[2]pricelist!$B$3:$H$53,7,0)*1000</f>
        <v>13243243.243243242</v>
      </c>
      <c r="E13" s="7">
        <f t="shared" si="0"/>
        <v>11918918.918918917</v>
      </c>
      <c r="F13" s="7">
        <f t="shared" si="1"/>
        <v>9270270.2702702694</v>
      </c>
      <c r="G13" s="4">
        <v>205</v>
      </c>
      <c r="H13" s="6" t="s">
        <v>573</v>
      </c>
    </row>
    <row r="14" spans="1:10" x14ac:dyDescent="0.35">
      <c r="A14" s="6" t="s">
        <v>527</v>
      </c>
      <c r="B14" s="6" t="s">
        <v>490</v>
      </c>
      <c r="C14" s="7">
        <f>VLOOKUP(B14,[1]pricelist!$B$3:$C$51,2,0)</f>
        <v>274200000</v>
      </c>
      <c r="D14" s="7">
        <f>VLOOKUP(B14,[2]pricelist!$B$3:$H$53,7,0)*1000</f>
        <v>18828828.828828827</v>
      </c>
      <c r="E14" s="7">
        <f t="shared" si="0"/>
        <v>16945945.945945945</v>
      </c>
      <c r="F14" s="7">
        <f t="shared" si="1"/>
        <v>13180180.180180177</v>
      </c>
      <c r="G14" s="4">
        <v>213</v>
      </c>
      <c r="H14" s="6" t="s">
        <v>567</v>
      </c>
    </row>
    <row r="15" spans="1:10" x14ac:dyDescent="0.35">
      <c r="A15" s="6" t="s">
        <v>528</v>
      </c>
      <c r="B15" s="6" t="s">
        <v>491</v>
      </c>
      <c r="C15" s="7">
        <f>VLOOKUP(B15,[1]pricelist!$B$3:$C$51,2,0)</f>
        <v>288300000</v>
      </c>
      <c r="D15" s="7">
        <f>VLOOKUP(B15,[2]pricelist!$B$3:$H$53,7,0)*1000</f>
        <v>19819819.819819819</v>
      </c>
      <c r="E15" s="7">
        <f t="shared" si="0"/>
        <v>17837837.837837838</v>
      </c>
      <c r="F15" s="7">
        <f t="shared" si="1"/>
        <v>13873873.873873873</v>
      </c>
      <c r="G15" s="4">
        <v>214</v>
      </c>
      <c r="H15" s="6" t="s">
        <v>567</v>
      </c>
    </row>
    <row r="16" spans="1:10" x14ac:dyDescent="0.35">
      <c r="A16" s="6" t="s">
        <v>525</v>
      </c>
      <c r="B16" s="6" t="s">
        <v>544</v>
      </c>
      <c r="C16" s="7">
        <f>VLOOKUP(B16,[1]pricelist!$B$3:$C$51,2,0)</f>
        <v>259500000</v>
      </c>
      <c r="D16" s="7">
        <f>VLOOKUP(B16,[2]pricelist!$B$3:$H$53,7,0)*1000</f>
        <v>16486486.486486487</v>
      </c>
      <c r="E16" s="7">
        <f t="shared" si="0"/>
        <v>14837837.837837839</v>
      </c>
      <c r="F16" s="7">
        <f t="shared" si="1"/>
        <v>11540540.540540541</v>
      </c>
      <c r="G16" s="4">
        <v>209</v>
      </c>
      <c r="H16" s="6" t="s">
        <v>567</v>
      </c>
    </row>
    <row r="17" spans="1:8" x14ac:dyDescent="0.35">
      <c r="A17" s="6" t="s">
        <v>499</v>
      </c>
      <c r="B17" s="6" t="s">
        <v>538</v>
      </c>
      <c r="C17" s="7">
        <f>VLOOKUP(B17,[1]pricelist!$B$3:$C$51,2,0)</f>
        <v>285200000</v>
      </c>
      <c r="D17" s="7">
        <f>VLOOKUP(B17,[2]pricelist!$B$3:$H$53,7,0)*1000</f>
        <v>18468468.468468465</v>
      </c>
      <c r="E17" s="7">
        <f t="shared" si="0"/>
        <v>16621621.621621618</v>
      </c>
      <c r="F17" s="7">
        <f t="shared" si="1"/>
        <v>12927927.927927924</v>
      </c>
      <c r="G17" s="4">
        <v>220</v>
      </c>
      <c r="H17" s="6" t="s">
        <v>567</v>
      </c>
    </row>
    <row r="18" spans="1:8" x14ac:dyDescent="0.35">
      <c r="A18" s="6" t="s">
        <v>580</v>
      </c>
      <c r="B18" s="6" t="s">
        <v>507</v>
      </c>
      <c r="C18" s="7">
        <f>VLOOKUP(B18,[1]pricelist!$B$3:$C$51,2,0)</f>
        <v>209000000</v>
      </c>
      <c r="D18" s="7">
        <f>VLOOKUP(B18,[2]pricelist!$B$3:$H$53,7,0)*1000</f>
        <v>18918918.918918915</v>
      </c>
      <c r="E18" s="7">
        <f t="shared" si="0"/>
        <v>17027027.027027026</v>
      </c>
      <c r="F18" s="7">
        <f t="shared" si="1"/>
        <v>13243243.24324324</v>
      </c>
      <c r="G18" s="4">
        <v>221</v>
      </c>
      <c r="H18" s="6" t="s">
        <v>574</v>
      </c>
    </row>
    <row r="19" spans="1:8" x14ac:dyDescent="0.35">
      <c r="A19" s="6" t="s">
        <v>555</v>
      </c>
      <c r="B19" s="6" t="s">
        <v>507</v>
      </c>
      <c r="C19" s="7">
        <f>VLOOKUP(B19,[1]pricelist!$B$3:$C$51,2,0)</f>
        <v>209000000</v>
      </c>
      <c r="D19" s="7">
        <f>VLOOKUP(B19,[2]pricelist!$B$3:$H$53,7,0)*1000</f>
        <v>18918918.918918915</v>
      </c>
      <c r="E19" s="7">
        <f t="shared" ref="E19" si="2">D19*90%</f>
        <v>17027027.027027026</v>
      </c>
      <c r="F19" s="7">
        <f t="shared" ref="F19" si="3">D19*70%</f>
        <v>13243243.24324324</v>
      </c>
      <c r="G19" s="4">
        <v>221</v>
      </c>
      <c r="H19" s="6" t="s">
        <v>574</v>
      </c>
    </row>
    <row r="20" spans="1:8" x14ac:dyDescent="0.35">
      <c r="A20" s="6" t="s">
        <v>500</v>
      </c>
      <c r="B20" s="6" t="s">
        <v>556</v>
      </c>
      <c r="C20" s="7">
        <f>VLOOKUP(B20,[1]pricelist!$B$3:$C$51,2,0)</f>
        <v>246000000</v>
      </c>
      <c r="D20" s="7">
        <f>VLOOKUP(B20,[2]pricelist!$B$3:$H$53,7,0)*1000</f>
        <v>18918918.918918915</v>
      </c>
      <c r="E20" s="7">
        <f t="shared" si="0"/>
        <v>17027027.027027026</v>
      </c>
      <c r="F20" s="7">
        <f t="shared" si="1"/>
        <v>13243243.24324324</v>
      </c>
      <c r="G20" s="4">
        <v>243</v>
      </c>
      <c r="H20" s="6" t="s">
        <v>569</v>
      </c>
    </row>
    <row r="21" spans="1:8" x14ac:dyDescent="0.35">
      <c r="A21" s="6" t="s">
        <v>501</v>
      </c>
      <c r="B21" s="6" t="s">
        <v>508</v>
      </c>
      <c r="C21" s="7">
        <f>VLOOKUP(B21,[1]pricelist!$B$3:$C$51,2,0)</f>
        <v>246000000</v>
      </c>
      <c r="D21" s="7">
        <f>VLOOKUP(B21,[2]pricelist!$B$3:$H$53,7,0)*1000</f>
        <v>18918918.918918915</v>
      </c>
      <c r="E21" s="7">
        <f t="shared" si="0"/>
        <v>17027027.027027026</v>
      </c>
      <c r="F21" s="7">
        <f t="shared" si="1"/>
        <v>13243243.24324324</v>
      </c>
      <c r="G21" s="4">
        <v>250</v>
      </c>
      <c r="H21" s="6" t="s">
        <v>575</v>
      </c>
    </row>
    <row r="22" spans="1:8" x14ac:dyDescent="0.35">
      <c r="A22" s="6" t="s">
        <v>502</v>
      </c>
      <c r="B22" s="6" t="s">
        <v>509</v>
      </c>
      <c r="C22" s="7">
        <f>VLOOKUP(B22,[1]pricelist!$B$3:$C$51,2,0)</f>
        <v>302500000</v>
      </c>
      <c r="D22" s="7">
        <f>VLOOKUP(B22,[2]pricelist!$B$3:$H$53,7,0)*1000</f>
        <v>22522522.522522524</v>
      </c>
      <c r="E22" s="7">
        <f t="shared" si="0"/>
        <v>20270270.270270273</v>
      </c>
      <c r="F22" s="7">
        <f t="shared" si="1"/>
        <v>15765765.765765766</v>
      </c>
      <c r="G22" s="4">
        <v>235</v>
      </c>
      <c r="H22" s="6" t="s">
        <v>570</v>
      </c>
    </row>
    <row r="23" spans="1:8" x14ac:dyDescent="0.35">
      <c r="A23" s="6" t="s">
        <v>503</v>
      </c>
      <c r="B23" s="6" t="s">
        <v>549</v>
      </c>
      <c r="C23" s="7">
        <f>VLOOKUP(B23,[1]pricelist!$B$3:$C$51,2,0)</f>
        <v>348000000</v>
      </c>
      <c r="D23" s="7">
        <f>VLOOKUP(B23,[2]pricelist!$B$3:$H$53,7,0)*1000</f>
        <v>26126126.126126125</v>
      </c>
      <c r="E23" s="7">
        <f t="shared" si="0"/>
        <v>23513513.513513513</v>
      </c>
      <c r="F23" s="7">
        <f t="shared" si="1"/>
        <v>18288288.288288288</v>
      </c>
      <c r="G23" s="4">
        <v>246</v>
      </c>
      <c r="H23" s="6" t="s">
        <v>576</v>
      </c>
    </row>
    <row r="24" spans="1:8" x14ac:dyDescent="0.35">
      <c r="A24" s="6" t="s">
        <v>504</v>
      </c>
      <c r="B24" s="6" t="s">
        <v>510</v>
      </c>
      <c r="C24" s="7">
        <f>VLOOKUP(B24,[1]pricelist!$B$3:$C$51,2,0)</f>
        <v>358000000</v>
      </c>
      <c r="D24" s="7">
        <f>VLOOKUP(B24,[2]pricelist!$B$3:$H$53,7,0)*1000</f>
        <v>27027027.027027022</v>
      </c>
      <c r="E24" s="7">
        <f t="shared" si="0"/>
        <v>24324324.324324321</v>
      </c>
      <c r="F24" s="7">
        <f t="shared" si="1"/>
        <v>18918918.918918915</v>
      </c>
      <c r="G24" s="4">
        <v>247</v>
      </c>
      <c r="H24" s="6" t="s">
        <v>577</v>
      </c>
    </row>
    <row r="25" spans="1:8" x14ac:dyDescent="0.35">
      <c r="A25" s="6" t="s">
        <v>505</v>
      </c>
      <c r="B25" s="6" t="s">
        <v>511</v>
      </c>
      <c r="C25" s="7">
        <f>VLOOKUP(B25,[1]pricelist!$B$3:$C$51,2,0)</f>
        <v>408000000</v>
      </c>
      <c r="D25" s="7">
        <f>VLOOKUP(B25,[2]pricelist!$B$3:$H$53,7,0)*1000</f>
        <v>30630630.630630627</v>
      </c>
      <c r="E25" s="7">
        <f t="shared" si="0"/>
        <v>27567567.567567565</v>
      </c>
      <c r="F25" s="7">
        <f t="shared" si="1"/>
        <v>21441441.441441439</v>
      </c>
      <c r="G25" s="4">
        <v>248</v>
      </c>
      <c r="H25" s="6" t="s">
        <v>578</v>
      </c>
    </row>
    <row r="26" spans="1:8" x14ac:dyDescent="0.35">
      <c r="A26" s="6" t="s">
        <v>557</v>
      </c>
      <c r="B26" s="6" t="s">
        <v>559</v>
      </c>
      <c r="C26" s="7">
        <f>VLOOKUP(B26,[2]pricelist!$B$3:$C$53,2,0)</f>
        <v>415000000</v>
      </c>
      <c r="D26" s="7">
        <f>VLOOKUP(B26,[2]pricelist!$B$3:$H$53,7,0)*1000</f>
        <v>33333333.333333328</v>
      </c>
      <c r="E26" s="7">
        <f t="shared" si="0"/>
        <v>29999999.999999996</v>
      </c>
      <c r="F26" s="7">
        <f t="shared" si="1"/>
        <v>23333333.333333328</v>
      </c>
      <c r="G26" s="4">
        <v>251</v>
      </c>
      <c r="H26" s="6" t="s">
        <v>581</v>
      </c>
    </row>
    <row r="27" spans="1:8" x14ac:dyDescent="0.35">
      <c r="A27" s="6" t="s">
        <v>558</v>
      </c>
      <c r="B27" s="6" t="s">
        <v>512</v>
      </c>
      <c r="C27" s="7">
        <f>VLOOKUP(B27,[1]pricelist!$B$3:$C$51,2,0)</f>
        <v>438000000</v>
      </c>
      <c r="D27" s="7">
        <f>VLOOKUP(B27,[2]pricelist!$B$3:$H$53,7,0)*1000</f>
        <v>33333333.333333328</v>
      </c>
      <c r="E27" s="7">
        <f t="shared" ref="E27" si="4">D27*90%</f>
        <v>29999999.999999996</v>
      </c>
      <c r="F27" s="7">
        <f t="shared" ref="F27" si="5">D27*70%</f>
        <v>23333333.333333328</v>
      </c>
      <c r="G27" s="4">
        <v>249</v>
      </c>
      <c r="H27" s="6" t="s">
        <v>571</v>
      </c>
    </row>
    <row r="28" spans="1:8" x14ac:dyDescent="0.35">
      <c r="A28" s="6" t="s">
        <v>506</v>
      </c>
      <c r="B28" s="6" t="s">
        <v>512</v>
      </c>
      <c r="C28" s="7">
        <f>VLOOKUP(B28,[1]pricelist!$B$3:$C$51,2,0)</f>
        <v>438000000</v>
      </c>
      <c r="D28" s="7">
        <f>VLOOKUP(B28,[2]pricelist!$B$3:$H$53,7,0)*1000</f>
        <v>33333333.333333328</v>
      </c>
      <c r="E28" s="7">
        <f t="shared" si="0"/>
        <v>29999999.999999996</v>
      </c>
      <c r="F28" s="7">
        <f t="shared" si="1"/>
        <v>23333333.333333328</v>
      </c>
      <c r="G28" s="4">
        <v>249</v>
      </c>
      <c r="H28" s="6" t="s">
        <v>571</v>
      </c>
    </row>
    <row r="29" spans="1:8" x14ac:dyDescent="0.35">
      <c r="A29" s="6" t="s">
        <v>529</v>
      </c>
      <c r="B29" s="6" t="s">
        <v>539</v>
      </c>
      <c r="C29" s="7">
        <f>VLOOKUP(B29,[1]pricelist!$B$3:$C$51,2,0)</f>
        <v>152700000</v>
      </c>
      <c r="D29" s="7">
        <f>VLOOKUP(B29,[2]pricelist!$B$3:$H$53,7,0)*1000</f>
        <v>10990990.990990989</v>
      </c>
      <c r="E29" s="7">
        <f t="shared" si="0"/>
        <v>9891891.8918918911</v>
      </c>
      <c r="F29" s="7">
        <f t="shared" si="1"/>
        <v>7693693.6936936919</v>
      </c>
      <c r="G29" s="4">
        <v>201</v>
      </c>
      <c r="H29" s="6" t="s">
        <v>572</v>
      </c>
    </row>
    <row r="30" spans="1:8" x14ac:dyDescent="0.35">
      <c r="A30" s="6" t="s">
        <v>520</v>
      </c>
      <c r="B30" s="6" t="s">
        <v>513</v>
      </c>
      <c r="C30" s="7">
        <f>VLOOKUP(B30,[1]pricelist!$B$3:$C$51,2,0)</f>
        <v>169600000</v>
      </c>
      <c r="D30" s="7">
        <f>VLOOKUP(B30,[2]pricelist!$B$3:$H$53,7,0)*1000</f>
        <v>7207207.2072072066</v>
      </c>
      <c r="E30" s="7">
        <f t="shared" si="0"/>
        <v>6486486.4864864862</v>
      </c>
      <c r="F30" s="7">
        <f t="shared" si="1"/>
        <v>5045045.0450450443</v>
      </c>
      <c r="G30" s="4">
        <v>230</v>
      </c>
      <c r="H30" s="6" t="s">
        <v>572</v>
      </c>
    </row>
    <row r="31" spans="1:8" x14ac:dyDescent="0.35">
      <c r="A31" s="6" t="s">
        <v>521</v>
      </c>
      <c r="B31" s="6" t="s">
        <v>540</v>
      </c>
      <c r="C31" s="7">
        <f>VLOOKUP(B31,[1]pricelist!$B$3:$C$51,2,0)</f>
        <v>173000000</v>
      </c>
      <c r="D31" s="7">
        <f>VLOOKUP(B31,[2]pricelist!$B$3:$H$53,7,0)*1000</f>
        <v>12162162.162162162</v>
      </c>
      <c r="E31" s="7">
        <f t="shared" si="0"/>
        <v>10945945.945945946</v>
      </c>
      <c r="F31" s="7">
        <f t="shared" si="1"/>
        <v>8513513.5135135129</v>
      </c>
      <c r="G31" s="4">
        <v>238</v>
      </c>
      <c r="H31" s="6" t="s">
        <v>579</v>
      </c>
    </row>
    <row r="32" spans="1:8" x14ac:dyDescent="0.35">
      <c r="A32" s="6" t="s">
        <v>526</v>
      </c>
      <c r="B32" s="6" t="s">
        <v>545</v>
      </c>
      <c r="C32" s="7">
        <f>VLOOKUP(B32,[1]pricelist!$B$3:$C$51,2,0)</f>
        <v>165000000</v>
      </c>
      <c r="D32" s="7">
        <f>VLOOKUP(B32,[2]pricelist!$B$3:$H$53,7,0)*1000</f>
        <v>11261261.261261262</v>
      </c>
      <c r="E32" s="7">
        <f t="shared" si="0"/>
        <v>10135135.135135137</v>
      </c>
      <c r="F32" s="7">
        <f t="shared" si="1"/>
        <v>7882882.8828828828</v>
      </c>
      <c r="G32" s="4">
        <v>237</v>
      </c>
      <c r="H32" s="6" t="s">
        <v>579</v>
      </c>
    </row>
    <row r="33" spans="1:8" x14ac:dyDescent="0.35">
      <c r="A33" s="6" t="s">
        <v>560</v>
      </c>
      <c r="B33" s="6" t="s">
        <v>535</v>
      </c>
      <c r="C33" s="7">
        <f>VLOOKUP(B33,[1]pricelist!$B$3:$C$51,2,0)</f>
        <v>185300000</v>
      </c>
      <c r="D33" s="7">
        <f>VLOOKUP(B33,[2]pricelist!$B$3:$H$53,7,0)*1000</f>
        <v>11441441.441441441</v>
      </c>
      <c r="E33" s="7">
        <f t="shared" ref="E33:E34" si="6">D33*90%</f>
        <v>10297297.297297297</v>
      </c>
      <c r="F33" s="7">
        <f t="shared" ref="F33:F34" si="7">D33*70%</f>
        <v>8009009.0090090083</v>
      </c>
      <c r="G33" s="4">
        <v>202</v>
      </c>
      <c r="H33" s="6" t="s">
        <v>568</v>
      </c>
    </row>
    <row r="34" spans="1:8" x14ac:dyDescent="0.35">
      <c r="A34" s="6" t="s">
        <v>561</v>
      </c>
      <c r="B34" s="6" t="s">
        <v>512</v>
      </c>
      <c r="C34" s="7">
        <f>VLOOKUP(B34,[1]pricelist!$B$3:$C$51,2,0)</f>
        <v>438000000</v>
      </c>
      <c r="D34" s="7">
        <f>VLOOKUP(B34,[2]pricelist!$B$3:$H$53,7,0)*1000</f>
        <v>33333333.333333328</v>
      </c>
      <c r="E34" s="7">
        <f t="shared" si="6"/>
        <v>29999999.999999996</v>
      </c>
      <c r="F34" s="7">
        <f t="shared" si="7"/>
        <v>23333333.333333328</v>
      </c>
      <c r="G34" s="4">
        <v>249</v>
      </c>
      <c r="H34" s="6" t="s">
        <v>571</v>
      </c>
    </row>
    <row r="35" spans="1:8" x14ac:dyDescent="0.35">
      <c r="A35" s="8" t="s">
        <v>522</v>
      </c>
      <c r="B35" s="6" t="s">
        <v>550</v>
      </c>
      <c r="C35" s="7">
        <f>VLOOKUP(B35,[1]pricelist!$B$3:$C$51,2,0)</f>
        <v>342650000</v>
      </c>
      <c r="D35" s="7">
        <f>VLOOKUP(B35,[2]pricelist!$B$3:$H$53,7,0)*1000</f>
        <v>23063063.063063063</v>
      </c>
      <c r="E35" s="7">
        <f t="shared" ref="E35" si="8">D35*90%</f>
        <v>20756756.756756756</v>
      </c>
      <c r="F35" s="7">
        <f t="shared" ref="F35" si="9">D35*70%</f>
        <v>16144144.144144142</v>
      </c>
      <c r="G35" s="4">
        <v>233</v>
      </c>
      <c r="H35" s="6" t="s">
        <v>567</v>
      </c>
    </row>
  </sheetData>
  <conditionalFormatting sqref="A2:A34">
    <cfRule type="duplicateValues" dxfId="3" priority="5"/>
  </conditionalFormatting>
  <conditionalFormatting sqref="A2:A35">
    <cfRule type="duplicateValues" dxfId="2" priority="6"/>
  </conditionalFormatting>
  <pageMargins left="0.7" right="0.7" top="0.75" bottom="0.75" header="0.3" footer="0.3"/>
  <pageSetup paperSize="9" orientation="portrait" horizontalDpi="0" verticalDpi="0" r:id="rId1"/>
  <ignoredErrors>
    <ignoredError sqref="C2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B10" sqref="B10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6" t="s">
        <v>551</v>
      </c>
      <c r="B1" s="6" t="s">
        <v>546</v>
      </c>
      <c r="C1" s="6" t="s">
        <v>553</v>
      </c>
      <c r="D1" s="6" t="s">
        <v>76</v>
      </c>
      <c r="E1" s="6" t="s">
        <v>562</v>
      </c>
      <c r="F1" s="6" t="s">
        <v>563</v>
      </c>
      <c r="G1" s="6" t="s">
        <v>552</v>
      </c>
      <c r="H1" s="10" t="s">
        <v>564</v>
      </c>
    </row>
    <row r="2" spans="1:8" x14ac:dyDescent="0.35">
      <c r="A2" s="6" t="s">
        <v>514</v>
      </c>
      <c r="B2" s="6" t="s">
        <v>541</v>
      </c>
      <c r="C2" s="7">
        <f>VLOOKUP(B2,[2]pricelist!$B$3:$C$53,2,0)</f>
        <v>447200000</v>
      </c>
      <c r="D2" s="7">
        <f>VLOOKUP(B2,[2]pricelist!$B$3:$H$53,7,0)</f>
        <v>31531.531531531527</v>
      </c>
      <c r="E2" s="7">
        <f>D2*90%</f>
        <v>28378.378378378377</v>
      </c>
      <c r="F2" s="7">
        <f>D2*70%</f>
        <v>22072.072072072067</v>
      </c>
      <c r="G2" s="9">
        <v>228</v>
      </c>
      <c r="H2" t="s">
        <v>565</v>
      </c>
    </row>
    <row r="3" spans="1:8" x14ac:dyDescent="0.35">
      <c r="A3" s="6" t="s">
        <v>547</v>
      </c>
      <c r="B3" s="6" t="s">
        <v>548</v>
      </c>
      <c r="C3" s="7">
        <f>VLOOKUP(B3,[2]pricelist!$B$3:$C$53,2,0)</f>
        <v>388500000</v>
      </c>
      <c r="D3" s="7">
        <f>VLOOKUP(B3,[2]pricelist!$B$3:$H$53,7,0)</f>
        <v>29729.729729729726</v>
      </c>
      <c r="E3" s="7">
        <f t="shared" ref="E3:E34" si="0">D3*90%</f>
        <v>26756.756756756753</v>
      </c>
      <c r="F3" s="7">
        <f t="shared" ref="F3:F34" si="1">D3*70%</f>
        <v>20810.810810810806</v>
      </c>
      <c r="G3" s="9">
        <v>227</v>
      </c>
      <c r="H3" t="s">
        <v>565</v>
      </c>
    </row>
    <row r="4" spans="1:8" x14ac:dyDescent="0.35">
      <c r="A4" s="6" t="s">
        <v>515</v>
      </c>
      <c r="B4" s="6" t="s">
        <v>542</v>
      </c>
      <c r="C4" s="7">
        <f>VLOOKUP(B4,[2]pricelist!$B$3:$C$53,2,0)</f>
        <v>311500000</v>
      </c>
      <c r="D4" s="7">
        <f>VLOOKUP(B4,[2]pricelist!$B$3:$H$53,7,0)</f>
        <v>20945.945945945943</v>
      </c>
      <c r="E4" s="7">
        <f t="shared" si="0"/>
        <v>18851.35135135135</v>
      </c>
      <c r="F4" s="7">
        <f t="shared" si="1"/>
        <v>14662.16216216216</v>
      </c>
      <c r="G4" s="9">
        <v>222</v>
      </c>
      <c r="H4" t="s">
        <v>565</v>
      </c>
    </row>
    <row r="5" spans="1:8" x14ac:dyDescent="0.35">
      <c r="A5" s="6" t="s">
        <v>516</v>
      </c>
      <c r="B5" s="6" t="s">
        <v>543</v>
      </c>
      <c r="C5" s="7">
        <f>VLOOKUP(B5,[2]pricelist!$B$3:$C$53,2,0)</f>
        <v>329050000</v>
      </c>
      <c r="D5" s="7">
        <f>VLOOKUP(B5,[2]pricelist!$B$3:$H$53,7,0)</f>
        <v>22252.252252252249</v>
      </c>
      <c r="E5" s="7">
        <f t="shared" si="0"/>
        <v>20027.027027027023</v>
      </c>
      <c r="F5" s="7">
        <f t="shared" si="1"/>
        <v>15576.576576576574</v>
      </c>
      <c r="G5" s="9">
        <v>223</v>
      </c>
      <c r="H5" t="s">
        <v>565</v>
      </c>
    </row>
    <row r="6" spans="1:8" x14ac:dyDescent="0.35">
      <c r="A6" s="6" t="s">
        <v>496</v>
      </c>
      <c r="B6" s="6" t="s">
        <v>530</v>
      </c>
      <c r="C6" s="7">
        <f>VLOOKUP(B6,[2]pricelist!$B$3:$C$53,2,0)</f>
        <v>405000000</v>
      </c>
      <c r="D6" s="7">
        <f>VLOOKUP(B6,[2]pricelist!$B$3:$H$53,7,0)</f>
        <v>31531.531531531527</v>
      </c>
      <c r="E6" s="7">
        <f t="shared" si="0"/>
        <v>28378.378378378377</v>
      </c>
      <c r="F6" s="7">
        <f t="shared" si="1"/>
        <v>22072.072072072067</v>
      </c>
      <c r="G6" s="9">
        <v>244</v>
      </c>
      <c r="H6" t="s">
        <v>565</v>
      </c>
    </row>
    <row r="7" spans="1:8" x14ac:dyDescent="0.35">
      <c r="A7" s="6" t="s">
        <v>497</v>
      </c>
      <c r="B7" s="6" t="s">
        <v>531</v>
      </c>
      <c r="C7" s="7">
        <f>VLOOKUP(B7,[2]pricelist!$B$3:$C$53,2,0)</f>
        <v>442000000</v>
      </c>
      <c r="D7" s="7">
        <f>VLOOKUP(B7,[2]pricelist!$B$3:$H$53,7,0)</f>
        <v>34234.234234234231</v>
      </c>
      <c r="E7" s="7">
        <f t="shared" si="0"/>
        <v>30810.81081081081</v>
      </c>
      <c r="F7" s="7">
        <f t="shared" si="1"/>
        <v>23963.963963963961</v>
      </c>
      <c r="G7" s="9">
        <v>245</v>
      </c>
      <c r="H7" t="s">
        <v>565</v>
      </c>
    </row>
    <row r="8" spans="1:8" x14ac:dyDescent="0.35">
      <c r="A8" s="6" t="s">
        <v>517</v>
      </c>
      <c r="B8" s="6" t="s">
        <v>532</v>
      </c>
      <c r="C8" s="7">
        <f>VLOOKUP(B8,[2]pricelist!$B$3:$C$53,2,0)</f>
        <v>303000000</v>
      </c>
      <c r="D8" s="7">
        <f>VLOOKUP(B8,[2]pricelist!$B$3:$H$53,7,0)</f>
        <v>20720.720720720718</v>
      </c>
      <c r="E8" s="7">
        <f t="shared" si="0"/>
        <v>18648.648648648646</v>
      </c>
      <c r="F8" s="7">
        <f t="shared" si="1"/>
        <v>14504.504504504501</v>
      </c>
      <c r="G8" s="4">
        <v>240</v>
      </c>
      <c r="H8" t="s">
        <v>566</v>
      </c>
    </row>
    <row r="9" spans="1:8" x14ac:dyDescent="0.35">
      <c r="A9" s="6" t="s">
        <v>518</v>
      </c>
      <c r="B9" s="6" t="s">
        <v>533</v>
      </c>
      <c r="C9" s="7">
        <f>VLOOKUP(B9,[2]pricelist!$B$3:$C$53,2,0)</f>
        <v>263000000</v>
      </c>
      <c r="D9" s="7">
        <f>VLOOKUP(B9,[2]pricelist!$B$3:$H$53,7,0)</f>
        <v>18018.018018018018</v>
      </c>
      <c r="E9" s="7">
        <f t="shared" si="0"/>
        <v>16216.216216216217</v>
      </c>
      <c r="F9" s="7">
        <f t="shared" si="1"/>
        <v>12612.612612612611</v>
      </c>
      <c r="G9" s="4">
        <v>241</v>
      </c>
      <c r="H9" t="s">
        <v>566</v>
      </c>
    </row>
    <row r="10" spans="1:8" x14ac:dyDescent="0.35">
      <c r="A10" s="6" t="s">
        <v>519</v>
      </c>
      <c r="B10" s="6" t="s">
        <v>534</v>
      </c>
      <c r="C10" s="7">
        <f>VLOOKUP(B10,[2]pricelist!$B$3:$C$53,2,0)</f>
        <v>217000000</v>
      </c>
      <c r="D10" s="7">
        <f>VLOOKUP(B10,[2]pricelist!$B$3:$H$53,7,0)</f>
        <v>11711.71171171171</v>
      </c>
      <c r="E10" s="7">
        <f t="shared" si="0"/>
        <v>10540.54054054054</v>
      </c>
      <c r="F10" s="7">
        <f t="shared" si="1"/>
        <v>8198.1981981981971</v>
      </c>
      <c r="G10" s="4">
        <v>242</v>
      </c>
      <c r="H10" t="s">
        <v>566</v>
      </c>
    </row>
    <row r="11" spans="1:8" x14ac:dyDescent="0.35">
      <c r="A11" s="6" t="s">
        <v>523</v>
      </c>
      <c r="B11" s="6" t="s">
        <v>535</v>
      </c>
      <c r="C11" s="7">
        <f>VLOOKUP(B11,[2]pricelist!$B$3:$C$53,2,0)</f>
        <v>188300000</v>
      </c>
      <c r="D11" s="7">
        <f>VLOOKUP(B11,[2]pricelist!$B$3:$H$53,7,0)</f>
        <v>11441.44144144144</v>
      </c>
      <c r="E11" s="7">
        <f t="shared" si="0"/>
        <v>10297.297297297297</v>
      </c>
      <c r="F11" s="7">
        <f t="shared" si="1"/>
        <v>8009.009009009008</v>
      </c>
      <c r="G11" s="4">
        <v>202</v>
      </c>
      <c r="H11" t="s">
        <v>568</v>
      </c>
    </row>
    <row r="12" spans="1:8" x14ac:dyDescent="0.35">
      <c r="A12" s="6" t="s">
        <v>524</v>
      </c>
      <c r="B12" s="6" t="s">
        <v>536</v>
      </c>
      <c r="C12" s="7">
        <f>VLOOKUP(B12,[2]pricelist!$B$3:$C$53,2,0)</f>
        <v>222850000</v>
      </c>
      <c r="D12" s="7">
        <f>VLOOKUP(B12,[2]pricelist!$B$3:$H$53,7,0)</f>
        <v>14414.414414414414</v>
      </c>
      <c r="E12" s="7">
        <f t="shared" si="0"/>
        <v>12972.972972972973</v>
      </c>
      <c r="F12" s="7">
        <f t="shared" si="1"/>
        <v>10090.090090090089</v>
      </c>
      <c r="G12" s="4">
        <v>204</v>
      </c>
      <c r="H12" t="s">
        <v>573</v>
      </c>
    </row>
    <row r="13" spans="1:8" x14ac:dyDescent="0.35">
      <c r="A13" s="6" t="s">
        <v>498</v>
      </c>
      <c r="B13" s="6" t="s">
        <v>537</v>
      </c>
      <c r="C13" s="7">
        <f>VLOOKUP(B13,[2]pricelist!$B$3:$C$53,2,0)</f>
        <v>210700000</v>
      </c>
      <c r="D13" s="7">
        <f>VLOOKUP(B13,[2]pricelist!$B$3:$H$53,7,0)</f>
        <v>13243.243243243242</v>
      </c>
      <c r="E13" s="7">
        <f t="shared" si="0"/>
        <v>11918.918918918918</v>
      </c>
      <c r="F13" s="7">
        <f t="shared" si="1"/>
        <v>9270.2702702702682</v>
      </c>
      <c r="G13" s="4">
        <v>205</v>
      </c>
      <c r="H13" t="s">
        <v>573</v>
      </c>
    </row>
    <row r="14" spans="1:8" x14ac:dyDescent="0.35">
      <c r="A14" s="6" t="s">
        <v>527</v>
      </c>
      <c r="B14" s="6" t="s">
        <v>490</v>
      </c>
      <c r="C14" s="7">
        <f>VLOOKUP(B14,[2]pricelist!$B$3:$C$53,2,0)</f>
        <v>277200000</v>
      </c>
      <c r="D14" s="7">
        <f>VLOOKUP(B14,[2]pricelist!$B$3:$H$53,7,0)</f>
        <v>18828.828828828828</v>
      </c>
      <c r="E14" s="7">
        <f t="shared" si="0"/>
        <v>16945.945945945947</v>
      </c>
      <c r="F14" s="7">
        <f t="shared" si="1"/>
        <v>13180.180180180179</v>
      </c>
      <c r="G14" s="4">
        <v>213</v>
      </c>
      <c r="H14" t="s">
        <v>567</v>
      </c>
    </row>
    <row r="15" spans="1:8" x14ac:dyDescent="0.35">
      <c r="A15" s="6" t="s">
        <v>528</v>
      </c>
      <c r="B15" s="6" t="s">
        <v>491</v>
      </c>
      <c r="C15" s="7">
        <f>VLOOKUP(B15,[2]pricelist!$B$3:$C$53,2,0)</f>
        <v>291300000</v>
      </c>
      <c r="D15" s="7">
        <f>VLOOKUP(B15,[2]pricelist!$B$3:$H$53,7,0)</f>
        <v>19819.819819819819</v>
      </c>
      <c r="E15" s="7">
        <f t="shared" si="0"/>
        <v>17837.837837837837</v>
      </c>
      <c r="F15" s="7">
        <f t="shared" si="1"/>
        <v>13873.873873873872</v>
      </c>
      <c r="G15" s="4">
        <v>214</v>
      </c>
      <c r="H15" t="s">
        <v>567</v>
      </c>
    </row>
    <row r="16" spans="1:8" x14ac:dyDescent="0.35">
      <c r="A16" s="6" t="s">
        <v>525</v>
      </c>
      <c r="B16" s="6" t="s">
        <v>544</v>
      </c>
      <c r="C16" s="7">
        <f>VLOOKUP(B16,[2]pricelist!$B$3:$C$53,2,0)</f>
        <v>262500000</v>
      </c>
      <c r="D16" s="7">
        <f>VLOOKUP(B16,[2]pricelist!$B$3:$H$53,7,0)</f>
        <v>16486.486486486487</v>
      </c>
      <c r="E16" s="7">
        <f t="shared" si="0"/>
        <v>14837.837837837838</v>
      </c>
      <c r="F16" s="7">
        <f t="shared" si="1"/>
        <v>11540.54054054054</v>
      </c>
      <c r="G16" s="4">
        <v>209</v>
      </c>
      <c r="H16" t="s">
        <v>567</v>
      </c>
    </row>
    <row r="17" spans="1:8" x14ac:dyDescent="0.35">
      <c r="A17" s="6" t="s">
        <v>499</v>
      </c>
      <c r="B17" s="6" t="s">
        <v>538</v>
      </c>
      <c r="C17" s="7">
        <f>VLOOKUP(B17,[2]pricelist!$B$3:$C$53,2,0)</f>
        <v>285200000</v>
      </c>
      <c r="D17" s="7">
        <f>VLOOKUP(B17,[2]pricelist!$B$3:$H$53,7,0)</f>
        <v>18468.468468468465</v>
      </c>
      <c r="E17" s="7">
        <f t="shared" si="0"/>
        <v>16621.62162162162</v>
      </c>
      <c r="F17" s="7">
        <f t="shared" si="1"/>
        <v>12927.927927927925</v>
      </c>
      <c r="G17" s="4">
        <v>220</v>
      </c>
      <c r="H17" t="s">
        <v>567</v>
      </c>
    </row>
    <row r="18" spans="1:8" x14ac:dyDescent="0.35">
      <c r="A18" s="6" t="s">
        <v>555</v>
      </c>
      <c r="B18" s="6" t="s">
        <v>507</v>
      </c>
      <c r="C18" s="7">
        <f>VLOOKUP(B18,[2]pricelist!$B$3:$C$53,2,0)</f>
        <v>214000000</v>
      </c>
      <c r="D18" s="7">
        <f>VLOOKUP(B18,[2]pricelist!$B$3:$H$53,7,0)</f>
        <v>18918.918918918916</v>
      </c>
      <c r="E18" s="7">
        <f t="shared" si="0"/>
        <v>17027.027027027027</v>
      </c>
      <c r="F18" s="7">
        <f t="shared" si="1"/>
        <v>13243.243243243242</v>
      </c>
      <c r="G18" s="4">
        <v>221</v>
      </c>
      <c r="H18" t="s">
        <v>574</v>
      </c>
    </row>
    <row r="19" spans="1:8" x14ac:dyDescent="0.35">
      <c r="A19" s="6" t="s">
        <v>500</v>
      </c>
      <c r="B19" s="6" t="s">
        <v>556</v>
      </c>
      <c r="C19" s="7">
        <f>VLOOKUP(B19,[2]pricelist!$B$3:$C$53,2,0)</f>
        <v>251000000</v>
      </c>
      <c r="D19" s="7">
        <f>VLOOKUP(B19,[2]pricelist!$B$3:$H$53,7,0)</f>
        <v>18918.918918918916</v>
      </c>
      <c r="E19" s="7">
        <f t="shared" si="0"/>
        <v>17027.027027027027</v>
      </c>
      <c r="F19" s="7">
        <f t="shared" si="1"/>
        <v>13243.243243243242</v>
      </c>
      <c r="G19" s="4">
        <v>243</v>
      </c>
      <c r="H19" t="s">
        <v>569</v>
      </c>
    </row>
    <row r="20" spans="1:8" x14ac:dyDescent="0.35">
      <c r="A20" s="6" t="s">
        <v>501</v>
      </c>
      <c r="B20" s="6" t="s">
        <v>508</v>
      </c>
      <c r="C20" s="7">
        <f>VLOOKUP(B20,[2]pricelist!$B$3:$C$53,2,0)</f>
        <v>251000000</v>
      </c>
      <c r="D20" s="7">
        <f>VLOOKUP(B20,[2]pricelist!$B$3:$H$53,7,0)</f>
        <v>18918.918918918916</v>
      </c>
      <c r="E20" s="7">
        <f t="shared" si="0"/>
        <v>17027.027027027027</v>
      </c>
      <c r="F20" s="7">
        <f t="shared" si="1"/>
        <v>13243.243243243242</v>
      </c>
      <c r="G20" s="4">
        <v>250</v>
      </c>
      <c r="H20" t="s">
        <v>575</v>
      </c>
    </row>
    <row r="21" spans="1:8" x14ac:dyDescent="0.35">
      <c r="A21" s="6" t="s">
        <v>502</v>
      </c>
      <c r="B21" s="6" t="s">
        <v>509</v>
      </c>
      <c r="C21" s="7">
        <f>VLOOKUP(B21,[2]pricelist!$B$3:$C$53,2,0)</f>
        <v>307500000</v>
      </c>
      <c r="D21" s="7">
        <f>VLOOKUP(B21,[2]pricelist!$B$3:$H$53,7,0)</f>
        <v>22522.522522522522</v>
      </c>
      <c r="E21" s="7">
        <f t="shared" si="0"/>
        <v>20270.27027027027</v>
      </c>
      <c r="F21" s="7">
        <f t="shared" si="1"/>
        <v>15765.765765765764</v>
      </c>
      <c r="G21" s="4">
        <v>235</v>
      </c>
      <c r="H21" t="s">
        <v>570</v>
      </c>
    </row>
    <row r="22" spans="1:8" x14ac:dyDescent="0.35">
      <c r="A22" s="6" t="s">
        <v>503</v>
      </c>
      <c r="B22" s="6" t="s">
        <v>549</v>
      </c>
      <c r="C22" s="7">
        <f>VLOOKUP(B22,[2]pricelist!$B$3:$C$53,2,0)</f>
        <v>353000000</v>
      </c>
      <c r="D22" s="7">
        <f>VLOOKUP(B22,[2]pricelist!$B$3:$H$53,7,0)</f>
        <v>26126.126126126124</v>
      </c>
      <c r="E22" s="7">
        <f t="shared" si="0"/>
        <v>23513.513513513513</v>
      </c>
      <c r="F22" s="7">
        <f t="shared" si="1"/>
        <v>18288.288288288284</v>
      </c>
      <c r="G22" s="4">
        <v>246</v>
      </c>
      <c r="H22" t="s">
        <v>576</v>
      </c>
    </row>
    <row r="23" spans="1:8" x14ac:dyDescent="0.35">
      <c r="A23" s="6" t="s">
        <v>504</v>
      </c>
      <c r="B23" s="6" t="s">
        <v>510</v>
      </c>
      <c r="C23" s="7">
        <f>VLOOKUP(B23,[2]pricelist!$B$3:$C$53,2,0)</f>
        <v>363000000</v>
      </c>
      <c r="D23" s="7">
        <f>VLOOKUP(B23,[2]pricelist!$B$3:$H$53,7,0)</f>
        <v>27027.027027027023</v>
      </c>
      <c r="E23" s="7">
        <f t="shared" si="0"/>
        <v>24324.32432432432</v>
      </c>
      <c r="F23" s="7">
        <f t="shared" si="1"/>
        <v>18918.918918918916</v>
      </c>
      <c r="G23" s="4">
        <v>247</v>
      </c>
      <c r="H23" t="s">
        <v>577</v>
      </c>
    </row>
    <row r="24" spans="1:8" x14ac:dyDescent="0.35">
      <c r="A24" s="6" t="s">
        <v>505</v>
      </c>
      <c r="B24" s="6" t="s">
        <v>511</v>
      </c>
      <c r="C24" s="7">
        <f>VLOOKUP(B24,[2]pricelist!$B$3:$C$53,2,0)</f>
        <v>413000000</v>
      </c>
      <c r="D24" s="7">
        <f>VLOOKUP(B24,[2]pricelist!$B$3:$H$53,7,0)</f>
        <v>30630.630630630629</v>
      </c>
      <c r="E24" s="7">
        <f t="shared" si="0"/>
        <v>27567.567567567567</v>
      </c>
      <c r="F24" s="7">
        <f t="shared" si="1"/>
        <v>21441.441441441439</v>
      </c>
      <c r="G24" s="4">
        <v>248</v>
      </c>
      <c r="H24" t="s">
        <v>578</v>
      </c>
    </row>
    <row r="25" spans="1:8" x14ac:dyDescent="0.35">
      <c r="A25" s="6" t="s">
        <v>557</v>
      </c>
      <c r="B25" s="6" t="s">
        <v>559</v>
      </c>
      <c r="C25" s="7">
        <f>VLOOKUP(B25,[2]pricelist!$B$3:$C$53,2,0)</f>
        <v>415000000</v>
      </c>
      <c r="D25" s="7">
        <f>VLOOKUP(B25,[2]pricelist!$B$3:$H$53,7,0)</f>
        <v>33333.333333333328</v>
      </c>
      <c r="E25" s="7">
        <f t="shared" si="0"/>
        <v>29999.999999999996</v>
      </c>
      <c r="F25" s="7">
        <f t="shared" si="1"/>
        <v>23333.333333333328</v>
      </c>
      <c r="G25" s="4">
        <v>251</v>
      </c>
      <c r="H25" t="s">
        <v>571</v>
      </c>
    </row>
    <row r="26" spans="1:8" x14ac:dyDescent="0.35">
      <c r="A26" s="6" t="s">
        <v>558</v>
      </c>
      <c r="B26" s="6" t="s">
        <v>512</v>
      </c>
      <c r="C26" s="7">
        <f>VLOOKUP(B26,[2]pricelist!$B$3:$C$53,2,0)</f>
        <v>443000000</v>
      </c>
      <c r="D26" s="7">
        <f>VLOOKUP(B26,[2]pricelist!$B$3:$H$53,7,0)</f>
        <v>33333.333333333328</v>
      </c>
      <c r="E26" s="7">
        <f t="shared" si="0"/>
        <v>29999.999999999996</v>
      </c>
      <c r="F26" s="7">
        <f t="shared" si="1"/>
        <v>23333.333333333328</v>
      </c>
      <c r="G26" s="4">
        <v>249</v>
      </c>
      <c r="H26" t="s">
        <v>571</v>
      </c>
    </row>
    <row r="27" spans="1:8" x14ac:dyDescent="0.35">
      <c r="A27" s="6" t="s">
        <v>506</v>
      </c>
      <c r="B27" s="6" t="s">
        <v>512</v>
      </c>
      <c r="C27" s="7">
        <f>VLOOKUP(B27,[2]pricelist!$B$3:$C$53,2,0)</f>
        <v>443000000</v>
      </c>
      <c r="D27" s="7">
        <f>VLOOKUP(B27,[2]pricelist!$B$3:$H$53,7,0)</f>
        <v>33333.333333333328</v>
      </c>
      <c r="E27" s="7">
        <f t="shared" si="0"/>
        <v>29999.999999999996</v>
      </c>
      <c r="F27" s="7">
        <f t="shared" si="1"/>
        <v>23333.333333333328</v>
      </c>
      <c r="G27" s="4">
        <v>249</v>
      </c>
      <c r="H27" t="s">
        <v>571</v>
      </c>
    </row>
    <row r="28" spans="1:8" x14ac:dyDescent="0.35">
      <c r="A28" s="6" t="s">
        <v>529</v>
      </c>
      <c r="B28" s="6" t="s">
        <v>539</v>
      </c>
      <c r="C28" s="7">
        <f>VLOOKUP(B28,[2]pricelist!$B$3:$C$53,2,0)</f>
        <v>155700000</v>
      </c>
      <c r="D28" s="7">
        <f>VLOOKUP(B28,[2]pricelist!$B$3:$H$53,7,0)</f>
        <v>10990.990990990989</v>
      </c>
      <c r="E28" s="7">
        <f t="shared" si="0"/>
        <v>9891.8918918918898</v>
      </c>
      <c r="F28" s="7">
        <f t="shared" si="1"/>
        <v>7693.6936936936918</v>
      </c>
      <c r="G28" s="4">
        <v>201</v>
      </c>
      <c r="H28" t="s">
        <v>572</v>
      </c>
    </row>
    <row r="29" spans="1:8" x14ac:dyDescent="0.35">
      <c r="A29" s="6" t="s">
        <v>520</v>
      </c>
      <c r="B29" s="6" t="s">
        <v>513</v>
      </c>
      <c r="C29" s="7">
        <f>VLOOKUP(B29,[2]pricelist!$B$3:$C$53,2,0)</f>
        <v>172600000</v>
      </c>
      <c r="D29" s="7">
        <f>VLOOKUP(B29,[2]pricelist!$B$3:$H$53,7,0)</f>
        <v>7207.2072072072069</v>
      </c>
      <c r="E29" s="7">
        <f t="shared" si="0"/>
        <v>6486.4864864864867</v>
      </c>
      <c r="F29" s="7">
        <f t="shared" si="1"/>
        <v>5045.0450450450444</v>
      </c>
      <c r="G29" s="4">
        <v>230</v>
      </c>
      <c r="H29" t="s">
        <v>572</v>
      </c>
    </row>
    <row r="30" spans="1:8" x14ac:dyDescent="0.35">
      <c r="A30" s="6" t="s">
        <v>521</v>
      </c>
      <c r="B30" s="6" t="s">
        <v>540</v>
      </c>
      <c r="C30" s="7">
        <f>VLOOKUP(B30,[2]pricelist!$B$3:$C$53,2,0)</f>
        <v>176000000</v>
      </c>
      <c r="D30" s="7">
        <f>VLOOKUP(B30,[2]pricelist!$B$3:$H$53,7,0)</f>
        <v>12162.162162162162</v>
      </c>
      <c r="E30" s="7">
        <f t="shared" si="0"/>
        <v>10945.945945945945</v>
      </c>
      <c r="F30" s="7">
        <f t="shared" si="1"/>
        <v>8513.5135135135133</v>
      </c>
      <c r="G30" s="4">
        <v>238</v>
      </c>
      <c r="H30" t="s">
        <v>579</v>
      </c>
    </row>
    <row r="31" spans="1:8" x14ac:dyDescent="0.35">
      <c r="A31" s="6" t="s">
        <v>526</v>
      </c>
      <c r="B31" s="6" t="s">
        <v>545</v>
      </c>
      <c r="C31" s="7">
        <f>VLOOKUP(B31,[2]pricelist!$B$3:$C$53,2,0)</f>
        <v>168000000</v>
      </c>
      <c r="D31" s="7">
        <f>VLOOKUP(B31,[2]pricelist!$B$3:$H$53,7,0)</f>
        <v>11261.261261261261</v>
      </c>
      <c r="E31" s="7">
        <f t="shared" si="0"/>
        <v>10135.135135135135</v>
      </c>
      <c r="F31" s="7">
        <f t="shared" si="1"/>
        <v>7882.8828828828819</v>
      </c>
      <c r="G31" s="4">
        <v>237</v>
      </c>
      <c r="H31" t="s">
        <v>579</v>
      </c>
    </row>
    <row r="32" spans="1:8" x14ac:dyDescent="0.35">
      <c r="A32" s="6" t="s">
        <v>560</v>
      </c>
      <c r="B32" s="6" t="s">
        <v>535</v>
      </c>
      <c r="C32" s="7">
        <f>VLOOKUP(B32,[2]pricelist!$B$3:$C$53,2,0)</f>
        <v>188300000</v>
      </c>
      <c r="D32" s="7">
        <f>VLOOKUP(B32,[2]pricelist!$B$3:$H$53,7,0)</f>
        <v>11441.44144144144</v>
      </c>
      <c r="E32" s="7">
        <f t="shared" si="0"/>
        <v>10297.297297297297</v>
      </c>
      <c r="F32" s="7">
        <f t="shared" si="1"/>
        <v>8009.009009009008</v>
      </c>
      <c r="G32" s="4">
        <v>202</v>
      </c>
      <c r="H32" t="s">
        <v>568</v>
      </c>
    </row>
    <row r="33" spans="1:8" x14ac:dyDescent="0.35">
      <c r="A33" s="6" t="s">
        <v>561</v>
      </c>
      <c r="B33" s="6" t="s">
        <v>512</v>
      </c>
      <c r="C33" s="7">
        <f>VLOOKUP(B33,[2]pricelist!$B$3:$C$53,2,0)</f>
        <v>443000000</v>
      </c>
      <c r="D33" s="7">
        <f>VLOOKUP(B33,[2]pricelist!$B$3:$H$53,7,0)</f>
        <v>33333.333333333328</v>
      </c>
      <c r="E33" s="7">
        <f t="shared" si="0"/>
        <v>29999.999999999996</v>
      </c>
      <c r="F33" s="7">
        <f t="shared" si="1"/>
        <v>23333.333333333328</v>
      </c>
      <c r="G33" s="4">
        <v>249</v>
      </c>
      <c r="H33" t="s">
        <v>571</v>
      </c>
    </row>
    <row r="34" spans="1:8" x14ac:dyDescent="0.35">
      <c r="A34" s="8" t="s">
        <v>522</v>
      </c>
      <c r="B34" s="6" t="s">
        <v>550</v>
      </c>
      <c r="C34" s="7">
        <f>VLOOKUP(B34,[2]pricelist!$B$3:$C$53,2,0)</f>
        <v>345650000</v>
      </c>
      <c r="D34" s="7">
        <f>VLOOKUP(B34,[2]pricelist!$B$3:$H$53,7,0)</f>
        <v>23063.063063063062</v>
      </c>
      <c r="E34" s="7">
        <f t="shared" si="0"/>
        <v>20756.756756756757</v>
      </c>
      <c r="F34" s="7">
        <f t="shared" si="1"/>
        <v>16144.144144144142</v>
      </c>
      <c r="G34" s="4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BM SERPONG</cp:lastModifiedBy>
  <dcterms:created xsi:type="dcterms:W3CDTF">2024-11-13T07:56:29Z</dcterms:created>
  <dcterms:modified xsi:type="dcterms:W3CDTF">2025-02-20T09:30:54Z</dcterms:modified>
</cp:coreProperties>
</file>