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37B66198-2087-4301-B497-B4EF0EC17762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1" l="1"/>
  <c r="F26" i="11"/>
  <c r="E27" i="11"/>
  <c r="F27" i="11"/>
  <c r="D27" i="11"/>
  <c r="D26" i="11"/>
  <c r="D29" i="11"/>
  <c r="F29" i="1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F18" i="11" s="1"/>
  <c r="D19" i="11"/>
  <c r="D20" i="11"/>
  <c r="D21" i="11"/>
  <c r="D22" i="11"/>
  <c r="D23" i="11"/>
  <c r="D24" i="11"/>
  <c r="D25" i="11"/>
  <c r="D28" i="11"/>
  <c r="D30" i="11"/>
  <c r="D31" i="11"/>
  <c r="D32" i="11"/>
  <c r="D33" i="11"/>
  <c r="D34" i="11"/>
  <c r="D35" i="11"/>
  <c r="D36" i="11"/>
  <c r="D37" i="11"/>
  <c r="D38" i="11"/>
  <c r="D2" i="11"/>
  <c r="E29" i="11" l="1"/>
  <c r="E18" i="11"/>
  <c r="F34" i="12" l="1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E2" i="12"/>
  <c r="D2" i="12"/>
  <c r="F2" i="12" s="1"/>
  <c r="C2" i="12"/>
  <c r="E38" i="11" l="1"/>
  <c r="F38" i="11" l="1"/>
  <c r="F37" i="11" l="1"/>
  <c r="E36" i="11"/>
  <c r="F36" i="11" l="1"/>
  <c r="E37" i="11"/>
  <c r="E28" i="11" l="1"/>
  <c r="E30" i="11"/>
  <c r="E19" i="11"/>
  <c r="F28" i="11" l="1"/>
  <c r="F30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5" i="11"/>
  <c r="E31" i="11"/>
  <c r="E32" i="11"/>
  <c r="E33" i="11"/>
  <c r="E34" i="11"/>
  <c r="E35" i="11"/>
  <c r="F2" i="11"/>
  <c r="F35" i="11" l="1"/>
  <c r="F34" i="11"/>
  <c r="F33" i="11"/>
  <c r="F32" i="11"/>
  <c r="F31" i="11"/>
  <c r="F25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<sst xmlns="http://schemas.openxmlformats.org/spreadsheetml/2006/main" count="1326" uniqueCount="587">
  <si>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</si>
  <si>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</si>
  <si>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</si>
  <si>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</si>
  <si>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</si>
  <si>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</si>
  <si>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</si>
  <si>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</si>
  <si>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</si>
  <si>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</si>
  <si>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</si>
  <si>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</si>
  <si>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</si>
  <si>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</si>
  <si>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</si>
  <si>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</si>
  <si>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</si>
  <si>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</si>
  <si>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</si>
  <si>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</si>
  <si>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</si>
  <si>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</si>
  <si>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</si>
  <si>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</si>
  <si>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</si>
  <si>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</si>
  <si>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</si>
  <si>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</si>
  <si>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</si>
  <si>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</si>
  <si>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</si>
  <si>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</si>
  <si>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</si>
  <si>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</si>
  <si>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</si>
  <si>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</si>
  <si>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</si>
  <si>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</si>
  <si>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</si>
  <si>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</si>
  <si>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</si>
  <si>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</si>
  <si>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</si>
  <si>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</si>
  <si>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</si>
  <si>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</si>
  <si>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</si>
  <si>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</si>
  <si>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</si>
  <si>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</si>
  <si>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</si>
  <si>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</si>
  <si>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</si>
  <si>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</si>
  <si>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</si>
  <si>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</si>
  <si>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</si>
  <si>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</si>
  <si>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</si>
  <si>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</si>
  <si>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</si>
  <si>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</si>
  <si>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</si>
  <si>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</si>
  <si>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</si>
  <si>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</si>
  <si>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</si>
  <si>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</si>
  <si>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</si>
  <si>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</si>
  <si>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</si>
  <si>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</si>
  <si>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</si>
  <si>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</si>
  <si>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</si>
  <si>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</si>
  <si>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</si>
  <si>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</si>
  <si>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</si>
  <si>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</si>
  <si>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</si>
  <si>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</si>
  <si>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</si>
  <si>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</si>
  <si>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</si>
  <si>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</si>
  <si>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</si>
  <si>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</si>
  <si>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</si>
  <si>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</si>
  <si>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</si>
  <si>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</si>
  <si>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</si>
  <si>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</si>
  <si>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</si>
  <si>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</si>
  <si>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</si>
  <si>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</si>
  <si>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</si>
  <si>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</si>
  <si>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</si>
  <si>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</si>
  <si>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</si>
  <si>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</si>
  <si>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</si>
  <si>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</si>
  <si>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</si>
  <si>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</si>
  <si>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</si>
  <si>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</si>
  <si>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</si>
  <si>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</si>
  <si>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</si>
  <si>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</si>
  <si>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</si>
  <si>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</si>
  <si>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</si>
  <si>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</si>
  <si>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</si>
  <si>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</si>
  <si>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</si>
  <si>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</si>
  <si>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</si>
  <si>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</si>
  <si>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</si>
  <si>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</si>
  <si>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</si>
  <si>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</si>
  <si>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</si>
  <si>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</si>
  <si>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</si>
  <si>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</si>
  <si>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</si>
  <si>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</si>
  <si>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</si>
  <si>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</si>
  <si>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</si>
  <si>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</si>
  <si>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</si>
  <si>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</si>
  <si>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</si>
  <si>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</si>
  <si>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</si>
  <si>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</si>
  <si>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</si>
  <si>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</si>
  <si>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</si>
  <si>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</si>
  <si>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</si>
  <si>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</si>
  <si>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</si>
  <si>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</si>
  <si>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</si>
  <si>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</si>
  <si>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</si>
  <si>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</si>
  <si>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</si>
  <si>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</si>
  <si>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</si>
  <si>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</si>
  <si>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</si>
  <si>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</si>
  <si>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</si>
  <si>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</si>
  <si>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</si>
  <si>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</si>
  <si>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</si>
  <si>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</si>
  <si>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</si>
  <si>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</si>
  <si>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</si>
  <si>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</si>
  <si>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</si>
  <si>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</si>
  <si>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</si>
  <si>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</si>
  <si>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</si>
  <si>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</si>
  <si>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</si>
  <si>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</si>
  <si>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</si>
  <si>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</si>
  <si>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</si>
  <si>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</si>
  <si>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</si>
  <si>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</si>
  <si>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</si>
  <si>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</si>
  <si>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</si>
  <si>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</si>
  <si>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</si>
  <si>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</si>
  <si>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</si>
  <si>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</si>
  <si>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</si>
  <si>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</si>
  <si>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</si>
  <si>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</si>
  <si>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</si>
  <si>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</si>
  <si>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</si>
  <si>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</si>
  <si>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</si>
  <si>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</si>
  <si>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</si>
  <si>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</si>
  <si>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</si>
  <si>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</si>
  <si>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</si>
  <si>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</si>
  <si>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</si>
  <si>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</si>
  <si>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</si>
  <si>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</si>
  <si>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</si>
  <si>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</si>
  <si>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</si>
  <si>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</si>
  <si>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</si>
  <si>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</si>
  <si>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</si>
  <si>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</si>
  <si>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</si>
  <si>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</si>
  <si>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</si>
  <si>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</si>
  <si>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</si>
  <si>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</si>
  <si>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</si>
  <si>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</si>
  <si>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</si>
  <si>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</si>
  <si>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</si>
  <si>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</si>
  <si>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</si>
  <si>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</si>
  <si>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</si>
  <si>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</si>
  <si>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</si>
  <si>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</si>
  <si>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</si>
  <si>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</si>
  <si>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</si>
  <si>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</si>
  <si>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</si>
  <si>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</si>
  <si>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</si>
  <si>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</si>
  <si>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</si>
  <si>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</si>
  <si>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</si>
  <si>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</si>
  <si>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</si>
  <si>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</si>
  <si>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</si>
  <si>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</si>
  <si>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</si>
  <si>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</si>
  <si>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</si>
  <si>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</si>
  <si>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</si>
  <si>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</si>
  <si>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</si>
  <si>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</si>
  <si>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</si>
  <si>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</si>
  <si>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</si>
  <si>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</si>
  <si>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</si>
  <si>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</si>
  <si>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</si>
  <si>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</si>
  <si>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</si>
  <si>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</si>
  <si>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</si>
  <si>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</si>
  <si>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</si>
  <si>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</si>
  <si>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</si>
  <si>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</si>
  <si>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</si>
  <si>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</si>
  <si>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</si>
  <si>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</si>
  <si>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</si>
  <si>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</si>
  <si>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</si>
  <si>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</si>
  <si>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</si>
  <si>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</si>
  <si>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</si>
  <si>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</si>
  <si>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</si>
  <si>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</si>
  <si>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</si>
  <si>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</si>
  <si>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</si>
  <si>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</si>
  <si>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</si>
  <si>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</si>
  <si>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</si>
  <si>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</si>
  <si>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</si>
  <si>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</si>
  <si>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</si>
  <si>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</si>
  <si>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</si>
  <si>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</si>
  <si>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</si>
  <si>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</si>
  <si>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</si>
  <si>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</si>
  <si>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</si>
  <si>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</si>
  <si>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</si>
  <si>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</si>
  <si>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</si>
  <si>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</si>
  <si>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</si>
  <si>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</si>
  <si>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</si>
  <si>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</si>
  <si>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</si>
  <si>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</si>
  <si>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</si>
  <si>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</si>
  <si>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</si>
  <si>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</si>
  <si>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</si>
  <si>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</si>
  <si>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</si>
  <si>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</si>
  <si>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</si>
  <si>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</si>
  <si>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</si>
  <si>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</si>
  <si>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</si>
  <si>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</si>
  <si>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</si>
  <si>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</si>
  <si>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</si>
  <si>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</si>
  <si>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</si>
  <si>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</si>
  <si>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</si>
  <si>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</si>
  <si>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</si>
  <si>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</si>
  <si>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</si>
  <si>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</si>
  <si>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</si>
  <si>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</si>
  <si>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</si>
  <si>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</si>
  <si>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</si>
  <si>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</si>
  <si>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</si>
  <si>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</si>
  <si>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</si>
  <si>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</si>
  <si>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</si>
  <si>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</si>
  <si>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</si>
  <si>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</si>
  <si>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</si>
  <si>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</si>
  <si>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</si>
  <si>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</si>
  <si>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</si>
  <si>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</si>
  <si>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</si>
  <si>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</si>
  <si>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</si>
  <si>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</si>
  <si>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</si>
  <si>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</si>
  <si>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</si>
  <si>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</si>
  <si>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</si>
  <si>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</si>
  <si>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</si>
  <si>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</si>
  <si>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</si>
  <si>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</si>
  <si>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</si>
  <si>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</si>
  <si>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</si>
  <si>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</si>
  <si>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</si>
  <si>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</si>
  <si>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</si>
  <si>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</si>
  <si>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</si>
  <si>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</si>
  <si>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</si>
  <si>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</si>
  <si>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</si>
  <si>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</si>
  <si>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</si>
  <si>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</si>
  <si>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</si>
  <si>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</si>
  <si>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</si>
  <si>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</si>
  <si>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</si>
  <si>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</si>
  <si>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</si>
  <si>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</si>
  <si>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</si>
  <si>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</si>
  <si>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</si>
  <si>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</si>
  <si>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</si>
  <si>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</si>
  <si>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</si>
  <si>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</si>
  <si>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</si>
  <si>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</si>
  <si>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</si>
  <si>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</si>
  <si>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</si>
  <si>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</si>
  <si>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</si>
  <si>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</si>
  <si>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</si>
  <si>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</si>
  <si>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</si>
  <si>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</si>
  <si>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</si>
  <si>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</si>
  <si>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</si>
  <si>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</si>
  <si>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</si>
  <si>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</si>
  <si>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</si>
  <si>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</si>
  <si>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</si>
  <si>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</si>
  <si>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</si>
  <si>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</si>
  <si>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</si>
  <si>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</si>
  <si>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</si>
  <si>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</si>
  <si>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</si>
  <si>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</si>
  <si>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</si>
  <si>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</si>
  <si>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</si>
  <si>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</si>
  <si>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</si>
  <si>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</si>
  <si>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</si>
  <si>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</si>
  <si>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</si>
  <si>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</si>
  <si>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</si>
  <si>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</si>
  <si>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</si>
  <si>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</si>
  <si>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</si>
  <si>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</si>
  <si>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</si>
  <si>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</si>
  <si>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</si>
  <si>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</si>
  <si>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</si>
  <si>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</si>
  <si>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</si>
  <si>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</si>
  <si>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</si>
  <si>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</si>
  <si>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</si>
  <si>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</si>
  <si>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</si>
  <si>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</si>
  <si>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</si>
  <si>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</si>
  <si>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</si>
  <si>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</si>
  <si>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</si>
  <si>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</si>
  <si>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</si>
  <si>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</si>
  <si>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</si>
  <si>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</si>
  <si>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</si>
  <si>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</si>
  <si>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</si>
  <si>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</si>
  <si>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</si>
  <si>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</si>
  <si>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</si>
  <si>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</si>
  <si>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</si>
  <si>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</si>
  <si>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</si>
  <si>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</si>
  <si>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</si>
  <si>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</si>
  <si>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</si>
  <si>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</si>
  <si>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</si>
  <si>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</si>
  <si>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</si>
  <si>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</si>
  <si>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</si>
  <si>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</si>
  <si>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</si>
  <si>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</si>
  <si>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</si>
  <si>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</si>
  <si>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</si>
  <si>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</si>
  <si>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</si>
  <si>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</si>
  <si>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</si>
  <si>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</si>
  <si>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</si>
  <si>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</si>
  <si>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</si>
  <si>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</si>
  <si>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</si>
  <si>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</si>
  <si>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</si>
  <si>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</si>
  <si>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</si>
  <si>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</si>
  <si>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</si>
  <si>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</si>
  <si>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</si>
  <si>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</si>
  <si>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</si>
  <si>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</si>
  <si>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</si>
  <si>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</si>
  <si>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</si>
  <si>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</si>
  <si>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</si>
  <si>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</si>
  <si>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</si>
  <si>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</si>
  <si>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</si>
  <si>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</si>
  <si>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</si>
  <si>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</si>
  <si>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</si>
  <si>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</si>
  <si>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</si>
  <si>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</si>
  <si>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</si>
  <si>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</si>
  <si>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</si>
  <si>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</si>
  <si>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</si>
  <si>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</si>
  <si>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</si>
  <si>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</si>
  <si>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</si>
  <si>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</si>
  <si>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</si>
  <si>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</si>
  <si>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</si>
  <si>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</si>
  <si>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</si>
  <si>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</si>
  <si>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</si>
  <si>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</si>
  <si>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</si>
  <si>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</si>
  <si>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</si>
  <si>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</si>
  <si>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</si>
  <si>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</si>
  <si>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</si>
  <si>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</si>
  <si>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</si>
  <si>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</si>
  <si>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</si>
  <si>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</si>
  <si>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</si>
  <si>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</si>
  <si>
    <t>EQ100460LV1CCS2</t>
  </si>
  <si>
    <t>New Binguo EV Lite</t>
  </si>
  <si>
    <t>New Binguo EV Pro</t>
  </si>
  <si>
    <t>E260R EV 50ZW333LV0Y2A</t>
  </si>
  <si>
    <t>E260R EV 50ZW333LV1Y2A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</si>
</sst>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2" fontId="0" fillId="0" borderId="0" xfId="0" applyNumberFormat="1"/>
    <xf numFmtId="3" fontId="0" fillId="0" borderId="0" xfId="0" applyNumberFormat="1"/>
    <xf numFmtId="43" fontId="0" fillId="0" borderId="0" xfId="2" applyFont="1"/>
    <xf numFmtId="0" fontId="2" fillId="2" borderId="1" xfId="3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3" fillId="0" borderId="1" xfId="0" applyFont="1" applyBorder="1"/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18918.918918918916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18918.918918918916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18918.918918918916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22522.522522522522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29729.729729729726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22252.252252252249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20945.945945945943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26126.126126126124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31531.531531531527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28918.918918918916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27027.027027027023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34234.234234234231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20720.720720720718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18018.018018018018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11711.71171171171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26126.126126126124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27027.027027027023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30630.630630630629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33333.333333333328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33333.333333333328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11441.44144144144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14414.414414414414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13513.513513513511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13243.243243243242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15045.045045045044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14144.144144144142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23063.063063063062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18468.468468468465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16486.486486486487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18828.828828828828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19189.189189189186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19819.819819819819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20180.180180180178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22702.7027027027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23063.063063063062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22702.7027027027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17747.747747747748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18468.468468468465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16846.846846846845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11261.261261261261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12162.162162162162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7207.2072072072069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7207.2072072072069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10990.990990990989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31531.531531531527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29729.729729729726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34234.234234234231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19819.819819819819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20180.180180180178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19819.819819819819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J38"/>
  <sheetViews>
    <sheetView tabSelected="1" topLeftCell="A11" zoomScale="70" zoomScaleNormal="70" workbookViewId="0">
      <selection activeCell="H26" sqref="H26:H27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6.08984375" bestFit="1" customWidth="1"/>
    <col min="4" max="4" width="13.6328125" bestFit="1" customWidth="1"/>
    <col min="5" max="6" width="15.6328125" bestFit="1" customWidth="1"/>
    <col min="7" max="7" width="9" bestFit="1" customWidth="1"/>
    <col min="8" max="8" width="31.90625" bestFit="1" customWidth="1"/>
    <col min="9" max="9" width="34.08984375" customWidth="1"/>
    <col min="10" max="10" width="32.36328125" bestFit="1" customWidth="1"/>
    <col min="11" max="11" width="14.453125" bestFit="1" customWidth="1"/>
    <col min="12" max="12" width="18.1796875" bestFit="1" customWidth="1"/>
    <col min="13" max="13" width="17.453125" bestFit="1" customWidth="1"/>
    <col min="14" max="15" width="13.36328125" bestFit="1" customWidth="1"/>
    <col min="16" max="16" width="26.6328125" bestFit="1" customWidth="1"/>
    <col min="17" max="17" width="8" bestFit="1" customWidth="1"/>
    <col min="18" max="18" width="10.36328125" bestFit="1" customWidth="1"/>
    <col min="19" max="19" width="25.7265625" bestFit="1" customWidth="1"/>
    <col min="20" max="20" width="20" bestFit="1" customWidth="1"/>
    <col min="21" max="21" width="37.08984375" bestFit="1" customWidth="1"/>
    <col min="22" max="22" width="33.6328125" bestFit="1" customWidth="1"/>
    <col min="23" max="23" width="15.36328125" bestFit="1" customWidth="1"/>
    <col min="24" max="24" width="22.1796875" bestFit="1" customWidth="1"/>
    <col min="25" max="25" width="30.08984375" bestFit="1" customWidth="1"/>
    <col min="26" max="26" width="26.36328125" bestFit="1" customWidth="1"/>
    <col min="27" max="27" width="28.36328125" bestFit="1" customWidth="1"/>
    <col min="28" max="28" width="21.08984375" bestFit="1" customWidth="1"/>
    <col min="29" max="29" width="11.6328125" bestFit="1" customWidth="1"/>
    <col min="30" max="30" width="25.90625" bestFit="1" customWidth="1"/>
    <col min="31" max="31" width="34.08984375" bestFit="1" customWidth="1"/>
    <col min="32" max="32" width="22.08984375" bestFit="1" customWidth="1"/>
    <col min="33" max="33" width="10.7265625" bestFit="1" customWidth="1"/>
  </cols>
  <sheetData>
    <row r="1" spans="1:10" x14ac:dyDescent="0.35">
      <c r="A1" s="11" t="s">
        <v>551</v>
      </c>
      <c r="B1" s="11" t="s">
        <v>546</v>
      </c>
      <c r="C1" s="11" t="s">
        <v>553</v>
      </c>
      <c r="D1" s="11" t="s">
        <v>76</v>
      </c>
      <c r="E1" s="11" t="s">
        <v>562</v>
      </c>
      <c r="F1" s="11" t="s">
        <v>563</v>
      </c>
      <c r="G1" s="11" t="s">
        <v>552</v>
      </c>
      <c r="H1" s="11" t="s">
        <v>564</v>
      </c>
    </row>
    <row r="2" spans="1:10" x14ac:dyDescent="0.35">
      <c r="A2" s="6" t="s">
        <v>514</v>
      </c>
      <c r="B2" s="6" t="s">
        <v>541</v>
      </c>
      <c r="C2" s="7">
        <v>447200000</v>
      </c>
      <c r="D2" s="7">
        <f>VLOOKUP(B2,[1]pricelist!$B$3:$H$53,7,0)*1000/1.01</f>
        <v>31219338.150031216</v>
      </c>
      <c r="E2" s="7">
        <f>D2*90%</f>
        <v>28097404.335028097</v>
      </c>
      <c r="F2" s="7">
        <f>D2*70%</f>
        <v>21853536.705021851</v>
      </c>
      <c r="G2" s="9">
        <v>228</v>
      </c>
      <c r="H2" s="6" t="s">
        <v>565</v>
      </c>
    </row>
    <row r="3" spans="1:10" x14ac:dyDescent="0.35">
      <c r="A3" s="6" t="s">
        <v>547</v>
      </c>
      <c r="B3" s="6" t="s">
        <v>548</v>
      </c>
      <c r="C3" s="7">
        <v>388500000</v>
      </c>
      <c r="D3" s="7">
        <f>VLOOKUP(B3,[1]pricelist!$B$3:$H$53,7,0)*1000/1.01</f>
        <v>29435375.970029432</v>
      </c>
      <c r="E3" s="7">
        <f t="shared" ref="E3:E28" si="0">D3*90%</f>
        <v>26491838.37302649</v>
      </c>
      <c r="F3" s="7">
        <f t="shared" ref="F3:F28" si="1">D3*70%</f>
        <v>20604763.179020602</v>
      </c>
      <c r="G3" s="9">
        <v>227</v>
      </c>
      <c r="H3" s="6" t="s">
        <v>565</v>
      </c>
    </row>
    <row r="4" spans="1:10" x14ac:dyDescent="0.35">
      <c r="A4" s="6" t="s">
        <v>515</v>
      </c>
      <c r="B4" s="6" t="s">
        <v>542</v>
      </c>
      <c r="C4" s="7">
        <v>311500000</v>
      </c>
      <c r="D4" s="7">
        <f>VLOOKUP(B4,[1]pricelist!$B$3:$H$53,7,0)*1000/1.01</f>
        <v>20738560.342520736</v>
      </c>
      <c r="E4" s="7">
        <f t="shared" si="0"/>
        <v>18664704.308268663</v>
      </c>
      <c r="F4" s="7">
        <f t="shared" si="1"/>
        <v>14516992.239764515</v>
      </c>
      <c r="G4" s="9">
        <v>222</v>
      </c>
      <c r="H4" s="6" t="s">
        <v>565</v>
      </c>
    </row>
    <row r="5" spans="1:10" x14ac:dyDescent="0.35">
      <c r="A5" s="6" t="s">
        <v>516</v>
      </c>
      <c r="B5" s="6" t="s">
        <v>543</v>
      </c>
      <c r="C5" s="7">
        <v>329050000</v>
      </c>
      <c r="D5" s="7">
        <f>VLOOKUP(B5,[1]pricelist!$B$3:$H$53,7,0)*1000/1.01</f>
        <v>22031932.923022028</v>
      </c>
      <c r="E5" s="7">
        <f t="shared" si="0"/>
        <v>19828739.630719826</v>
      </c>
      <c r="F5" s="7">
        <f t="shared" si="1"/>
        <v>15422353.046115419</v>
      </c>
      <c r="G5" s="9">
        <v>223</v>
      </c>
      <c r="H5" s="6" t="s">
        <v>565</v>
      </c>
    </row>
    <row r="6" spans="1:10" x14ac:dyDescent="0.35">
      <c r="A6" s="6" t="s">
        <v>496</v>
      </c>
      <c r="B6" s="6" t="s">
        <v>530</v>
      </c>
      <c r="C6" s="7">
        <v>405000000</v>
      </c>
      <c r="D6" s="7">
        <f>VLOOKUP(B6,[1]pricelist!$B$3:$H$53,7,0)*1000/1.01</f>
        <v>31219338.150031216</v>
      </c>
      <c r="E6" s="7">
        <f t="shared" si="0"/>
        <v>28097404.335028097</v>
      </c>
      <c r="F6" s="7">
        <f t="shared" si="1"/>
        <v>21853536.705021851</v>
      </c>
      <c r="G6" s="9">
        <v>244</v>
      </c>
      <c r="H6" s="6" t="s">
        <v>565</v>
      </c>
    </row>
    <row r="7" spans="1:10" x14ac:dyDescent="0.35">
      <c r="A7" s="6" t="s">
        <v>497</v>
      </c>
      <c r="B7" s="6" t="s">
        <v>531</v>
      </c>
      <c r="C7" s="7">
        <v>442000000</v>
      </c>
      <c r="D7" s="7">
        <f>VLOOKUP(B7,[1]pricelist!$B$3:$H$53,7,0)*1000/1.01</f>
        <v>33895281.420033887</v>
      </c>
      <c r="E7" s="7">
        <f t="shared" si="0"/>
        <v>30505753.2780305</v>
      </c>
      <c r="F7" s="7">
        <f t="shared" si="1"/>
        <v>23726696.994023718</v>
      </c>
      <c r="G7" s="9">
        <v>245</v>
      </c>
      <c r="H7" s="6" t="s">
        <v>565</v>
      </c>
      <c r="J7" s="5"/>
    </row>
    <row r="8" spans="1:10" x14ac:dyDescent="0.35">
      <c r="A8" s="6" t="s">
        <v>517</v>
      </c>
      <c r="B8" s="6" t="s">
        <v>532</v>
      </c>
      <c r="C8" s="7">
        <v>303000000</v>
      </c>
      <c r="D8" s="7">
        <f>VLOOKUP(B8,[1]pricelist!$B$3:$H$53,7,0)*1000/1.01</f>
        <v>20515565.070020512</v>
      </c>
      <c r="E8" s="7">
        <f t="shared" si="0"/>
        <v>18464008.56301846</v>
      </c>
      <c r="F8" s="7">
        <f t="shared" si="1"/>
        <v>14360895.549014358</v>
      </c>
      <c r="G8" s="4">
        <v>240</v>
      </c>
      <c r="H8" s="6" t="s">
        <v>566</v>
      </c>
    </row>
    <row r="9" spans="1:10" x14ac:dyDescent="0.35">
      <c r="A9" s="6" t="s">
        <v>518</v>
      </c>
      <c r="B9" s="6" t="s">
        <v>533</v>
      </c>
      <c r="C9" s="7">
        <v>263000000</v>
      </c>
      <c r="D9" s="7">
        <f>VLOOKUP(B9,[1]pricelist!$B$3:$H$53,7,0)*1000/1.01</f>
        <v>17839621.800017841</v>
      </c>
      <c r="E9" s="7">
        <f t="shared" si="0"/>
        <v>16055659.620016057</v>
      </c>
      <c r="F9" s="7">
        <f t="shared" si="1"/>
        <v>12487735.260012489</v>
      </c>
      <c r="G9" s="4">
        <v>241</v>
      </c>
      <c r="H9" s="6" t="s">
        <v>566</v>
      </c>
      <c r="J9" s="3"/>
    </row>
    <row r="10" spans="1:10" x14ac:dyDescent="0.35">
      <c r="A10" s="6" t="s">
        <v>519</v>
      </c>
      <c r="B10" s="6" t="s">
        <v>534</v>
      </c>
      <c r="C10" s="7">
        <v>217000000</v>
      </c>
      <c r="D10" s="7">
        <f>VLOOKUP(B10,[1]pricelist!$B$3:$H$53,7,0)*1000/1.01</f>
        <v>11595754.170011595</v>
      </c>
      <c r="E10" s="7">
        <f t="shared" si="0"/>
        <v>10436178.753010435</v>
      </c>
      <c r="F10" s="7">
        <f t="shared" si="1"/>
        <v>8117027.9190081162</v>
      </c>
      <c r="G10" s="4">
        <v>242</v>
      </c>
      <c r="H10" s="6" t="s">
        <v>566</v>
      </c>
      <c r="J10" s="3"/>
    </row>
    <row r="11" spans="1:10" x14ac:dyDescent="0.35">
      <c r="A11" s="6" t="s">
        <v>523</v>
      </c>
      <c r="B11" s="6" t="s">
        <v>535</v>
      </c>
      <c r="C11" s="7">
        <v>188300000</v>
      </c>
      <c r="D11" s="7">
        <f>VLOOKUP(B11,[1]pricelist!$B$3:$H$53,7,0)*1000/1.01</f>
        <v>11328159.843011327</v>
      </c>
      <c r="E11" s="7">
        <f t="shared" si="0"/>
        <v>10195343.858710194</v>
      </c>
      <c r="F11" s="7">
        <f t="shared" si="1"/>
        <v>7929711.8901079288</v>
      </c>
      <c r="G11" s="4">
        <v>202</v>
      </c>
      <c r="H11" s="6" t="s">
        <v>568</v>
      </c>
      <c r="J11" s="3"/>
    </row>
    <row r="12" spans="1:10" x14ac:dyDescent="0.35">
      <c r="A12" s="6" t="s">
        <v>524</v>
      </c>
      <c r="B12" s="6" t="s">
        <v>536</v>
      </c>
      <c r="C12" s="7">
        <v>222850000</v>
      </c>
      <c r="D12" s="7">
        <f>VLOOKUP(B12,[1]pricelist!$B$3:$H$53,7,0)*1000/1.01</f>
        <v>14271697.440014271</v>
      </c>
      <c r="E12" s="7">
        <f t="shared" si="0"/>
        <v>12844527.696012843</v>
      </c>
      <c r="F12" s="7">
        <f t="shared" si="1"/>
        <v>9990188.2080099899</v>
      </c>
      <c r="G12" s="4">
        <v>204</v>
      </c>
      <c r="H12" s="6" t="s">
        <v>573</v>
      </c>
      <c r="J12" s="3"/>
    </row>
    <row r="13" spans="1:10" x14ac:dyDescent="0.35">
      <c r="A13" s="6" t="s">
        <v>498</v>
      </c>
      <c r="B13" s="6" t="s">
        <v>537</v>
      </c>
      <c r="C13" s="7">
        <v>210700000</v>
      </c>
      <c r="D13" s="7">
        <f>VLOOKUP(B13,[1]pricelist!$B$3:$H$53,7,0)*1000/1.01</f>
        <v>13112122.023013111</v>
      </c>
      <c r="E13" s="7">
        <f t="shared" si="0"/>
        <v>11800909.820711801</v>
      </c>
      <c r="F13" s="7">
        <f t="shared" si="1"/>
        <v>9178485.4161091764</v>
      </c>
      <c r="G13" s="4">
        <v>205</v>
      </c>
      <c r="H13" s="6" t="s">
        <v>573</v>
      </c>
    </row>
    <row r="14" spans="1:10" x14ac:dyDescent="0.35">
      <c r="A14" s="6" t="s">
        <v>527</v>
      </c>
      <c r="B14" s="6" t="s">
        <v>490</v>
      </c>
      <c r="C14" s="7">
        <v>277200000</v>
      </c>
      <c r="D14" s="7">
        <f>VLOOKUP(B14,[1]pricelist!$B$3:$H$53,7,0)*1000/1.01</f>
        <v>18642404.781018641</v>
      </c>
      <c r="E14" s="7">
        <f t="shared" si="0"/>
        <v>16778164.302916776</v>
      </c>
      <c r="F14" s="7">
        <f t="shared" si="1"/>
        <v>13049683.346713047</v>
      </c>
      <c r="G14" s="4">
        <v>213</v>
      </c>
      <c r="H14" s="6" t="s">
        <v>567</v>
      </c>
    </row>
    <row r="15" spans="1:10" x14ac:dyDescent="0.35">
      <c r="A15" s="6" t="s">
        <v>528</v>
      </c>
      <c r="B15" s="6" t="s">
        <v>491</v>
      </c>
      <c r="C15" s="7">
        <v>291300000</v>
      </c>
      <c r="D15" s="7">
        <f>VLOOKUP(B15,[1]pricelist!$B$3:$H$53,7,0)*1000/1.01</f>
        <v>19623583.980019622</v>
      </c>
      <c r="E15" s="7">
        <f t="shared" si="0"/>
        <v>17661225.58201766</v>
      </c>
      <c r="F15" s="7">
        <f t="shared" si="1"/>
        <v>13736508.786013734</v>
      </c>
      <c r="G15" s="4">
        <v>214</v>
      </c>
      <c r="H15" s="6" t="s">
        <v>567</v>
      </c>
    </row>
    <row r="16" spans="1:10" x14ac:dyDescent="0.35">
      <c r="A16" s="6" t="s">
        <v>525</v>
      </c>
      <c r="B16" s="6" t="s">
        <v>544</v>
      </c>
      <c r="C16" s="7">
        <v>262500000</v>
      </c>
      <c r="D16" s="7">
        <f>VLOOKUP(B16,[1]pricelist!$B$3:$H$53,7,0)*1000/1.01</f>
        <v>16323253.947016323</v>
      </c>
      <c r="E16" s="7">
        <f t="shared" si="0"/>
        <v>14690928.552314691</v>
      </c>
      <c r="F16" s="7">
        <f t="shared" si="1"/>
        <v>11426277.762911426</v>
      </c>
      <c r="G16" s="4">
        <v>209</v>
      </c>
      <c r="H16" s="6" t="s">
        <v>567</v>
      </c>
    </row>
    <row r="17" spans="1:8" x14ac:dyDescent="0.35">
      <c r="A17" s="6" t="s">
        <v>499</v>
      </c>
      <c r="B17" s="6" t="s">
        <v>538</v>
      </c>
      <c r="C17" s="7">
        <v>285200000</v>
      </c>
      <c r="D17" s="7">
        <f>VLOOKUP(B17,[1]pricelist!$B$3:$H$53,7,0)*1000/1.01</f>
        <v>18285612.345018283</v>
      </c>
      <c r="E17" s="7">
        <f t="shared" si="0"/>
        <v>16457051.110516455</v>
      </c>
      <c r="F17" s="7">
        <f t="shared" si="1"/>
        <v>12799928.641512796</v>
      </c>
      <c r="G17" s="4">
        <v>220</v>
      </c>
      <c r="H17" s="6" t="s">
        <v>567</v>
      </c>
    </row>
    <row r="18" spans="1:8" x14ac:dyDescent="0.35">
      <c r="A18" s="6" t="s">
        <v>580</v>
      </c>
      <c r="B18" s="6" t="s">
        <v>507</v>
      </c>
      <c r="C18" s="7">
        <v>214000000</v>
      </c>
      <c r="D18" s="7">
        <f>VLOOKUP(B18,[1]pricelist!$B$3:$H$53,7,0)*1000/1.01</f>
        <v>18731602.890018728</v>
      </c>
      <c r="E18" s="7">
        <f t="shared" si="0"/>
        <v>16858442.601016857</v>
      </c>
      <c r="F18" s="7">
        <f t="shared" si="1"/>
        <v>13112122.023013109</v>
      </c>
      <c r="G18" s="4">
        <v>221</v>
      </c>
      <c r="H18" s="6" t="s">
        <v>574</v>
      </c>
    </row>
    <row r="19" spans="1:8" x14ac:dyDescent="0.35">
      <c r="A19" s="6" t="s">
        <v>555</v>
      </c>
      <c r="B19" s="6" t="s">
        <v>507</v>
      </c>
      <c r="C19" s="7">
        <v>251000000</v>
      </c>
      <c r="D19" s="7">
        <f>VLOOKUP(B19,[1]pricelist!$B$3:$H$53,7,0)*1000/1.01</f>
        <v>18731602.890018728</v>
      </c>
      <c r="E19" s="7">
        <f t="shared" ref="E19" si="2">D19*90%</f>
        <v>16858442.601016857</v>
      </c>
      <c r="F19" s="7">
        <f t="shared" ref="F19" si="3">D19*70%</f>
        <v>13112122.023013109</v>
      </c>
      <c r="G19" s="4">
        <v>221</v>
      </c>
      <c r="H19" s="6" t="s">
        <v>574</v>
      </c>
    </row>
    <row r="20" spans="1:8" x14ac:dyDescent="0.35">
      <c r="A20" s="6" t="s">
        <v>500</v>
      </c>
      <c r="B20" s="6" t="s">
        <v>556</v>
      </c>
      <c r="C20" s="7">
        <v>251000000</v>
      </c>
      <c r="D20" s="7">
        <f>VLOOKUP(B20,[1]pricelist!$B$3:$H$53,7,0)*1000/1.01</f>
        <v>18731602.890018728</v>
      </c>
      <c r="E20" s="7">
        <f t="shared" si="0"/>
        <v>16858442.601016857</v>
      </c>
      <c r="F20" s="7">
        <f t="shared" si="1"/>
        <v>13112122.023013109</v>
      </c>
      <c r="G20" s="4">
        <v>243</v>
      </c>
      <c r="H20" s="6" t="s">
        <v>574</v>
      </c>
    </row>
    <row r="21" spans="1:8" x14ac:dyDescent="0.35">
      <c r="A21" s="6" t="s">
        <v>501</v>
      </c>
      <c r="B21" s="6" t="s">
        <v>508</v>
      </c>
      <c r="C21" s="7">
        <v>251000000</v>
      </c>
      <c r="D21" s="7">
        <f>VLOOKUP(B21,[1]pricelist!$B$3:$H$53,7,0)*1000/1.01</f>
        <v>18731602.890018728</v>
      </c>
      <c r="E21" s="7">
        <f t="shared" si="0"/>
        <v>16858442.601016857</v>
      </c>
      <c r="F21" s="7">
        <f t="shared" si="1"/>
        <v>13112122.023013109</v>
      </c>
      <c r="G21" s="4">
        <v>250</v>
      </c>
      <c r="H21" s="6" t="s">
        <v>575</v>
      </c>
    </row>
    <row r="22" spans="1:8" x14ac:dyDescent="0.35">
      <c r="A22" s="6" t="s">
        <v>502</v>
      </c>
      <c r="B22" s="6" t="s">
        <v>509</v>
      </c>
      <c r="C22" s="7">
        <v>307500000</v>
      </c>
      <c r="D22" s="7">
        <f>VLOOKUP(B22,[1]pricelist!$B$3:$H$53,7,0)*1000/1.01</f>
        <v>22299527.2500223</v>
      </c>
      <c r="E22" s="7">
        <f t="shared" si="0"/>
        <v>20069574.52502007</v>
      </c>
      <c r="F22" s="7">
        <f t="shared" si="1"/>
        <v>15609669.075015608</v>
      </c>
      <c r="G22" s="4">
        <v>235</v>
      </c>
      <c r="H22" s="6" t="s">
        <v>570</v>
      </c>
    </row>
    <row r="23" spans="1:8" x14ac:dyDescent="0.35">
      <c r="A23" s="6" t="s">
        <v>503</v>
      </c>
      <c r="B23" s="6" t="s">
        <v>549</v>
      </c>
      <c r="C23" s="7">
        <v>353000000</v>
      </c>
      <c r="D23" s="7">
        <f>VLOOKUP(B23,[1]pricelist!$B$3:$H$53,7,0)*1000/1.01</f>
        <v>25867451.610025868</v>
      </c>
      <c r="E23" s="7">
        <f t="shared" si="0"/>
        <v>23280706.44902328</v>
      </c>
      <c r="F23" s="7">
        <f t="shared" si="1"/>
        <v>18107216.127018105</v>
      </c>
      <c r="G23" s="4">
        <v>246</v>
      </c>
      <c r="H23" s="6" t="s">
        <v>576</v>
      </c>
    </row>
    <row r="24" spans="1:8" x14ac:dyDescent="0.35">
      <c r="A24" s="6" t="s">
        <v>504</v>
      </c>
      <c r="B24" s="6" t="s">
        <v>510</v>
      </c>
      <c r="C24" s="7">
        <v>363000000</v>
      </c>
      <c r="D24" s="7">
        <f>VLOOKUP(B24,[1]pricelist!$B$3:$H$53,7,0)*1000/1.01</f>
        <v>26759432.700026754</v>
      </c>
      <c r="E24" s="7">
        <f t="shared" si="0"/>
        <v>24083489.43002408</v>
      </c>
      <c r="F24" s="7">
        <f t="shared" si="1"/>
        <v>18731602.890018728</v>
      </c>
      <c r="G24" s="4">
        <v>247</v>
      </c>
      <c r="H24" s="6" t="s">
        <v>577</v>
      </c>
    </row>
    <row r="25" spans="1:8" x14ac:dyDescent="0.35">
      <c r="A25" s="6" t="s">
        <v>505</v>
      </c>
      <c r="B25" s="6" t="s">
        <v>511</v>
      </c>
      <c r="C25" s="7">
        <v>413000000</v>
      </c>
      <c r="D25" s="7">
        <f>VLOOKUP(B25,[1]pricelist!$B$3:$H$53,7,0)*1000/1.01</f>
        <v>30327357.060030323</v>
      </c>
      <c r="E25" s="7">
        <f t="shared" si="0"/>
        <v>27294621.35402729</v>
      </c>
      <c r="F25" s="7">
        <f t="shared" si="1"/>
        <v>21229149.942021225</v>
      </c>
      <c r="G25" s="4">
        <v>248</v>
      </c>
      <c r="H25" s="6" t="s">
        <v>578</v>
      </c>
    </row>
    <row r="26" spans="1:8" x14ac:dyDescent="0.35">
      <c r="A26" s="6" t="s">
        <v>585</v>
      </c>
      <c r="B26" s="6" t="s">
        <v>583</v>
      </c>
      <c r="C26" s="7">
        <v>318000000</v>
      </c>
      <c r="D26" s="7">
        <f>26000000/1.12</f>
        <v>23214285.714285713</v>
      </c>
      <c r="E26" s="7">
        <f t="shared" ref="E26:E27" si="4">D26*90%</f>
        <v>20892857.142857142</v>
      </c>
      <c r="F26" s="7">
        <f t="shared" ref="F26:F27" si="5">D26*70%</f>
        <v>16249999.999999998</v>
      </c>
      <c r="G26" s="4">
        <v>252</v>
      </c>
      <c r="H26" s="6" t="s">
        <v>576</v>
      </c>
    </row>
    <row r="27" spans="1:8" x14ac:dyDescent="0.35">
      <c r="A27" s="6" t="s">
        <v>586</v>
      </c>
      <c r="B27" s="6" t="s">
        <v>584</v>
      </c>
      <c r="C27" s="7">
        <v>363000000</v>
      </c>
      <c r="D27" s="7">
        <f>29000000/1.12</f>
        <v>25892857.142857142</v>
      </c>
      <c r="E27" s="7">
        <f t="shared" si="4"/>
        <v>23303571.428571429</v>
      </c>
      <c r="F27" s="7">
        <f t="shared" si="5"/>
        <v>18124999.999999996</v>
      </c>
      <c r="G27" s="4">
        <v>253</v>
      </c>
      <c r="H27" s="6" t="s">
        <v>577</v>
      </c>
    </row>
    <row r="28" spans="1:8" x14ac:dyDescent="0.35">
      <c r="A28" s="6" t="s">
        <v>557</v>
      </c>
      <c r="B28" s="6" t="s">
        <v>559</v>
      </c>
      <c r="C28" s="7">
        <v>415000000</v>
      </c>
      <c r="D28" s="7">
        <f>VLOOKUP(B28,[1]pricelist!$B$3:$H$53,7,0)*1000/1.01</f>
        <v>33003300.330032997</v>
      </c>
      <c r="E28" s="7">
        <f t="shared" si="0"/>
        <v>29702970.297029696</v>
      </c>
      <c r="F28" s="7">
        <f t="shared" si="1"/>
        <v>23102310.231023096</v>
      </c>
      <c r="G28" s="4">
        <v>251</v>
      </c>
      <c r="H28" s="6" t="s">
        <v>581</v>
      </c>
    </row>
    <row r="29" spans="1:8" x14ac:dyDescent="0.35">
      <c r="A29" t="s">
        <v>582</v>
      </c>
      <c r="B29" s="6" t="s">
        <v>559</v>
      </c>
      <c r="C29" s="7">
        <v>415000000</v>
      </c>
      <c r="D29" s="7">
        <f>VLOOKUP(B29,[1]pricelist!$B$3:$H$53,7,0)*1000/1.01</f>
        <v>33003300.330032997</v>
      </c>
      <c r="E29" s="7">
        <f t="shared" ref="E29" si="6">D29*90%</f>
        <v>29702970.297029696</v>
      </c>
      <c r="F29" s="7">
        <f t="shared" ref="F29" si="7">D29*70%</f>
        <v>23102310.231023096</v>
      </c>
      <c r="G29" s="4">
        <v>251</v>
      </c>
      <c r="H29" s="6" t="s">
        <v>581</v>
      </c>
    </row>
    <row r="30" spans="1:8" x14ac:dyDescent="0.35">
      <c r="A30" s="6" t="s">
        <v>558</v>
      </c>
      <c r="B30" s="6" t="s">
        <v>512</v>
      </c>
      <c r="C30" s="7">
        <v>443000000</v>
      </c>
      <c r="D30" s="7">
        <f>VLOOKUP(B30,[1]pricelist!$B$3:$H$53,7,0)*1000/1.01</f>
        <v>33003300.330032997</v>
      </c>
      <c r="E30" s="7">
        <f t="shared" ref="E30" si="8">D30*90%</f>
        <v>29702970.297029696</v>
      </c>
      <c r="F30" s="7">
        <f t="shared" ref="F30" si="9">D30*70%</f>
        <v>23102310.231023096</v>
      </c>
      <c r="G30" s="4">
        <v>249</v>
      </c>
      <c r="H30" s="6" t="s">
        <v>571</v>
      </c>
    </row>
    <row r="31" spans="1:8" x14ac:dyDescent="0.35">
      <c r="A31" s="6" t="s">
        <v>506</v>
      </c>
      <c r="B31" s="6" t="s">
        <v>512</v>
      </c>
      <c r="C31" s="7">
        <v>443000000</v>
      </c>
      <c r="D31" s="7">
        <f>VLOOKUP(B31,[1]pricelist!$B$3:$H$53,7,0)*1000/1.01</f>
        <v>33003300.330032997</v>
      </c>
      <c r="E31" s="7">
        <f>D31*90%</f>
        <v>29702970.297029696</v>
      </c>
      <c r="F31" s="7">
        <f>D31*70%</f>
        <v>23102310.231023096</v>
      </c>
      <c r="G31" s="4">
        <v>249</v>
      </c>
      <c r="H31" s="6" t="s">
        <v>571</v>
      </c>
    </row>
    <row r="32" spans="1:8" x14ac:dyDescent="0.35">
      <c r="A32" s="6" t="s">
        <v>529</v>
      </c>
      <c r="B32" s="6" t="s">
        <v>539</v>
      </c>
      <c r="C32" s="7">
        <v>155700000</v>
      </c>
      <c r="D32" s="7">
        <f>VLOOKUP(B32,[1]pricelist!$B$3:$H$53,7,0)*1000/1.01</f>
        <v>10882169.29801088</v>
      </c>
      <c r="E32" s="7">
        <f>D32*90%</f>
        <v>9793952.3682097923</v>
      </c>
      <c r="F32" s="7">
        <f>D32*70%</f>
        <v>7617518.5086076157</v>
      </c>
      <c r="G32" s="4">
        <v>201</v>
      </c>
      <c r="H32" s="6" t="s">
        <v>572</v>
      </c>
    </row>
    <row r="33" spans="1:8" x14ac:dyDescent="0.35">
      <c r="A33" s="6" t="s">
        <v>520</v>
      </c>
      <c r="B33" s="6" t="s">
        <v>513</v>
      </c>
      <c r="C33" s="7">
        <v>172600000</v>
      </c>
      <c r="D33" s="7">
        <f>VLOOKUP(B33,[1]pricelist!$B$3:$H$53,7,0)*1000/1.01</f>
        <v>7135848.7200071355</v>
      </c>
      <c r="E33" s="7">
        <f>D33*90%</f>
        <v>6422263.8480064217</v>
      </c>
      <c r="F33" s="7">
        <f>D33*70%</f>
        <v>4995094.104004995</v>
      </c>
      <c r="G33" s="4">
        <v>230</v>
      </c>
      <c r="H33" s="6" t="s">
        <v>572</v>
      </c>
    </row>
    <row r="34" spans="1:8" x14ac:dyDescent="0.35">
      <c r="A34" s="6" t="s">
        <v>521</v>
      </c>
      <c r="B34" s="6" t="s">
        <v>540</v>
      </c>
      <c r="C34" s="7">
        <v>176000000</v>
      </c>
      <c r="D34" s="7">
        <f>VLOOKUP(B34,[1]pricelist!$B$3:$H$53,7,0)*1000/1.01</f>
        <v>12041744.715012042</v>
      </c>
      <c r="E34" s="7">
        <f>D34*90%</f>
        <v>10837570.243510839</v>
      </c>
      <c r="F34" s="7">
        <f>D34*70%</f>
        <v>8429221.3005084284</v>
      </c>
      <c r="G34" s="4">
        <v>238</v>
      </c>
      <c r="H34" s="6" t="s">
        <v>579</v>
      </c>
    </row>
    <row r="35" spans="1:8" x14ac:dyDescent="0.35">
      <c r="A35" s="6" t="s">
        <v>526</v>
      </c>
      <c r="B35" s="6" t="s">
        <v>545</v>
      </c>
      <c r="C35" s="7">
        <v>168000000</v>
      </c>
      <c r="D35" s="7">
        <f>VLOOKUP(B35,[1]pricelist!$B$3:$H$53,7,0)*1000/1.01</f>
        <v>11149763.62501115</v>
      </c>
      <c r="E35" s="7">
        <f>D35*90%</f>
        <v>10034787.262510035</v>
      </c>
      <c r="F35" s="7">
        <f>D35*70%</f>
        <v>7804834.5375078041</v>
      </c>
      <c r="G35" s="4">
        <v>237</v>
      </c>
      <c r="H35" s="6" t="s">
        <v>579</v>
      </c>
    </row>
    <row r="36" spans="1:8" x14ac:dyDescent="0.35">
      <c r="A36" s="6" t="s">
        <v>560</v>
      </c>
      <c r="B36" s="6" t="s">
        <v>535</v>
      </c>
      <c r="C36" s="7">
        <v>188300000</v>
      </c>
      <c r="D36" s="7">
        <f>VLOOKUP(B36,[1]pricelist!$B$3:$H$53,7,0)*1000/1.01</f>
        <v>11328159.843011327</v>
      </c>
      <c r="E36" s="7">
        <f t="shared" ref="E36:E37" si="10">D36*90%</f>
        <v>10195343.858710194</v>
      </c>
      <c r="F36" s="7">
        <f t="shared" ref="F36:F37" si="11">D36*70%</f>
        <v>7929711.8901079288</v>
      </c>
      <c r="G36" s="4">
        <v>202</v>
      </c>
      <c r="H36" s="6" t="s">
        <v>568</v>
      </c>
    </row>
    <row r="37" spans="1:8" x14ac:dyDescent="0.35">
      <c r="A37" s="6" t="s">
        <v>561</v>
      </c>
      <c r="B37" s="6" t="s">
        <v>512</v>
      </c>
      <c r="C37" s="7">
        <v>443000000</v>
      </c>
      <c r="D37" s="7">
        <f>VLOOKUP(B37,[1]pricelist!$B$3:$H$53,7,0)*1000/1.01</f>
        <v>33003300.330032997</v>
      </c>
      <c r="E37" s="7">
        <f t="shared" si="10"/>
        <v>29702970.297029696</v>
      </c>
      <c r="F37" s="7">
        <f t="shared" si="11"/>
        <v>23102310.231023096</v>
      </c>
      <c r="G37" s="4">
        <v>249</v>
      </c>
      <c r="H37" s="6" t="s">
        <v>571</v>
      </c>
    </row>
    <row r="38" spans="1:8" x14ac:dyDescent="0.35">
      <c r="A38" s="8" t="s">
        <v>522</v>
      </c>
      <c r="B38" s="6" t="s">
        <v>550</v>
      </c>
      <c r="C38" s="7">
        <v>345650000</v>
      </c>
      <c r="D38" s="7">
        <f>VLOOKUP(B38,[1]pricelist!$B$3:$H$53,7,0)*1000/1.01</f>
        <v>22834715.904022835</v>
      </c>
      <c r="E38" s="7">
        <f t="shared" ref="E38" si="12">D38*90%</f>
        <v>20551244.313620552</v>
      </c>
      <c r="F38" s="7">
        <f t="shared" ref="F38" si="13">D38*70%</f>
        <v>15984301.132815983</v>
      </c>
      <c r="G38" s="4">
        <v>233</v>
      </c>
      <c r="H38" s="6" t="s">
        <v>567</v>
      </c>
    </row>
  </sheetData>
  <conditionalFormatting sqref="A30:A37 A2:A28">
    <cfRule type="duplicateValues" dxfId="3" priority="6"/>
  </conditionalFormatting>
  <conditionalFormatting sqref="A30:A38 A2:A28">
    <cfRule type="duplicateValues" dxfId="2" priority="10"/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A24" sqref="A24:C24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6" t="s">
        <v>551</v>
      </c>
      <c r="B1" s="6" t="s">
        <v>546</v>
      </c>
      <c r="C1" s="6" t="s">
        <v>553</v>
      </c>
      <c r="D1" s="6" t="s">
        <v>76</v>
      </c>
      <c r="E1" s="6" t="s">
        <v>562</v>
      </c>
      <c r="F1" s="6" t="s">
        <v>563</v>
      </c>
      <c r="G1" s="6" t="s">
        <v>552</v>
      </c>
      <c r="H1" s="10" t="s">
        <v>564</v>
      </c>
    </row>
    <row r="2" spans="1:8" x14ac:dyDescent="0.35">
      <c r="A2" s="6" t="s">
        <v>514</v>
      </c>
      <c r="B2" s="6" t="s">
        <v>541</v>
      </c>
      <c r="C2" s="7">
        <f>VLOOKUP(B2,[1]pricelist!$B$3:$C$53,2,0)</f>
        <v>447200000</v>
      </c>
      <c r="D2" s="7">
        <f>VLOOKUP(B2,[1]pricelist!$B$3:$H$53,7,0)</f>
        <v>31531.531531531527</v>
      </c>
      <c r="E2" s="7">
        <f>D2*90%</f>
        <v>28378.378378378377</v>
      </c>
      <c r="F2" s="7">
        <f>D2*70%</f>
        <v>22072.072072072067</v>
      </c>
      <c r="G2" s="9">
        <v>228</v>
      </c>
      <c r="H2" t="s">
        <v>565</v>
      </c>
    </row>
    <row r="3" spans="1:8" x14ac:dyDescent="0.35">
      <c r="A3" s="6" t="s">
        <v>547</v>
      </c>
      <c r="B3" s="6" t="s">
        <v>548</v>
      </c>
      <c r="C3" s="7">
        <f>VLOOKUP(B3,[1]pricelist!$B$3:$C$53,2,0)</f>
        <v>388500000</v>
      </c>
      <c r="D3" s="7">
        <f>VLOOKUP(B3,[1]pricelist!$B$3:$H$53,7,0)</f>
        <v>29729.729729729726</v>
      </c>
      <c r="E3" s="7">
        <f t="shared" ref="E3:E34" si="0">D3*90%</f>
        <v>26756.756756756753</v>
      </c>
      <c r="F3" s="7">
        <f t="shared" ref="F3:F34" si="1">D3*70%</f>
        <v>20810.810810810806</v>
      </c>
      <c r="G3" s="9">
        <v>227</v>
      </c>
      <c r="H3" t="s">
        <v>565</v>
      </c>
    </row>
    <row r="4" spans="1:8" x14ac:dyDescent="0.35">
      <c r="A4" s="6" t="s">
        <v>515</v>
      </c>
      <c r="B4" s="6" t="s">
        <v>542</v>
      </c>
      <c r="C4" s="7">
        <f>VLOOKUP(B4,[1]pricelist!$B$3:$C$53,2,0)</f>
        <v>311500000</v>
      </c>
      <c r="D4" s="7">
        <f>VLOOKUP(B4,[1]pricelist!$B$3:$H$53,7,0)</f>
        <v>20945.945945945943</v>
      </c>
      <c r="E4" s="7">
        <f t="shared" si="0"/>
        <v>18851.35135135135</v>
      </c>
      <c r="F4" s="7">
        <f t="shared" si="1"/>
        <v>14662.16216216216</v>
      </c>
      <c r="G4" s="9">
        <v>222</v>
      </c>
      <c r="H4" t="s">
        <v>565</v>
      </c>
    </row>
    <row r="5" spans="1:8" x14ac:dyDescent="0.35">
      <c r="A5" s="6" t="s">
        <v>516</v>
      </c>
      <c r="B5" s="6" t="s">
        <v>543</v>
      </c>
      <c r="C5" s="7">
        <f>VLOOKUP(B5,[1]pricelist!$B$3:$C$53,2,0)</f>
        <v>329050000</v>
      </c>
      <c r="D5" s="7">
        <f>VLOOKUP(B5,[1]pricelist!$B$3:$H$53,7,0)</f>
        <v>22252.252252252249</v>
      </c>
      <c r="E5" s="7">
        <f t="shared" si="0"/>
        <v>20027.027027027023</v>
      </c>
      <c r="F5" s="7">
        <f t="shared" si="1"/>
        <v>15576.576576576574</v>
      </c>
      <c r="G5" s="9">
        <v>223</v>
      </c>
      <c r="H5" t="s">
        <v>565</v>
      </c>
    </row>
    <row r="6" spans="1:8" x14ac:dyDescent="0.35">
      <c r="A6" s="6" t="s">
        <v>496</v>
      </c>
      <c r="B6" s="6" t="s">
        <v>530</v>
      </c>
      <c r="C6" s="7">
        <f>VLOOKUP(B6,[1]pricelist!$B$3:$C$53,2,0)</f>
        <v>405000000</v>
      </c>
      <c r="D6" s="7">
        <f>VLOOKUP(B6,[1]pricelist!$B$3:$H$53,7,0)</f>
        <v>31531.531531531527</v>
      </c>
      <c r="E6" s="7">
        <f t="shared" si="0"/>
        <v>28378.378378378377</v>
      </c>
      <c r="F6" s="7">
        <f t="shared" si="1"/>
        <v>22072.072072072067</v>
      </c>
      <c r="G6" s="9">
        <v>244</v>
      </c>
      <c r="H6" t="s">
        <v>565</v>
      </c>
    </row>
    <row r="7" spans="1:8" x14ac:dyDescent="0.35">
      <c r="A7" s="6" t="s">
        <v>497</v>
      </c>
      <c r="B7" s="6" t="s">
        <v>531</v>
      </c>
      <c r="C7" s="7">
        <f>VLOOKUP(B7,[1]pricelist!$B$3:$C$53,2,0)</f>
        <v>442000000</v>
      </c>
      <c r="D7" s="7">
        <f>VLOOKUP(B7,[1]pricelist!$B$3:$H$53,7,0)</f>
        <v>34234.234234234231</v>
      </c>
      <c r="E7" s="7">
        <f t="shared" si="0"/>
        <v>30810.81081081081</v>
      </c>
      <c r="F7" s="7">
        <f t="shared" si="1"/>
        <v>23963.963963963961</v>
      </c>
      <c r="G7" s="9">
        <v>245</v>
      </c>
      <c r="H7" t="s">
        <v>565</v>
      </c>
    </row>
    <row r="8" spans="1:8" x14ac:dyDescent="0.35">
      <c r="A8" s="6" t="s">
        <v>517</v>
      </c>
      <c r="B8" s="6" t="s">
        <v>532</v>
      </c>
      <c r="C8" s="7">
        <f>VLOOKUP(B8,[1]pricelist!$B$3:$C$53,2,0)</f>
        <v>303000000</v>
      </c>
      <c r="D8" s="7">
        <f>VLOOKUP(B8,[1]pricelist!$B$3:$H$53,7,0)</f>
        <v>20720.720720720718</v>
      </c>
      <c r="E8" s="7">
        <f t="shared" si="0"/>
        <v>18648.648648648646</v>
      </c>
      <c r="F8" s="7">
        <f t="shared" si="1"/>
        <v>14504.504504504501</v>
      </c>
      <c r="G8" s="4">
        <v>240</v>
      </c>
      <c r="H8" t="s">
        <v>566</v>
      </c>
    </row>
    <row r="9" spans="1:8" x14ac:dyDescent="0.35">
      <c r="A9" s="6" t="s">
        <v>518</v>
      </c>
      <c r="B9" s="6" t="s">
        <v>533</v>
      </c>
      <c r="C9" s="7">
        <f>VLOOKUP(B9,[1]pricelist!$B$3:$C$53,2,0)</f>
        <v>263000000</v>
      </c>
      <c r="D9" s="7">
        <f>VLOOKUP(B9,[1]pricelist!$B$3:$H$53,7,0)</f>
        <v>18018.018018018018</v>
      </c>
      <c r="E9" s="7">
        <f t="shared" si="0"/>
        <v>16216.216216216217</v>
      </c>
      <c r="F9" s="7">
        <f t="shared" si="1"/>
        <v>12612.612612612611</v>
      </c>
      <c r="G9" s="4">
        <v>241</v>
      </c>
      <c r="H9" t="s">
        <v>566</v>
      </c>
    </row>
    <row r="10" spans="1:8" x14ac:dyDescent="0.35">
      <c r="A10" s="6" t="s">
        <v>519</v>
      </c>
      <c r="B10" s="6" t="s">
        <v>534</v>
      </c>
      <c r="C10" s="7">
        <f>VLOOKUP(B10,[1]pricelist!$B$3:$C$53,2,0)</f>
        <v>217000000</v>
      </c>
      <c r="D10" s="7">
        <f>VLOOKUP(B10,[1]pricelist!$B$3:$H$53,7,0)</f>
        <v>11711.71171171171</v>
      </c>
      <c r="E10" s="7">
        <f t="shared" si="0"/>
        <v>10540.54054054054</v>
      </c>
      <c r="F10" s="7">
        <f t="shared" si="1"/>
        <v>8198.1981981981971</v>
      </c>
      <c r="G10" s="4">
        <v>242</v>
      </c>
      <c r="H10" t="s">
        <v>566</v>
      </c>
    </row>
    <row r="11" spans="1:8" x14ac:dyDescent="0.35">
      <c r="A11" s="6" t="s">
        <v>523</v>
      </c>
      <c r="B11" s="6" t="s">
        <v>535</v>
      </c>
      <c r="C11" s="7">
        <f>VLOOKUP(B11,[1]pricelist!$B$3:$C$53,2,0)</f>
        <v>188300000</v>
      </c>
      <c r="D11" s="7">
        <f>VLOOKUP(B11,[1]pricelist!$B$3:$H$53,7,0)</f>
        <v>11441.44144144144</v>
      </c>
      <c r="E11" s="7">
        <f t="shared" si="0"/>
        <v>10297.297297297297</v>
      </c>
      <c r="F11" s="7">
        <f t="shared" si="1"/>
        <v>8009.009009009008</v>
      </c>
      <c r="G11" s="4">
        <v>202</v>
      </c>
      <c r="H11" t="s">
        <v>568</v>
      </c>
    </row>
    <row r="12" spans="1:8" x14ac:dyDescent="0.35">
      <c r="A12" s="6" t="s">
        <v>524</v>
      </c>
      <c r="B12" s="6" t="s">
        <v>536</v>
      </c>
      <c r="C12" s="7">
        <f>VLOOKUP(B12,[1]pricelist!$B$3:$C$53,2,0)</f>
        <v>222850000</v>
      </c>
      <c r="D12" s="7">
        <f>VLOOKUP(B12,[1]pricelist!$B$3:$H$53,7,0)</f>
        <v>14414.414414414414</v>
      </c>
      <c r="E12" s="7">
        <f t="shared" si="0"/>
        <v>12972.972972972973</v>
      </c>
      <c r="F12" s="7">
        <f t="shared" si="1"/>
        <v>10090.090090090089</v>
      </c>
      <c r="G12" s="4">
        <v>204</v>
      </c>
      <c r="H12" t="s">
        <v>573</v>
      </c>
    </row>
    <row r="13" spans="1:8" x14ac:dyDescent="0.35">
      <c r="A13" s="6" t="s">
        <v>498</v>
      </c>
      <c r="B13" s="6" t="s">
        <v>537</v>
      </c>
      <c r="C13" s="7">
        <f>VLOOKUP(B13,[1]pricelist!$B$3:$C$53,2,0)</f>
        <v>210700000</v>
      </c>
      <c r="D13" s="7">
        <f>VLOOKUP(B13,[1]pricelist!$B$3:$H$53,7,0)</f>
        <v>13243.243243243242</v>
      </c>
      <c r="E13" s="7">
        <f t="shared" si="0"/>
        <v>11918.918918918918</v>
      </c>
      <c r="F13" s="7">
        <f t="shared" si="1"/>
        <v>9270.2702702702682</v>
      </c>
      <c r="G13" s="4">
        <v>205</v>
      </c>
      <c r="H13" t="s">
        <v>573</v>
      </c>
    </row>
    <row r="14" spans="1:8" x14ac:dyDescent="0.35">
      <c r="A14" s="6" t="s">
        <v>527</v>
      </c>
      <c r="B14" s="6" t="s">
        <v>490</v>
      </c>
      <c r="C14" s="7">
        <f>VLOOKUP(B14,[1]pricelist!$B$3:$C$53,2,0)</f>
        <v>277200000</v>
      </c>
      <c r="D14" s="7">
        <f>VLOOKUP(B14,[1]pricelist!$B$3:$H$53,7,0)</f>
        <v>18828.828828828828</v>
      </c>
      <c r="E14" s="7">
        <f t="shared" si="0"/>
        <v>16945.945945945947</v>
      </c>
      <c r="F14" s="7">
        <f t="shared" si="1"/>
        <v>13180.180180180179</v>
      </c>
      <c r="G14" s="4">
        <v>213</v>
      </c>
      <c r="H14" t="s">
        <v>567</v>
      </c>
    </row>
    <row r="15" spans="1:8" x14ac:dyDescent="0.35">
      <c r="A15" s="6" t="s">
        <v>528</v>
      </c>
      <c r="B15" s="6" t="s">
        <v>491</v>
      </c>
      <c r="C15" s="7">
        <f>VLOOKUP(B15,[1]pricelist!$B$3:$C$53,2,0)</f>
        <v>291300000</v>
      </c>
      <c r="D15" s="7">
        <f>VLOOKUP(B15,[1]pricelist!$B$3:$H$53,7,0)</f>
        <v>19819.819819819819</v>
      </c>
      <c r="E15" s="7">
        <f t="shared" si="0"/>
        <v>17837.837837837837</v>
      </c>
      <c r="F15" s="7">
        <f t="shared" si="1"/>
        <v>13873.873873873872</v>
      </c>
      <c r="G15" s="4">
        <v>214</v>
      </c>
      <c r="H15" t="s">
        <v>567</v>
      </c>
    </row>
    <row r="16" spans="1:8" x14ac:dyDescent="0.35">
      <c r="A16" s="6" t="s">
        <v>525</v>
      </c>
      <c r="B16" s="6" t="s">
        <v>544</v>
      </c>
      <c r="C16" s="7">
        <f>VLOOKUP(B16,[1]pricelist!$B$3:$C$53,2,0)</f>
        <v>262500000</v>
      </c>
      <c r="D16" s="7">
        <f>VLOOKUP(B16,[1]pricelist!$B$3:$H$53,7,0)</f>
        <v>16486.486486486487</v>
      </c>
      <c r="E16" s="7">
        <f t="shared" si="0"/>
        <v>14837.837837837838</v>
      </c>
      <c r="F16" s="7">
        <f t="shared" si="1"/>
        <v>11540.54054054054</v>
      </c>
      <c r="G16" s="4">
        <v>209</v>
      </c>
      <c r="H16" t="s">
        <v>567</v>
      </c>
    </row>
    <row r="17" spans="1:8" x14ac:dyDescent="0.35">
      <c r="A17" s="6" t="s">
        <v>499</v>
      </c>
      <c r="B17" s="6" t="s">
        <v>538</v>
      </c>
      <c r="C17" s="7">
        <f>VLOOKUP(B17,[1]pricelist!$B$3:$C$53,2,0)</f>
        <v>285200000</v>
      </c>
      <c r="D17" s="7">
        <f>VLOOKUP(B17,[1]pricelist!$B$3:$H$53,7,0)</f>
        <v>18468.468468468465</v>
      </c>
      <c r="E17" s="7">
        <f t="shared" si="0"/>
        <v>16621.62162162162</v>
      </c>
      <c r="F17" s="7">
        <f t="shared" si="1"/>
        <v>12927.927927927925</v>
      </c>
      <c r="G17" s="4">
        <v>220</v>
      </c>
      <c r="H17" t="s">
        <v>567</v>
      </c>
    </row>
    <row r="18" spans="1:8" x14ac:dyDescent="0.35">
      <c r="A18" s="6" t="s">
        <v>555</v>
      </c>
      <c r="B18" s="6" t="s">
        <v>507</v>
      </c>
      <c r="C18" s="7">
        <f>VLOOKUP(B18,[1]pricelist!$B$3:$C$53,2,0)</f>
        <v>214000000</v>
      </c>
      <c r="D18" s="7">
        <f>VLOOKUP(B18,[1]pricelist!$B$3:$H$53,7,0)</f>
        <v>18918.918918918916</v>
      </c>
      <c r="E18" s="7">
        <f t="shared" si="0"/>
        <v>17027.027027027027</v>
      </c>
      <c r="F18" s="7">
        <f t="shared" si="1"/>
        <v>13243.243243243242</v>
      </c>
      <c r="G18" s="4">
        <v>221</v>
      </c>
      <c r="H18" t="s">
        <v>574</v>
      </c>
    </row>
    <row r="19" spans="1:8" x14ac:dyDescent="0.35">
      <c r="A19" s="6" t="s">
        <v>500</v>
      </c>
      <c r="B19" s="6" t="s">
        <v>556</v>
      </c>
      <c r="C19" s="7">
        <f>VLOOKUP(B19,[1]pricelist!$B$3:$C$53,2,0)</f>
        <v>251000000</v>
      </c>
      <c r="D19" s="7">
        <f>VLOOKUP(B19,[1]pricelist!$B$3:$H$53,7,0)</f>
        <v>18918.918918918916</v>
      </c>
      <c r="E19" s="7">
        <f t="shared" si="0"/>
        <v>17027.027027027027</v>
      </c>
      <c r="F19" s="7">
        <f t="shared" si="1"/>
        <v>13243.243243243242</v>
      </c>
      <c r="G19" s="4">
        <v>243</v>
      </c>
      <c r="H19" t="s">
        <v>569</v>
      </c>
    </row>
    <row r="20" spans="1:8" x14ac:dyDescent="0.35">
      <c r="A20" s="6" t="s">
        <v>501</v>
      </c>
      <c r="B20" s="6" t="s">
        <v>508</v>
      </c>
      <c r="C20" s="7">
        <f>VLOOKUP(B20,[1]pricelist!$B$3:$C$53,2,0)</f>
        <v>251000000</v>
      </c>
      <c r="D20" s="7">
        <f>VLOOKUP(B20,[1]pricelist!$B$3:$H$53,7,0)</f>
        <v>18918.918918918916</v>
      </c>
      <c r="E20" s="7">
        <f t="shared" si="0"/>
        <v>17027.027027027027</v>
      </c>
      <c r="F20" s="7">
        <f t="shared" si="1"/>
        <v>13243.243243243242</v>
      </c>
      <c r="G20" s="4">
        <v>250</v>
      </c>
      <c r="H20" t="s">
        <v>575</v>
      </c>
    </row>
    <row r="21" spans="1:8" x14ac:dyDescent="0.35">
      <c r="A21" s="6" t="s">
        <v>502</v>
      </c>
      <c r="B21" s="6" t="s">
        <v>509</v>
      </c>
      <c r="C21" s="7">
        <f>VLOOKUP(B21,[1]pricelist!$B$3:$C$53,2,0)</f>
        <v>307500000</v>
      </c>
      <c r="D21" s="7">
        <f>VLOOKUP(B21,[1]pricelist!$B$3:$H$53,7,0)</f>
        <v>22522.522522522522</v>
      </c>
      <c r="E21" s="7">
        <f t="shared" si="0"/>
        <v>20270.27027027027</v>
      </c>
      <c r="F21" s="7">
        <f t="shared" si="1"/>
        <v>15765.765765765764</v>
      </c>
      <c r="G21" s="4">
        <v>235</v>
      </c>
      <c r="H21" t="s">
        <v>570</v>
      </c>
    </row>
    <row r="22" spans="1:8" x14ac:dyDescent="0.35">
      <c r="A22" s="6" t="s">
        <v>503</v>
      </c>
      <c r="B22" s="6" t="s">
        <v>549</v>
      </c>
      <c r="C22" s="7">
        <f>VLOOKUP(B22,[1]pricelist!$B$3:$C$53,2,0)</f>
        <v>353000000</v>
      </c>
      <c r="D22" s="7">
        <f>VLOOKUP(B22,[1]pricelist!$B$3:$H$53,7,0)</f>
        <v>26126.126126126124</v>
      </c>
      <c r="E22" s="7">
        <f t="shared" si="0"/>
        <v>23513.513513513513</v>
      </c>
      <c r="F22" s="7">
        <f t="shared" si="1"/>
        <v>18288.288288288284</v>
      </c>
      <c r="G22" s="4">
        <v>246</v>
      </c>
      <c r="H22" t="s">
        <v>576</v>
      </c>
    </row>
    <row r="23" spans="1:8" x14ac:dyDescent="0.35">
      <c r="A23" s="6" t="s">
        <v>504</v>
      </c>
      <c r="B23" s="6" t="s">
        <v>510</v>
      </c>
      <c r="C23" s="7">
        <f>VLOOKUP(B23,[1]pricelist!$B$3:$C$53,2,0)</f>
        <v>363000000</v>
      </c>
      <c r="D23" s="7">
        <f>VLOOKUP(B23,[1]pricelist!$B$3:$H$53,7,0)</f>
        <v>27027.027027027023</v>
      </c>
      <c r="E23" s="7">
        <f t="shared" si="0"/>
        <v>24324.32432432432</v>
      </c>
      <c r="F23" s="7">
        <f t="shared" si="1"/>
        <v>18918.918918918916</v>
      </c>
      <c r="G23" s="4">
        <v>247</v>
      </c>
      <c r="H23" t="s">
        <v>577</v>
      </c>
    </row>
    <row r="24" spans="1:8" x14ac:dyDescent="0.35">
      <c r="A24" s="6" t="s">
        <v>505</v>
      </c>
      <c r="B24" s="6" t="s">
        <v>511</v>
      </c>
      <c r="C24" s="7">
        <f>VLOOKUP(B24,[1]pricelist!$B$3:$C$53,2,0)</f>
        <v>413000000</v>
      </c>
      <c r="D24" s="7">
        <f>VLOOKUP(B24,[1]pricelist!$B$3:$H$53,7,0)</f>
        <v>30630.630630630629</v>
      </c>
      <c r="E24" s="7">
        <f t="shared" si="0"/>
        <v>27567.567567567567</v>
      </c>
      <c r="F24" s="7">
        <f t="shared" si="1"/>
        <v>21441.441441441439</v>
      </c>
      <c r="G24" s="4">
        <v>248</v>
      </c>
      <c r="H24" t="s">
        <v>578</v>
      </c>
    </row>
    <row r="25" spans="1:8" x14ac:dyDescent="0.35">
      <c r="A25" s="6" t="s">
        <v>557</v>
      </c>
      <c r="B25" s="6" t="s">
        <v>559</v>
      </c>
      <c r="C25" s="7">
        <f>VLOOKUP(B25,[1]pricelist!$B$3:$C$53,2,0)</f>
        <v>415000000</v>
      </c>
      <c r="D25" s="7">
        <f>VLOOKUP(B25,[1]pricelist!$B$3:$H$53,7,0)</f>
        <v>33333.333333333328</v>
      </c>
      <c r="E25" s="7">
        <f t="shared" si="0"/>
        <v>29999.999999999996</v>
      </c>
      <c r="F25" s="7">
        <f t="shared" si="1"/>
        <v>23333.333333333328</v>
      </c>
      <c r="G25" s="4">
        <v>251</v>
      </c>
      <c r="H25" t="s">
        <v>571</v>
      </c>
    </row>
    <row r="26" spans="1:8" x14ac:dyDescent="0.35">
      <c r="A26" s="6" t="s">
        <v>558</v>
      </c>
      <c r="B26" s="6" t="s">
        <v>512</v>
      </c>
      <c r="C26" s="7">
        <f>VLOOKUP(B26,[1]pricelist!$B$3:$C$53,2,0)</f>
        <v>443000000</v>
      </c>
      <c r="D26" s="7">
        <f>VLOOKUP(B26,[1]pricelist!$B$3:$H$53,7,0)</f>
        <v>33333.333333333328</v>
      </c>
      <c r="E26" s="7">
        <f t="shared" si="0"/>
        <v>29999.999999999996</v>
      </c>
      <c r="F26" s="7">
        <f t="shared" si="1"/>
        <v>23333.333333333328</v>
      </c>
      <c r="G26" s="4">
        <v>249</v>
      </c>
      <c r="H26" t="s">
        <v>571</v>
      </c>
    </row>
    <row r="27" spans="1:8" x14ac:dyDescent="0.35">
      <c r="A27" s="6" t="s">
        <v>506</v>
      </c>
      <c r="B27" s="6" t="s">
        <v>512</v>
      </c>
      <c r="C27" s="7">
        <f>VLOOKUP(B27,[1]pricelist!$B$3:$C$53,2,0)</f>
        <v>443000000</v>
      </c>
      <c r="D27" s="7">
        <f>VLOOKUP(B27,[1]pricelist!$B$3:$H$53,7,0)</f>
        <v>33333.333333333328</v>
      </c>
      <c r="E27" s="7">
        <f t="shared" si="0"/>
        <v>29999.999999999996</v>
      </c>
      <c r="F27" s="7">
        <f t="shared" si="1"/>
        <v>23333.333333333328</v>
      </c>
      <c r="G27" s="4">
        <v>249</v>
      </c>
      <c r="H27" t="s">
        <v>571</v>
      </c>
    </row>
    <row r="28" spans="1:8" x14ac:dyDescent="0.35">
      <c r="A28" s="6" t="s">
        <v>529</v>
      </c>
      <c r="B28" s="6" t="s">
        <v>539</v>
      </c>
      <c r="C28" s="7">
        <f>VLOOKUP(B28,[1]pricelist!$B$3:$C$53,2,0)</f>
        <v>155700000</v>
      </c>
      <c r="D28" s="7">
        <f>VLOOKUP(B28,[1]pricelist!$B$3:$H$53,7,0)</f>
        <v>10990.990990990989</v>
      </c>
      <c r="E28" s="7">
        <f t="shared" si="0"/>
        <v>9891.8918918918898</v>
      </c>
      <c r="F28" s="7">
        <f t="shared" si="1"/>
        <v>7693.6936936936918</v>
      </c>
      <c r="G28" s="4">
        <v>201</v>
      </c>
      <c r="H28" t="s">
        <v>572</v>
      </c>
    </row>
    <row r="29" spans="1:8" x14ac:dyDescent="0.35">
      <c r="A29" s="6" t="s">
        <v>520</v>
      </c>
      <c r="B29" s="6" t="s">
        <v>513</v>
      </c>
      <c r="C29" s="7">
        <f>VLOOKUP(B29,[1]pricelist!$B$3:$C$53,2,0)</f>
        <v>172600000</v>
      </c>
      <c r="D29" s="7">
        <f>VLOOKUP(B29,[1]pricelist!$B$3:$H$53,7,0)</f>
        <v>7207.2072072072069</v>
      </c>
      <c r="E29" s="7">
        <f t="shared" si="0"/>
        <v>6486.4864864864867</v>
      </c>
      <c r="F29" s="7">
        <f t="shared" si="1"/>
        <v>5045.0450450450444</v>
      </c>
      <c r="G29" s="4">
        <v>230</v>
      </c>
      <c r="H29" t="s">
        <v>572</v>
      </c>
    </row>
    <row r="30" spans="1:8" x14ac:dyDescent="0.35">
      <c r="A30" s="6" t="s">
        <v>521</v>
      </c>
      <c r="B30" s="6" t="s">
        <v>540</v>
      </c>
      <c r="C30" s="7">
        <f>VLOOKUP(B30,[1]pricelist!$B$3:$C$53,2,0)</f>
        <v>176000000</v>
      </c>
      <c r="D30" s="7">
        <f>VLOOKUP(B30,[1]pricelist!$B$3:$H$53,7,0)</f>
        <v>12162.162162162162</v>
      </c>
      <c r="E30" s="7">
        <f t="shared" si="0"/>
        <v>10945.945945945945</v>
      </c>
      <c r="F30" s="7">
        <f t="shared" si="1"/>
        <v>8513.5135135135133</v>
      </c>
      <c r="G30" s="4">
        <v>238</v>
      </c>
      <c r="H30" t="s">
        <v>579</v>
      </c>
    </row>
    <row r="31" spans="1:8" x14ac:dyDescent="0.35">
      <c r="A31" s="6" t="s">
        <v>526</v>
      </c>
      <c r="B31" s="6" t="s">
        <v>545</v>
      </c>
      <c r="C31" s="7">
        <f>VLOOKUP(B31,[1]pricelist!$B$3:$C$53,2,0)</f>
        <v>168000000</v>
      </c>
      <c r="D31" s="7">
        <f>VLOOKUP(B31,[1]pricelist!$B$3:$H$53,7,0)</f>
        <v>11261.261261261261</v>
      </c>
      <c r="E31" s="7">
        <f t="shared" si="0"/>
        <v>10135.135135135135</v>
      </c>
      <c r="F31" s="7">
        <f t="shared" si="1"/>
        <v>7882.8828828828819</v>
      </c>
      <c r="G31" s="4">
        <v>237</v>
      </c>
      <c r="H31" t="s">
        <v>579</v>
      </c>
    </row>
    <row r="32" spans="1:8" x14ac:dyDescent="0.35">
      <c r="A32" s="6" t="s">
        <v>560</v>
      </c>
      <c r="B32" s="6" t="s">
        <v>535</v>
      </c>
      <c r="C32" s="7">
        <f>VLOOKUP(B32,[1]pricelist!$B$3:$C$53,2,0)</f>
        <v>188300000</v>
      </c>
      <c r="D32" s="7">
        <f>VLOOKUP(B32,[1]pricelist!$B$3:$H$53,7,0)</f>
        <v>11441.44144144144</v>
      </c>
      <c r="E32" s="7">
        <f t="shared" si="0"/>
        <v>10297.297297297297</v>
      </c>
      <c r="F32" s="7">
        <f t="shared" si="1"/>
        <v>8009.009009009008</v>
      </c>
      <c r="G32" s="4">
        <v>202</v>
      </c>
      <c r="H32" t="s">
        <v>568</v>
      </c>
    </row>
    <row r="33" spans="1:8" x14ac:dyDescent="0.35">
      <c r="A33" s="6" t="s">
        <v>561</v>
      </c>
      <c r="B33" s="6" t="s">
        <v>512</v>
      </c>
      <c r="C33" s="7">
        <f>VLOOKUP(B33,[1]pricelist!$B$3:$C$53,2,0)</f>
        <v>443000000</v>
      </c>
      <c r="D33" s="7">
        <f>VLOOKUP(B33,[1]pricelist!$B$3:$H$53,7,0)</f>
        <v>33333.333333333328</v>
      </c>
      <c r="E33" s="7">
        <f t="shared" si="0"/>
        <v>29999.999999999996</v>
      </c>
      <c r="F33" s="7">
        <f t="shared" si="1"/>
        <v>23333.333333333328</v>
      </c>
      <c r="G33" s="4">
        <v>249</v>
      </c>
      <c r="H33" t="s">
        <v>571</v>
      </c>
    </row>
    <row r="34" spans="1:8" x14ac:dyDescent="0.35">
      <c r="A34" s="8" t="s">
        <v>522</v>
      </c>
      <c r="B34" s="6" t="s">
        <v>550</v>
      </c>
      <c r="C34" s="7">
        <f>VLOOKUP(B34,[1]pricelist!$B$3:$C$53,2,0)</f>
        <v>345650000</v>
      </c>
      <c r="D34" s="7">
        <f>VLOOKUP(B34,[1]pricelist!$B$3:$H$53,7,0)</f>
        <v>23063.063063063062</v>
      </c>
      <c r="E34" s="7">
        <f t="shared" si="0"/>
        <v>20756.756756756757</v>
      </c>
      <c r="F34" s="7">
        <f t="shared" si="1"/>
        <v>16144.144144144142</v>
      </c>
      <c r="G34" s="4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devin prima</cp:lastModifiedBy>
  <dcterms:created xsi:type="dcterms:W3CDTF">2024-11-13T07:56:29Z</dcterms:created>
  <dcterms:modified xsi:type="dcterms:W3CDTF">2025-07-23T04:25:13Z</dcterms:modified>
</cp:coreProperties>
</file>