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gp-app\gp-app-1.0\"/>
    </mc:Choice>
  </mc:AlternateContent>
  <xr:revisionPtr revIDLastSave="0" documentId="13_ncr:1_{13E23BC3-2BDC-45F2-B4B8-99BF0B875FBE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1" l="1"/>
  <c r="F43" i="11" s="1"/>
  <c r="D42" i="11"/>
  <c r="E42" i="11" s="1"/>
  <c r="D41" i="11"/>
  <c r="E41" i="11" s="1"/>
  <c r="D40" i="11"/>
  <c r="E40" i="11" s="1"/>
  <c r="D25" i="11"/>
  <c r="F25" i="11" s="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F40" i="11" l="1"/>
  <c r="E43" i="11"/>
  <c r="F42" i="11"/>
  <c r="F41" i="11"/>
  <c r="E25" i="11"/>
  <c r="E28" i="11"/>
  <c r="E27" i="11"/>
  <c r="F30" i="11"/>
  <c r="F18" i="11"/>
  <c r="F28" i="11" l="1"/>
  <c r="F27" i="11"/>
  <c r="E30" i="11"/>
  <c r="E18" i="11"/>
  <c r="D34" i="12" l="1"/>
  <c r="F34" i="12" s="1"/>
  <c r="C34" i="12"/>
  <c r="D33" i="12"/>
  <c r="F33" i="12" s="1"/>
  <c r="C33" i="12"/>
  <c r="D32" i="12"/>
  <c r="F32" i="12" s="1"/>
  <c r="C32" i="12"/>
  <c r="D31" i="12"/>
  <c r="F31" i="12" s="1"/>
  <c r="C31" i="12"/>
  <c r="D30" i="12"/>
  <c r="F30" i="12" s="1"/>
  <c r="C30" i="12"/>
  <c r="D29" i="12"/>
  <c r="F29" i="12" s="1"/>
  <c r="C29" i="12"/>
  <c r="D28" i="12"/>
  <c r="F28" i="12" s="1"/>
  <c r="C28" i="12"/>
  <c r="D27" i="12"/>
  <c r="F27" i="12" s="1"/>
  <c r="C27" i="12"/>
  <c r="D26" i="12"/>
  <c r="F26" i="12" s="1"/>
  <c r="C26" i="12"/>
  <c r="D25" i="12"/>
  <c r="F25" i="12" s="1"/>
  <c r="C25" i="12"/>
  <c r="D24" i="12"/>
  <c r="F24" i="12" s="1"/>
  <c r="C24" i="12"/>
  <c r="D23" i="12"/>
  <c r="F23" i="12" s="1"/>
  <c r="C23" i="12"/>
  <c r="D22" i="12"/>
  <c r="F22" i="12" s="1"/>
  <c r="C22" i="12"/>
  <c r="D21" i="12"/>
  <c r="F21" i="12" s="1"/>
  <c r="C21" i="12"/>
  <c r="D20" i="12"/>
  <c r="F20" i="12" s="1"/>
  <c r="C20" i="12"/>
  <c r="D19" i="12"/>
  <c r="F19" i="12" s="1"/>
  <c r="C19" i="12"/>
  <c r="D18" i="12"/>
  <c r="F18" i="12" s="1"/>
  <c r="C18" i="12"/>
  <c r="D17" i="12"/>
  <c r="F17" i="12" s="1"/>
  <c r="C17" i="12"/>
  <c r="D16" i="12"/>
  <c r="F16" i="12" s="1"/>
  <c r="C16" i="12"/>
  <c r="D15" i="12"/>
  <c r="F15" i="12" s="1"/>
  <c r="C15" i="12"/>
  <c r="D14" i="12"/>
  <c r="F14" i="12" s="1"/>
  <c r="C14" i="12"/>
  <c r="D13" i="12"/>
  <c r="F13" i="12" s="1"/>
  <c r="C13" i="12"/>
  <c r="D12" i="12"/>
  <c r="F12" i="12" s="1"/>
  <c r="C12" i="12"/>
  <c r="D11" i="12"/>
  <c r="F11" i="12" s="1"/>
  <c r="C11" i="12"/>
  <c r="D10" i="12"/>
  <c r="F10" i="12" s="1"/>
  <c r="C10" i="12"/>
  <c r="D9" i="12"/>
  <c r="F9" i="12" s="1"/>
  <c r="C9" i="12"/>
  <c r="D8" i="12"/>
  <c r="F8" i="12" s="1"/>
  <c r="C8" i="12"/>
  <c r="D7" i="12"/>
  <c r="F7" i="12" s="1"/>
  <c r="C7" i="12"/>
  <c r="D6" i="12"/>
  <c r="F6" i="12" s="1"/>
  <c r="C6" i="12"/>
  <c r="D5" i="12"/>
  <c r="F5" i="12" s="1"/>
  <c r="C5" i="12"/>
  <c r="D4" i="12"/>
  <c r="F4" i="12" s="1"/>
  <c r="C4" i="12"/>
  <c r="D3" i="12"/>
  <c r="F3" i="12" s="1"/>
  <c r="C3" i="12"/>
  <c r="D2" i="12"/>
  <c r="F2" i="12" s="1"/>
  <c r="C2" i="12"/>
  <c r="E4" i="12" l="1"/>
  <c r="E7" i="12"/>
  <c r="E9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" i="12"/>
  <c r="E5" i="12"/>
  <c r="E6" i="12"/>
  <c r="E8" i="12"/>
  <c r="E10" i="12"/>
  <c r="E2" i="12"/>
  <c r="E39" i="11"/>
  <c r="F39" i="11" l="1"/>
  <c r="F38" i="11" l="1"/>
  <c r="E37" i="11"/>
  <c r="F37" i="11" l="1"/>
  <c r="E38" i="11"/>
  <c r="E29" i="11" l="1"/>
  <c r="E31" i="11"/>
  <c r="E19" i="11"/>
  <c r="F29" i="11" l="1"/>
  <c r="F31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6" i="11"/>
  <c r="E32" i="11"/>
  <c r="E33" i="11"/>
  <c r="E34" i="11"/>
  <c r="E35" i="11"/>
  <c r="E36" i="11"/>
  <c r="F2" i="11"/>
  <c r="F36" i="11" l="1"/>
  <c r="F35" i="11"/>
  <c r="F34" i="11"/>
  <c r="F33" i="11"/>
  <c r="F32" i="11"/>
  <c r="F26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<sst xmlns="http://schemas.openxmlformats.org/spreadsheetml/2006/main" count="1342" uniqueCount="597">
  <si>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</si>
  <si>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</si>
  <si>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</si>
  <si>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</si>
  <si>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</si>
  <si>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</si>
  <si>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</si>
  <si>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</si>
  <si>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</si>
  <si>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</si>
  <si>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</si>
  <si>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</si>
  <si>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</si>
  <si>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</si>
  <si>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</si>
  <si>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</si>
  <si>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</si>
  <si>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</si>
  <si>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</si>
  <si>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</si>
  <si>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</si>
  <si>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</si>
  <si>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</si>
  <si>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</si>
  <si>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</si>
  <si>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</si>
  <si>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</si>
  <si>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</si>
  <si>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</si>
  <si>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</si>
  <si>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</si>
  <si>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</si>
  <si>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</si>
  <si>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</si>
  <si>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</si>
  <si>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</si>
  <si>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</si>
  <si>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</si>
  <si>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</si>
  <si>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</si>
  <si>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</si>
  <si>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</si>
  <si>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</si>
  <si>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</si>
  <si>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</si>
  <si>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</si>
  <si>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</si>
  <si>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</si>
  <si>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</si>
  <si>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</si>
  <si>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</si>
  <si>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</si>
  <si>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</si>
  <si>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</si>
  <si>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</si>
  <si>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</si>
  <si>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</si>
  <si>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</si>
  <si>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</si>
  <si>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</si>
  <si>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</si>
  <si>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</si>
  <si>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</si>
  <si>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</si>
  <si>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</si>
  <si>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</si>
  <si>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</si>
  <si>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</si>
  <si>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</si>
  <si>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</si>
  <si>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</si>
  <si>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</si>
  <si>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</si>
  <si>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</si>
  <si>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</si>
  <si>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</si>
  <si>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</si>
  <si>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</si>
  <si>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</si>
  <si>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</si>
  <si>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</si>
  <si>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</si>
  <si>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</si>
  <si>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</si>
  <si>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</si>
  <si>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</si>
  <si>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</si>
  <si>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</si>
  <si>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</si>
  <si>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</si>
  <si>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</si>
  <si>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</si>
  <si>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</si>
  <si>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</si>
  <si>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</si>
  <si>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</si>
  <si>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</si>
  <si>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</si>
  <si>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</si>
  <si>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</si>
  <si>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</si>
  <si>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</si>
  <si>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</si>
  <si>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</si>
  <si>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</si>
  <si>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</si>
  <si>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</si>
  <si>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</si>
  <si>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</si>
  <si>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</si>
  <si>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</si>
  <si>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</si>
  <si>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</si>
  <si>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</si>
  <si>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</si>
  <si>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</si>
  <si>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</si>
  <si>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</si>
  <si>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</si>
  <si>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</si>
  <si>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</si>
  <si>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</si>
  <si>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</si>
  <si>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</si>
  <si>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</si>
  <si>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</si>
  <si>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</si>
  <si>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</si>
  <si>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</si>
  <si>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</si>
  <si>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</si>
  <si>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</si>
  <si>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</si>
  <si>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</si>
  <si>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</si>
  <si>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</si>
  <si>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</si>
  <si>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</si>
  <si>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</si>
  <si>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</si>
  <si>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</si>
  <si>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</si>
  <si>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</si>
  <si>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</si>
  <si>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</si>
  <si>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</si>
  <si>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</si>
  <si>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</si>
  <si>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</si>
  <si>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</si>
  <si>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</si>
  <si>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</si>
  <si>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</si>
  <si>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</si>
  <si>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</si>
  <si>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</si>
  <si>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</si>
  <si>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</si>
  <si>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</si>
  <si>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</si>
  <si>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</si>
  <si>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</si>
  <si>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</si>
  <si>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</si>
  <si>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</si>
  <si>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</si>
  <si>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</si>
  <si>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</si>
  <si>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</si>
  <si>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</si>
  <si>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</si>
  <si>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</si>
  <si>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</si>
  <si>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</si>
  <si>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</si>
  <si>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</si>
  <si>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</si>
  <si>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</si>
  <si>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</si>
  <si>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</si>
  <si>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</si>
  <si>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</si>
  <si>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</si>
  <si>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</si>
  <si>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</si>
  <si>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</si>
  <si>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</si>
  <si>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</si>
  <si>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</si>
  <si>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</si>
  <si>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</si>
  <si>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</si>
  <si>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</si>
  <si>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</si>
  <si>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</si>
  <si>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</si>
  <si>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</si>
  <si>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</si>
  <si>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</si>
  <si>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</si>
  <si>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</si>
  <si>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</si>
  <si>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</si>
  <si>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</si>
  <si>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</si>
  <si>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</si>
  <si>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</si>
  <si>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</si>
  <si>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</si>
  <si>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</si>
  <si>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</si>
  <si>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</si>
  <si>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</si>
  <si>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</si>
  <si>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</si>
  <si>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</si>
  <si>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</si>
  <si>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</si>
  <si>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</si>
  <si>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</si>
  <si>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</si>
  <si>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</si>
  <si>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</si>
  <si>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</si>
  <si>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</si>
  <si>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</si>
  <si>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</si>
  <si>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</si>
  <si>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</si>
  <si>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</si>
  <si>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</si>
  <si>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</si>
  <si>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</si>
  <si>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</si>
  <si>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</si>
  <si>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</si>
  <si>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</si>
  <si>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</si>
  <si>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</si>
  <si>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</si>
  <si>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</si>
  <si>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</si>
  <si>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</si>
  <si>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</si>
  <si>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</si>
  <si>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</si>
  <si>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</si>
  <si>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</si>
  <si>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</si>
  <si>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</si>
  <si>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</si>
  <si>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</si>
  <si>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</si>
  <si>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</si>
  <si>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</si>
  <si>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</si>
  <si>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</si>
  <si>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</si>
  <si>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</si>
  <si>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</si>
  <si>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</si>
  <si>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</si>
  <si>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</si>
  <si>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</si>
  <si>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</si>
  <si>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</si>
  <si>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</si>
  <si>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</si>
  <si>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</si>
  <si>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</si>
  <si>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</si>
  <si>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</si>
  <si>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</si>
  <si>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</si>
  <si>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</si>
  <si>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</si>
  <si>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</si>
  <si>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</si>
  <si>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</si>
  <si>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</si>
  <si>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</si>
  <si>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</si>
  <si>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</si>
  <si>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</si>
  <si>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</si>
  <si>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</si>
  <si>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</si>
  <si>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</si>
  <si>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</si>
  <si>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</si>
  <si>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</si>
  <si>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</si>
  <si>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</si>
  <si>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</si>
  <si>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</si>
  <si>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</si>
  <si>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</si>
  <si>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</si>
  <si>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</si>
  <si>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</si>
  <si>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</si>
  <si>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</si>
  <si>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</si>
  <si>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</si>
  <si>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</si>
  <si>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</si>
  <si>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</si>
  <si>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</si>
  <si>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</si>
  <si>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</si>
  <si>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</si>
  <si>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</si>
  <si>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</si>
  <si>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</si>
  <si>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</si>
  <si>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</si>
  <si>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</si>
  <si>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</si>
  <si>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</si>
  <si>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</si>
  <si>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</si>
  <si>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</si>
  <si>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</si>
  <si>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</si>
  <si>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</si>
  <si>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</si>
  <si>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</si>
  <si>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</si>
  <si>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</si>
  <si>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</si>
  <si>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</si>
  <si>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</si>
  <si>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</si>
  <si>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</si>
  <si>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</si>
  <si>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</si>
  <si>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</si>
  <si>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</si>
  <si>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</si>
  <si>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</si>
  <si>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</si>
  <si>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</si>
  <si>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</si>
  <si>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</si>
  <si>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</si>
  <si>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</si>
  <si>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</si>
  <si>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</si>
  <si>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</si>
  <si>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</si>
  <si>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</si>
  <si>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</si>
  <si>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</si>
  <si>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</si>
  <si>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</si>
  <si>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</si>
  <si>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</si>
  <si>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</si>
  <si>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</si>
  <si>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</si>
  <si>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</si>
  <si>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</si>
  <si>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</si>
  <si>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</si>
  <si>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</si>
  <si>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</si>
  <si>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</si>
  <si>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</si>
  <si>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</si>
  <si>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</si>
  <si>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</si>
  <si>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</si>
  <si>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</si>
  <si>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</si>
  <si>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</si>
  <si>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</si>
  <si>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</si>
  <si>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</si>
  <si>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</si>
  <si>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</si>
  <si>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</si>
  <si>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</si>
  <si>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</si>
  <si>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</si>
  <si>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</si>
  <si>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</si>
  <si>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</si>
  <si>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</si>
  <si>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</si>
  <si>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</si>
  <si>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</si>
  <si>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</si>
  <si>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</si>
  <si>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</si>
  <si>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</si>
  <si>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</si>
  <si>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</si>
  <si>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</si>
  <si>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</si>
  <si>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</si>
  <si>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</si>
  <si>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</si>
  <si>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</si>
  <si>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</si>
  <si>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</si>
  <si>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</si>
  <si>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</si>
  <si>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</si>
  <si>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</si>
  <si>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</si>
  <si>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</si>
  <si>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</si>
  <si>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</si>
  <si>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</si>
  <si>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</si>
  <si>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</si>
  <si>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</si>
  <si>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</si>
  <si>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</si>
  <si>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</si>
  <si>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</si>
  <si>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</si>
  <si>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</si>
  <si>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</si>
  <si>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</si>
  <si>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</si>
  <si>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</si>
  <si>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</si>
  <si>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</si>
  <si>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</si>
  <si>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</si>
  <si>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</si>
  <si>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</si>
  <si>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</si>
  <si>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</si>
  <si>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</si>
  <si>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</si>
  <si>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</si>
  <si>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</si>
  <si>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</si>
  <si>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</si>
  <si>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</si>
  <si>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</si>
  <si>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</si>
  <si>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</si>
  <si>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</si>
  <si>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</si>
  <si>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</si>
  <si>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</si>
  <si>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</si>
  <si>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</si>
  <si>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</si>
  <si>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</si>
  <si>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</si>
  <si>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</si>
  <si>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</si>
  <si>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</si>
  <si>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</si>
  <si>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</si>
  <si>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</si>
  <si>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</si>
  <si>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</si>
  <si>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</si>
  <si>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</si>
  <si>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</si>
  <si>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</si>
  <si>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</si>
  <si>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</si>
  <si>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</si>
  <si>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</si>
  <si>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</si>
  <si>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</si>
  <si>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</si>
  <si>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</si>
  <si>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</si>
  <si>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</si>
  <si>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</si>
  <si>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</si>
  <si>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</si>
  <si>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</si>
  <si>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</si>
  <si>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</si>
  <si>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</si>
  <si>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</si>
  <si>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</si>
  <si>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</si>
  <si>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</si>
  <si>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</si>
  <si>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</si>
  <si>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</si>
  <si>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</si>
  <si>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</si>
  <si>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</si>
  <si>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</si>
  <si>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</si>
  <si>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</si>
  <si>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</si>
  <si>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</si>
  <si>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</si>
  <si>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</si>
  <si>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</si>
  <si>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</si>
  <si>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</si>
  <si>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</si>
  <si>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</si>
  <si>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</si>
  <si>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</si>
  <si>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</si>
  <si>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</si>
  <si>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</si>
  <si>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</si>
  <si>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</si>
  <si>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</si>
  <si>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</si>
  <si>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</si>
  <si>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</si>
  <si>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</si>
  <si>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</si>
  <si>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</si>
  <si>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</si>
  <si>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</si>
  <si>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</si>
  <si>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</si>
  <si>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</si>
  <si>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</si>
  <si>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</si>
  <si>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</si>
  <si>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</si>
  <si>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</si>
  <si>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</si>
  <si>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</si>
  <si>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</si>
  <si>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</si>
  <si>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</si>
  <si>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</si>
  <si>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</si>
  <si>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</si>
  <si>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</si>
  <si>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</si>
  <si>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</si>
  <si>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</si>
  <si>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</si>
  <si>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</si>
  <si>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</si>
  <si>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</si>
  <si>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</si>
  <si>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</si>
  <si>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</si>
  <si>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</si>
  <si>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</si>
  <si>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</si>
  <si>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</si>
  <si>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</si>
  <si>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</si>
  <si>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</si>
  <si>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</si>
  <si>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</si>
  <si>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</si>
  <si>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</si>
  <si>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</si>
  <si>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</si>
  <si>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</si>
  <si>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</si>
  <si>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</si>
  <si>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</si>
  <si>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</si>
  <si>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</si>
  <si>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</si>
  <si>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</si>
  <si>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</si>
  <si>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</si>
  <si>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</si>
  <si>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</si>
  <si>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</si>
  <si>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</si>
  <si>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</si>
  <si>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</si>
  <si>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</si>
  <si>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</si>
  <si>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</si>
  <si>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</si>
  <si>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</si>
  <si>
    <t>EQ100460LV1CCS2</t>
  </si>
  <si>
    <t>New Binguo EV Lite</t>
  </si>
  <si>
    <t>New Binguo EV Pro</t>
  </si>
  <si>
    <t>Full Margin</t>
  </si>
  <si>
    <t>E260R EV 50ZW333LV0YID (4X2) A/T</t>
  </si>
  <si>
    <t>E260R EV 50ZW333LV1YID (4X2) A/T</t>
  </si>
  <si>
    <t>E260R EV 50KW333LV1YID (4X2) A/T</t>
  </si>
  <si>
    <t>Mitra EV BV 300</t>
  </si>
  <si>
    <t>Mitra EV MB 300</t>
  </si>
  <si>
    <t>Mitra EV BV 400</t>
  </si>
  <si>
    <t>Mitra EV MB 400</t>
  </si>
  <si>
    <t>MITRA EV BV 300</t>
  </si>
  <si>
    <t>MITRA EV MB 300</t>
  </si>
  <si>
    <t>MITRA EV BV 400</t>
  </si>
  <si>
    <t>MITRA EV MB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</si>
</sst>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2" fontId="0" fillId="0" borderId="0" xfId="0" applyNumberFormat="1"/>
    <xf numFmtId="3" fontId="0" fillId="0" borderId="0" xfId="0" applyNumberFormat="1"/>
    <xf numFmtId="0" fontId="2" fillId="2" borderId="1" xfId="3" applyFill="1" applyBorder="1" applyAlignment="1">
      <alignment horizontal="center" vertical="center"/>
    </xf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43" fontId="0" fillId="0" borderId="0" xfId="0" applyNumberFormat="1"/>
    <xf numFmtId="43" fontId="0" fillId="0" borderId="1" xfId="2" applyFon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43" fontId="0" fillId="0" borderId="4" xfId="0" applyNumberForma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43" fontId="0" fillId="0" borderId="9" xfId="2" applyFont="1" applyFill="1" applyBorder="1"/>
    <xf numFmtId="43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18750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18750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18750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22321.428571428569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29464.28571428571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22053.571428571428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20758.928571428569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25892.857142857141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31249.999999999996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28660.714285714283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26785.714285714283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33928.571428571428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20535.714285714283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17857.142857142855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11607.142857142857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25892.857142857141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26785.714285714283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30357.142857142855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33035.714285714283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33035.714285714283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11339.285714285714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14285.714285714284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13392.857142857141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13124.999999999998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14910.714285714284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14017.857142857141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22857.142857142855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18303.571428571428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16339.285714285712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18660.714285714283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19017.857142857141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19642.857142857141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19999.999999999996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22499.999999999996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22857.142857142855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22499.999999999996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17589.285714285714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18303.571428571428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16696.428571428569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11160.714285714284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12053.571428571428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7142.8571428571422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7142.8571428571422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10892.857142857141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31249.999999999996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29464.28571428571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33928.571428571428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19642.857142857141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19999.999999999996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19642.857142857141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F067A72-54A6-48F4-972D-2DE4603D61A4}" name="Table20" displayName="Table20" ref="A1:I43" totalsRowShown="0" headerRowDxfId="150" headerRowBorderDxfId="149" tableBorderDxfId="148" totalsRowBorderDxfId="147">
  <autoFilter ref="A1:I43" xr:uid="{DF067A72-54A6-48F4-972D-2DE4603D61A4}"/>
  <tableColumns count="9">
    <tableColumn id="1" xr3:uid="{0E6335F2-6B6A-436C-92FA-B48E61551308}" name="Merek/Type" dataDxfId="146"/>
    <tableColumn id="2" xr3:uid="{5A4965DA-398A-4134-90BD-9CE4D8355880}" name="Tipe" dataDxfId="145"/>
    <tableColumn id="3" xr3:uid="{010303D1-E0A2-4DE6-8E87-64ACC3102E09}" name="Harga OTR Awal" dataDxfId="144" dataCellStyle="Comma"/>
    <tableColumn id="4" xr3:uid="{91C798B0-7964-436A-84A5-7687993F376F}" name="Dealer Margin" dataDxfId="143" dataCellStyle="Comma"/>
    <tableColumn id="5" xr3:uid="{CD936623-36F3-4BAA-A615-AF79A61C51E8}" name="Dealer Margin 9 %" dataDxfId="142" dataCellStyle="Comma"/>
    <tableColumn id="6" xr3:uid="{A36173E8-D9B2-4F38-A572-F5D32CDADEB8}" name="Dealer Margin 7 %" dataDxfId="141" dataCellStyle="Comma"/>
    <tableColumn id="7" xr3:uid="{7A11B7F5-7683-492A-A8B5-D96984323DDD}" name="Code Unit" dataDxfId="140"/>
    <tableColumn id="8" xr3:uid="{AF243BB3-2044-4D1E-9F0D-A1EC0D2C15CF}" name="Merk/Type" dataDxfId="139"/>
    <tableColumn id="9" xr3:uid="{9E0E2E6A-108F-4ACE-959D-9EB0F753BD73}" name="Full Margin" dataDxfId="1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71"/>
    <tableColumn id="2" xr3:uid="{549208EE-7E07-4F0F-ACFD-9606CC8F6B50}" uniqueName="2" name="Column2" queryTableFieldId="2" dataDxfId="70"/>
    <tableColumn id="3" xr3:uid="{086F7B88-A201-47FD-B9A0-0C976108E144}" uniqueName="3" name="Column3" queryTableFieldId="3" dataDxfId="69"/>
    <tableColumn id="4" xr3:uid="{CC912184-CE02-4DC9-8815-71C4295C86DF}" uniqueName="4" name="Column4" queryTableFieldId="4" dataDxfId="68"/>
    <tableColumn id="5" xr3:uid="{8F3F2202-7C07-4D43-B483-871C9E242208}" uniqueName="5" name="Column5" queryTableFieldId="5" dataDxfId="67"/>
    <tableColumn id="6" xr3:uid="{6D2190D6-B434-4BB9-95B1-A29148C453AF}" uniqueName="6" name="Column6" queryTableFieldId="6" dataDxfId="66"/>
    <tableColumn id="7" xr3:uid="{A33DE0AF-7DA7-4623-87E7-DBA2BF4E404A}" uniqueName="7" name="Column7" queryTableFieldId="7" dataDxfId="65"/>
    <tableColumn id="8" xr3:uid="{CD689B59-BA44-4F67-9FF9-E08337BE66FD}" uniqueName="8" name="Column8" queryTableFieldId="8" dataDxfId="64"/>
    <tableColumn id="9" xr3:uid="{744F224A-BA1E-4758-B291-8D5C8D341610}" uniqueName="9" name="Column9" queryTableFieldId="9" dataDxfId="6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2"/>
    <tableColumn id="2" xr3:uid="{F9BA0334-AC0F-4599-91DD-1D3B53530BA2}" uniqueName="2" name="Column2" queryTableFieldId="2" dataDxfId="61"/>
    <tableColumn id="3" xr3:uid="{2E40CB08-FF90-4211-A5F6-3255AA5CEAED}" uniqueName="3" name="Column3" queryTableFieldId="3" dataDxfId="60"/>
    <tableColumn id="4" xr3:uid="{951E49DE-3DB8-41C0-8F36-6E5A1649659D}" uniqueName="4" name="Column4" queryTableFieldId="4" dataDxfId="59"/>
    <tableColumn id="5" xr3:uid="{D7FC7D23-AA29-4FAE-8DF4-B23A11020D8C}" uniqueName="5" name="Column5" queryTableFieldId="5" dataDxfId="58"/>
    <tableColumn id="6" xr3:uid="{85DA6C7C-BC56-4316-BB56-3D2CA86DF4B0}" uniqueName="6" name="Column6" queryTableFieldId="6" dataDxfId="57"/>
    <tableColumn id="7" xr3:uid="{47F39228-8CCC-4319-9964-568280350AF4}" uniqueName="7" name="Column7" queryTableFieldId="7" dataDxfId="56"/>
    <tableColumn id="8" xr3:uid="{781188CD-5AC0-41B9-8575-2EACD4BA90A4}" uniqueName="8" name="Column8" queryTableFieldId="8" dataDxfId="55"/>
    <tableColumn id="9" xr3:uid="{A2DFBEC8-960F-4613-A8B8-821CF42818AC}" uniqueName="9" name="Column9" queryTableFieldId="9" dataDxfId="5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3"/>
    <tableColumn id="2" xr3:uid="{BD116665-54B3-487B-82AD-7E260403FB1A}" uniqueName="2" name="Column2" queryTableFieldId="2" dataDxfId="52"/>
    <tableColumn id="3" xr3:uid="{A0C72322-3C63-446F-A7B0-E45538411191}" uniqueName="3" name="Column3" queryTableFieldId="3" dataDxfId="5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50"/>
    <tableColumn id="2" xr3:uid="{C37743D7-7886-43A1-BB26-C0F3914426C9}" uniqueName="2" name="Column2" queryTableFieldId="2" dataDxfId="49"/>
    <tableColumn id="3" xr3:uid="{DFF6BFBF-623A-4318-86AF-C5448FC821A5}" uniqueName="3" name="Column3" queryTableFieldId="3" dataDxfId="4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7"/>
    <tableColumn id="2" xr3:uid="{D1233A63-9D37-45F3-9DC7-52977AC06ADC}" uniqueName="2" name="Column2" queryTableFieldId="2" dataDxfId="46"/>
    <tableColumn id="3" xr3:uid="{400191B1-4CF8-4D78-82E7-FED7CD6730E6}" uniqueName="3" name="Column3" queryTableFieldId="3" dataDxfId="45"/>
    <tableColumn id="4" xr3:uid="{3D829CC4-4292-4CD0-80B8-3490D4014AC9}" uniqueName="4" name="Column4" queryTableFieldId="4" dataDxfId="44"/>
    <tableColumn id="5" xr3:uid="{9BC50CF1-EF44-42B4-9129-E887F74428C9}" uniqueName="5" name="Column5" queryTableFieldId="5" dataDxfId="4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2"/>
    <tableColumn id="2" xr3:uid="{6B521FB3-E639-4556-B8C5-473A63201BC1}" uniqueName="2" name="Column2" queryTableFieldId="2" dataDxfId="41"/>
    <tableColumn id="3" xr3:uid="{3D07F9E9-4DA3-41C6-98A7-BC28F0C8BFB5}" uniqueName="3" name="Column3" queryTableFieldId="3" dataDxfId="40"/>
    <tableColumn id="4" xr3:uid="{89F1E0D5-9B1D-4170-BB1D-3FBA7855FC27}" uniqueName="4" name="Column4" queryTableFieldId="4" dataDxfId="39"/>
    <tableColumn id="5" xr3:uid="{68E29A0D-4E20-4E2A-A030-157EF3C69E97}" uniqueName="5" name="Column5" queryTableFieldId="5" dataDxfId="3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7"/>
    <tableColumn id="2" xr3:uid="{9915D8BD-1C99-4D36-BE7E-9EBEAD6D7B12}" uniqueName="2" name="Column2" queryTableFieldId="2" dataDxfId="36"/>
    <tableColumn id="3" xr3:uid="{D353D58B-6A1D-4079-A9EC-77376B67A375}" uniqueName="3" name="Column3" queryTableFieldId="3" dataDxfId="35"/>
    <tableColumn id="4" xr3:uid="{ACF53426-7425-4D38-9673-B3197A3F9292}" uniqueName="4" name="Column4" queryTableFieldId="4" dataDxfId="34"/>
    <tableColumn id="5" xr3:uid="{673A9374-D6DA-46D7-AAD2-6F2220F4ED8C}" uniqueName="5" name="Column5" queryTableFieldId="5" dataDxfId="33"/>
    <tableColumn id="6" xr3:uid="{37C428F9-0692-44D1-B8CF-2CBC7901020B}" uniqueName="6" name="Column6" queryTableFieldId="6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31"/>
    <tableColumn id="2" xr3:uid="{671AE648-452F-44F1-9A65-8468F7B19950}" uniqueName="2" name="Column2" queryTableFieldId="2" dataDxfId="30"/>
    <tableColumn id="3" xr3:uid="{C3287937-E8A8-4D80-A27C-D2A5C0E44D68}" uniqueName="3" name="Column3" queryTableFieldId="3" dataDxfId="29"/>
    <tableColumn id="4" xr3:uid="{49CAB777-0355-40CC-9F2D-C41408ED9E98}" uniqueName="4" name="Column4" queryTableFieldId="4" dataDxfId="28"/>
    <tableColumn id="5" xr3:uid="{A19C49CB-F2CF-4D60-B082-761FE4F0ABC5}" uniqueName="5" name="Column5" queryTableFieldId="5" dataDxfId="27"/>
    <tableColumn id="6" xr3:uid="{801427E9-2562-451E-AE45-ACF6DAAAFFFB}" uniqueName="6" name="Column6" queryTableFieldId="6" dataDxfId="2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5"/>
    <tableColumn id="2" xr3:uid="{9215A7DD-9718-48E5-BA20-B6B9989DD0D2}" uniqueName="2" name="Column2" queryTableFieldId="2" dataDxfId="24"/>
    <tableColumn id="3" xr3:uid="{AE2AC56F-3587-4342-A60B-0B4A30905DD3}" uniqueName="3" name="Column3" queryTableFieldId="3" dataDxfId="23"/>
    <tableColumn id="4" xr3:uid="{F7BE237D-2C3F-4C27-92EF-2601ABCBA887}" uniqueName="4" name="Column4" queryTableFieldId="4" dataDxfId="22"/>
    <tableColumn id="5" xr3:uid="{7950C4F9-8FA4-4C6E-B03A-A0235ECC51FF}" uniqueName="5" name="Column5" queryTableFieldId="5" dataDxfId="2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20"/>
    <tableColumn id="2" xr3:uid="{BB67F395-3AAE-4514-BCCE-DE32693EB37D}" uniqueName="2" name="Column2" queryTableFieldId="2" dataDxfId="19"/>
    <tableColumn id="3" xr3:uid="{230B22CA-5CA3-4E2D-92CC-C75BC5831FF2}" uniqueName="3" name="Column3" queryTableFieldId="3" dataDxfId="18"/>
    <tableColumn id="4" xr3:uid="{42788CA6-A70D-442A-9072-79E0D19F0B28}" uniqueName="4" name="Column4" queryTableFieldId="4" dataDxfId="17"/>
    <tableColumn id="5" xr3:uid="{E37C1038-7442-4E7D-BB43-162AD6FA4195}" uniqueName="5" name="Column5" queryTableFieldId="5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7"/>
    <tableColumn id="2" xr3:uid="{375BF78E-5806-424A-B7BD-C63C40843BE9}" uniqueName="2" name="Column2" queryTableFieldId="2" dataDxfId="136"/>
    <tableColumn id="3" xr3:uid="{CD1FFC74-B097-42B5-B1FA-08D3BD4531B9}" uniqueName="3" name="Column3" queryTableFieldId="3" dataDxfId="135"/>
    <tableColumn id="4" xr3:uid="{EA6F5C08-47B3-4BE3-8F9B-3167F2B34338}" uniqueName="4" name="Column4" queryTableFieldId="4" dataDxfId="134"/>
    <tableColumn id="5" xr3:uid="{67D1B145-6151-4A54-9C79-A6B0381CDA09}" uniqueName="5" name="Column5" queryTableFieldId="5" dataDxfId="133"/>
    <tableColumn id="6" xr3:uid="{E8D8899E-ED32-4A2F-B13D-18F4C289A59B}" uniqueName="6" name="Column6" queryTableFieldId="6" dataDxfId="132"/>
    <tableColumn id="7" xr3:uid="{CD1BCBB0-10DE-4DDA-903D-C14D16829749}" uniqueName="7" name="Column7" queryTableFieldId="7" dataDxfId="13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5"/>
    <tableColumn id="2" xr3:uid="{BF4ECEAF-8998-4833-A444-7DD2840947AB}" uniqueName="2" name="Column2" queryTableFieldId="2" dataDxfId="14"/>
    <tableColumn id="3" xr3:uid="{A77E13C5-CB25-43C0-9678-51A378FA64FC}" uniqueName="3" name="Column3" queryTableFieldId="3" dataDxfId="13"/>
    <tableColumn id="4" xr3:uid="{46713ABC-AA6E-45DD-9BBE-03C863D6B1D1}" uniqueName="4" name="Column4" queryTableFieldId="4" dataDxfId="12"/>
    <tableColumn id="5" xr3:uid="{85365AB6-280F-40C4-AB42-3455547D61F1}" uniqueName="5" name="Column5" queryTableFieldId="5" dataDxfId="1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10"/>
    <tableColumn id="2" xr3:uid="{3470DF86-5A38-429A-95CF-F5FF5E59449C}" uniqueName="2" name="Column2" queryTableFieldId="2" dataDxfId="9"/>
    <tableColumn id="3" xr3:uid="{BC1BD851-46F6-4634-95EE-ED117E75EBB6}" uniqueName="3" name="Column3" queryTableFieldId="3" dataDxfId="8"/>
    <tableColumn id="4" xr3:uid="{FF5D3D34-BBDB-4113-8340-C737255ED1BD}" uniqueName="4" name="Column4" queryTableFieldId="4" dataDxfId="7"/>
    <tableColumn id="5" xr3:uid="{F05FA152-C9D6-4773-B0A5-5B18B60C7102}" uniqueName="5" name="Column5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30"/>
    <tableColumn id="2" xr3:uid="{44D6563C-A88C-4FEE-9427-B5252DF8FA5D}" uniqueName="2" name="Column6" queryTableFieldId="2" dataDxfId="129"/>
    <tableColumn id="3" xr3:uid="{2514D758-49E4-4E3E-A628-2B2D894F398E}" uniqueName="3" name="Column2" queryTableFieldId="3" dataDxfId="128"/>
    <tableColumn id="4" xr3:uid="{062470EA-CB73-435C-8DF3-28DE262C8D69}" uniqueName="4" name="Column3" queryTableFieldId="4" dataDxfId="127"/>
    <tableColumn id="5" xr3:uid="{CDE500EE-B268-43D9-A30D-9E6CC1608CD0}" uniqueName="5" name="Column4" queryTableFieldId="5" dataDxfId="126"/>
    <tableColumn id="6" xr3:uid="{699F51E2-9A1B-4953-91BE-8D6434D76B20}" uniqueName="6" name="Column5" queryTableFieldId="6" dataDxfId="125"/>
    <tableColumn id="7" xr3:uid="{C62D0670-E212-49FF-BA61-22C41F21B60E}" uniqueName="7" name="Column62" queryTableFieldId="7" dataDxf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3"/>
    <tableColumn id="2" xr3:uid="{52F60F93-88D4-4F60-A15A-4B2113E53BE2}" uniqueName="2" name="Column2" queryTableFieldId="2" dataDxfId="122"/>
    <tableColumn id="3" xr3:uid="{2A66B2A9-165C-4995-937F-8E0D8B01B3D8}" uniqueName="3" name="Column3" queryTableFieldId="3" dataDxfId="121"/>
    <tableColumn id="4" xr3:uid="{937ED0C3-8277-4EC6-BFD2-C6699696538D}" uniqueName="4" name="Column4" queryTableFieldId="4" dataDxfId="120"/>
    <tableColumn id="5" xr3:uid="{37EAAABA-4FEF-4D28-B237-360AD0A7194A}" uniqueName="5" name="Column5" queryTableFieldId="5" dataDxfId="119"/>
    <tableColumn id="6" xr3:uid="{6E7D50A0-6329-4797-9F9A-628D251C7CA5}" uniqueName="6" name="Column6" queryTableFieldId="6" dataDxfId="118"/>
    <tableColumn id="7" xr3:uid="{F8F31C01-9522-488B-915F-110987168D09}" uniqueName="7" name="Column7" queryTableFieldId="7" dataDxfId="117"/>
    <tableColumn id="8" xr3:uid="{FFD35FDD-AAE7-4F54-8AF3-197380BC0AEB}" uniqueName="8" name="Column8" queryTableFieldId="8" dataDxfId="1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5"/>
    <tableColumn id="2" xr3:uid="{0231594E-DA9E-47DE-A01C-22488210A4CF}" uniqueName="2" name="Column2" queryTableFieldId="2" dataDxfId="114"/>
    <tableColumn id="3" xr3:uid="{7A06306A-69AF-482D-910F-86D0EF88F740}" uniqueName="3" name="Column3" queryTableFieldId="3" dataDxfId="113"/>
    <tableColumn id="4" xr3:uid="{E96F3603-E9D2-4710-BDE5-6FE3E6A378D8}" uniqueName="4" name="Column4" queryTableFieldId="4" dataDxfId="112"/>
    <tableColumn id="5" xr3:uid="{37151140-CC9F-4EBB-B58D-F87E1081314A}" uniqueName="5" name="Column5" queryTableFieldId="5" dataDxfId="111"/>
    <tableColumn id="6" xr3:uid="{F0AAEEC2-014D-412A-B58D-24C71FEC9A66}" uniqueName="6" name="Column6" queryTableFieldId="6" dataDxfId="110"/>
    <tableColumn id="7" xr3:uid="{A4B4F3F0-B14D-498F-B185-AA3E2BAE729A}" uniqueName="7" name="Column7" queryTableFieldId="7" dataDxfId="109"/>
    <tableColumn id="8" xr3:uid="{0C517BB9-44A4-4BBA-AA88-B86BB679F208}" uniqueName="8" name="Column8" queryTableFieldId="8" dataDxfId="10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7"/>
    <tableColumn id="2" xr3:uid="{0D7919B1-FB5E-4192-8675-3D57B39D9AB0}" uniqueName="2" name="Column2" queryTableFieldId="2" dataDxfId="106"/>
    <tableColumn id="3" xr3:uid="{94F12F3D-88BF-4BEB-85E7-FF6313F6B88E}" uniqueName="3" name="Column3" queryTableFieldId="3" dataDxfId="105"/>
    <tableColumn id="4" xr3:uid="{2B04EEA3-DC55-4C69-860F-9571D35E352D}" uniqueName="4" name="Column4" queryTableFieldId="4" dataDxfId="104"/>
    <tableColumn id="5" xr3:uid="{461C5084-182B-40CC-B479-24798E48D0F4}" uniqueName="5" name="Column5" queryTableFieldId="5" dataDxfId="103"/>
    <tableColumn id="6" xr3:uid="{258F7EB6-7345-43CA-BF8A-5E088D06FF8F}" uniqueName="6" name="Column6" queryTableFieldId="6" dataDxfId="10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101"/>
    <tableColumn id="2" xr3:uid="{15260D47-39CC-4501-9656-F8DBE6AD3AB1}" uniqueName="2" name="Column2" queryTableFieldId="2" dataDxfId="100"/>
    <tableColumn id="3" xr3:uid="{06C8B30C-3DD3-49E6-8BE6-C8A9D39F2FC4}" uniqueName="3" name="Column3" queryTableFieldId="3" dataDxfId="99"/>
    <tableColumn id="4" xr3:uid="{40A070F6-4BDB-49A7-9394-4D63F3A9E318}" uniqueName="4" name="Column4" queryTableFieldId="4" dataDxfId="98"/>
    <tableColumn id="5" xr3:uid="{C5E0BAEF-796C-4C71-ACA7-889E63543C2D}" uniqueName="5" name="Column5" queryTableFieldId="5" dataDxfId="97"/>
    <tableColumn id="6" xr3:uid="{1BA75280-A961-41F1-B113-5935891BA00A}" uniqueName="6" name="Column6" queryTableFieldId="6" dataDxfId="9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5"/>
    <tableColumn id="2" xr3:uid="{151810A9-7DD3-4FD0-91D6-6608DF85A8CF}" uniqueName="2" name="Column2" queryTableFieldId="2" dataDxfId="94"/>
    <tableColumn id="3" xr3:uid="{94D629BF-F745-493D-8F74-FA7EEFDEAA84}" uniqueName="3" name="Column3" queryTableFieldId="3" dataDxfId="93"/>
    <tableColumn id="4" xr3:uid="{AE87299A-170F-4661-BD08-B108394E2F7C}" uniqueName="4" name="Column4" queryTableFieldId="4" dataDxfId="92"/>
    <tableColumn id="5" xr3:uid="{708CB468-5E3F-4D0C-B6BD-C2C44C7191EC}" uniqueName="5" name="Column5" queryTableFieldId="5" dataDxfId="91"/>
    <tableColumn id="6" xr3:uid="{5D4BD3CB-C344-4155-B3C1-ECC49F86CED1}" uniqueName="6" name="Column6" queryTableFieldId="6" dataDxfId="90"/>
    <tableColumn id="7" xr3:uid="{61DF1122-5C54-47A3-98F9-27CA1B50CA9D}" uniqueName="7" name="Column7" queryTableFieldId="7" dataDxfId="89"/>
    <tableColumn id="8" xr3:uid="{130590EE-DDCB-43DB-A020-385B521DA018}" uniqueName="8" name="Column8" queryTableFieldId="8" dataDxfId="88"/>
    <tableColumn id="9" xr3:uid="{06B903F7-5E22-476D-A116-655599D2C518}" uniqueName="9" name="Column9" queryTableFieldId="9" dataDxfId="87"/>
    <tableColumn id="10" xr3:uid="{CED96D55-8B0D-492D-B0EC-F3E56EFB2649}" uniqueName="10" name="Column10" queryTableFieldId="10" dataDxfId="86"/>
    <tableColumn id="11" xr3:uid="{346823E9-F305-4F11-941F-1C42A8AB0C99}" uniqueName="11" name="Column11" queryTableFieldId="11" dataDxfId="85"/>
    <tableColumn id="12" xr3:uid="{7B421AA8-C9DB-4E35-A456-DF0F56050B79}" uniqueName="12" name="Column12" queryTableFieldId="12" dataDxfId="8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3"/>
    <tableColumn id="2" xr3:uid="{166854EB-0B50-4420-BB3F-7A5A2C9FB7F7}" uniqueName="2" name="Column2" queryTableFieldId="2" dataDxfId="82"/>
    <tableColumn id="3" xr3:uid="{638857E5-1EB4-4FBE-9FFE-2951F2F4ABD0}" uniqueName="3" name="Column3" queryTableFieldId="3" dataDxfId="81"/>
    <tableColumn id="4" xr3:uid="{F4EFE2EF-AC84-40F8-BE68-0B6B520F8EA8}" uniqueName="4" name="Column4" queryTableFieldId="4" dataDxfId="80"/>
    <tableColumn id="5" xr3:uid="{38D026D2-A47E-46EA-BA10-AF890A55BF2B}" uniqueName="5" name="Column5" queryTableFieldId="5" dataDxfId="79"/>
    <tableColumn id="6" xr3:uid="{025C6DA2-37A6-491F-904E-DDE12948D35B}" uniqueName="6" name="Column6" queryTableFieldId="6" dataDxfId="78"/>
    <tableColumn id="7" xr3:uid="{AC28B573-67B7-4468-A6A2-F648D17079B6}" uniqueName="7" name="Column7" queryTableFieldId="7" dataDxfId="77"/>
    <tableColumn id="8" xr3:uid="{F6F06554-210B-472F-95F2-8E89D931E4C1}" uniqueName="8" name="Column8" queryTableFieldId="8" dataDxfId="76"/>
    <tableColumn id="9" xr3:uid="{F0A8F323-36C1-4290-980B-8F6F5DC6A41E}" uniqueName="9" name="Column9" queryTableFieldId="9" dataDxfId="75"/>
    <tableColumn id="10" xr3:uid="{25D60007-5007-4174-85F5-572E3C29FE33}" uniqueName="10" name="Column10" queryTableFieldId="10" dataDxfId="74"/>
    <tableColumn id="11" xr3:uid="{2071EB9B-B14E-4EF0-9B86-0D5FDA96828D}" uniqueName="11" name="Column11" queryTableFieldId="11" dataDxfId="73"/>
    <tableColumn id="12" xr3:uid="{1660C180-EE6B-48E8-9880-55F02CC623C4}" uniqueName="12" name="Column12" queryTableFieldId="12" dataDxf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I48"/>
  <sheetViews>
    <sheetView tabSelected="1" zoomScale="70" zoomScaleNormal="70" workbookViewId="0">
      <pane ySplit="1" topLeftCell="A24" activePane="bottomLeft" state="frozen"/>
      <selection pane="bottomLeft" activeCell="H40" sqref="H40:H43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7.1796875" bestFit="1" customWidth="1"/>
    <col min="4" max="4" width="16.08984375" bestFit="1" customWidth="1"/>
    <col min="5" max="6" width="17.36328125" customWidth="1"/>
    <col min="7" max="7" width="10.90625" customWidth="1"/>
    <col min="8" max="8" width="14.453125" bestFit="1" customWidth="1"/>
    <col min="9" max="9" width="13.6328125" bestFit="1" customWidth="1"/>
    <col min="10" max="10" width="14.453125" bestFit="1" customWidth="1"/>
    <col min="11" max="11" width="18.1796875" bestFit="1" customWidth="1"/>
    <col min="12" max="12" width="17.453125" bestFit="1" customWidth="1"/>
    <col min="13" max="14" width="13.36328125" bestFit="1" customWidth="1"/>
    <col min="15" max="15" width="26.6328125" bestFit="1" customWidth="1"/>
    <col min="16" max="16" width="8" bestFit="1" customWidth="1"/>
    <col min="17" max="17" width="10.36328125" bestFit="1" customWidth="1"/>
    <col min="18" max="18" width="25.7265625" bestFit="1" customWidth="1"/>
    <col min="19" max="19" width="20" bestFit="1" customWidth="1"/>
    <col min="20" max="20" width="37.08984375" bestFit="1" customWidth="1"/>
    <col min="21" max="21" width="33.6328125" bestFit="1" customWidth="1"/>
    <col min="22" max="22" width="15.36328125" bestFit="1" customWidth="1"/>
    <col min="23" max="23" width="22.1796875" bestFit="1" customWidth="1"/>
    <col min="24" max="24" width="30.08984375" bestFit="1" customWidth="1"/>
    <col min="25" max="25" width="26.36328125" bestFit="1" customWidth="1"/>
    <col min="26" max="26" width="28.36328125" bestFit="1" customWidth="1"/>
    <col min="27" max="27" width="21.08984375" bestFit="1" customWidth="1"/>
    <col min="28" max="28" width="11.6328125" bestFit="1" customWidth="1"/>
    <col min="29" max="29" width="25.90625" bestFit="1" customWidth="1"/>
    <col min="30" max="30" width="34.08984375" bestFit="1" customWidth="1"/>
    <col min="31" max="31" width="22.08984375" bestFit="1" customWidth="1"/>
    <col min="32" max="32" width="10.7265625" bestFit="1" customWidth="1"/>
  </cols>
  <sheetData>
    <row r="1" spans="1:9" x14ac:dyDescent="0.35">
      <c r="A1" s="14" t="s">
        <v>551</v>
      </c>
      <c r="B1" s="15" t="s">
        <v>546</v>
      </c>
      <c r="C1" s="15" t="s">
        <v>553</v>
      </c>
      <c r="D1" s="15" t="s">
        <v>76</v>
      </c>
      <c r="E1" s="15" t="s">
        <v>562</v>
      </c>
      <c r="F1" s="15" t="s">
        <v>563</v>
      </c>
      <c r="G1" s="15" t="s">
        <v>552</v>
      </c>
      <c r="H1" s="15" t="s">
        <v>564</v>
      </c>
      <c r="I1" s="16" t="s">
        <v>585</v>
      </c>
    </row>
    <row r="2" spans="1:9" x14ac:dyDescent="0.35">
      <c r="A2" s="11" t="s">
        <v>514</v>
      </c>
      <c r="B2" s="4" t="s">
        <v>541</v>
      </c>
      <c r="C2" s="5">
        <v>447200000</v>
      </c>
      <c r="D2" s="5">
        <f>I2/1.12</f>
        <v>31249999.999999996</v>
      </c>
      <c r="E2" s="5">
        <f>D2*90%</f>
        <v>28124999.999999996</v>
      </c>
      <c r="F2" s="5">
        <f>D2*70%</f>
        <v>21874999.999999996</v>
      </c>
      <c r="G2" s="7">
        <v>228</v>
      </c>
      <c r="H2" s="4" t="s">
        <v>565</v>
      </c>
      <c r="I2" s="13">
        <v>35000000</v>
      </c>
    </row>
    <row r="3" spans="1:9" x14ac:dyDescent="0.35">
      <c r="A3" s="11" t="s">
        <v>547</v>
      </c>
      <c r="B3" s="4" t="s">
        <v>548</v>
      </c>
      <c r="C3" s="5">
        <v>388500000</v>
      </c>
      <c r="D3" s="5">
        <f t="shared" ref="D3:D42" si="0">I3/1.12</f>
        <v>29464285.714285709</v>
      </c>
      <c r="E3" s="5">
        <f t="shared" ref="E3:E29" si="1">D3*90%</f>
        <v>26517857.142857138</v>
      </c>
      <c r="F3" s="5">
        <f t="shared" ref="F3:F29" si="2">D3*70%</f>
        <v>20624999.999999996</v>
      </c>
      <c r="G3" s="7">
        <v>227</v>
      </c>
      <c r="H3" s="4" t="s">
        <v>565</v>
      </c>
      <c r="I3" s="13">
        <v>32999999.999999996</v>
      </c>
    </row>
    <row r="4" spans="1:9" x14ac:dyDescent="0.35">
      <c r="A4" s="11" t="s">
        <v>515</v>
      </c>
      <c r="B4" s="4" t="s">
        <v>542</v>
      </c>
      <c r="C4" s="5">
        <v>311500000</v>
      </c>
      <c r="D4" s="5">
        <f t="shared" si="0"/>
        <v>20758928.571428567</v>
      </c>
      <c r="E4" s="5">
        <f t="shared" si="1"/>
        <v>18683035.714285713</v>
      </c>
      <c r="F4" s="5">
        <f t="shared" si="2"/>
        <v>14531249.999999996</v>
      </c>
      <c r="G4" s="7">
        <v>222</v>
      </c>
      <c r="H4" s="4" t="s">
        <v>565</v>
      </c>
      <c r="I4" s="13">
        <v>23249999.999999996</v>
      </c>
    </row>
    <row r="5" spans="1:9" x14ac:dyDescent="0.35">
      <c r="A5" s="11" t="s">
        <v>516</v>
      </c>
      <c r="B5" s="4" t="s">
        <v>543</v>
      </c>
      <c r="C5" s="5">
        <v>329050000</v>
      </c>
      <c r="D5" s="5">
        <f t="shared" si="0"/>
        <v>22053571.428571429</v>
      </c>
      <c r="E5" s="5">
        <f t="shared" si="1"/>
        <v>19848214.285714287</v>
      </c>
      <c r="F5" s="5">
        <f t="shared" si="2"/>
        <v>15437500</v>
      </c>
      <c r="G5" s="7">
        <v>223</v>
      </c>
      <c r="H5" s="4" t="s">
        <v>565</v>
      </c>
      <c r="I5" s="13">
        <v>24700000.000000004</v>
      </c>
    </row>
    <row r="6" spans="1:9" x14ac:dyDescent="0.35">
      <c r="A6" s="11" t="s">
        <v>496</v>
      </c>
      <c r="B6" s="4" t="s">
        <v>530</v>
      </c>
      <c r="C6" s="5">
        <v>405000000</v>
      </c>
      <c r="D6" s="5">
        <f t="shared" si="0"/>
        <v>31249999.999999996</v>
      </c>
      <c r="E6" s="5">
        <f t="shared" si="1"/>
        <v>28124999.999999996</v>
      </c>
      <c r="F6" s="5">
        <f t="shared" si="2"/>
        <v>21874999.999999996</v>
      </c>
      <c r="G6" s="7">
        <v>244</v>
      </c>
      <c r="H6" s="4" t="s">
        <v>565</v>
      </c>
      <c r="I6" s="13">
        <v>35000000</v>
      </c>
    </row>
    <row r="7" spans="1:9" x14ac:dyDescent="0.35">
      <c r="A7" s="11" t="s">
        <v>497</v>
      </c>
      <c r="B7" s="4" t="s">
        <v>531</v>
      </c>
      <c r="C7" s="5">
        <v>442000000</v>
      </c>
      <c r="D7" s="5">
        <f t="shared" si="0"/>
        <v>33928571.428571425</v>
      </c>
      <c r="E7" s="5">
        <f t="shared" si="1"/>
        <v>30535714.285714284</v>
      </c>
      <c r="F7" s="5">
        <f t="shared" si="2"/>
        <v>23749999.999999996</v>
      </c>
      <c r="G7" s="7">
        <v>245</v>
      </c>
      <c r="H7" s="4" t="s">
        <v>565</v>
      </c>
      <c r="I7" s="13">
        <v>38000000</v>
      </c>
    </row>
    <row r="8" spans="1:9" x14ac:dyDescent="0.35">
      <c r="A8" s="11" t="s">
        <v>517</v>
      </c>
      <c r="B8" s="4" t="s">
        <v>532</v>
      </c>
      <c r="C8" s="5">
        <v>303000000</v>
      </c>
      <c r="D8" s="5">
        <f t="shared" si="0"/>
        <v>20535714.285714284</v>
      </c>
      <c r="E8" s="5">
        <f t="shared" si="1"/>
        <v>18482142.857142854</v>
      </c>
      <c r="F8" s="5">
        <f t="shared" si="2"/>
        <v>14374999.999999998</v>
      </c>
      <c r="G8" s="3">
        <v>240</v>
      </c>
      <c r="H8" s="4" t="s">
        <v>566</v>
      </c>
      <c r="I8" s="13">
        <v>23000000</v>
      </c>
    </row>
    <row r="9" spans="1:9" x14ac:dyDescent="0.35">
      <c r="A9" s="11" t="s">
        <v>518</v>
      </c>
      <c r="B9" s="4" t="s">
        <v>533</v>
      </c>
      <c r="C9" s="5">
        <v>263000000</v>
      </c>
      <c r="D9" s="5">
        <f t="shared" si="0"/>
        <v>17857142.857142854</v>
      </c>
      <c r="E9" s="5">
        <f t="shared" si="1"/>
        <v>16071428.571428569</v>
      </c>
      <c r="F9" s="5">
        <f t="shared" si="2"/>
        <v>12499999.999999998</v>
      </c>
      <c r="G9" s="3">
        <v>241</v>
      </c>
      <c r="H9" s="4" t="s">
        <v>566</v>
      </c>
      <c r="I9" s="13">
        <v>20000000</v>
      </c>
    </row>
    <row r="10" spans="1:9" x14ac:dyDescent="0.35">
      <c r="A10" s="11" t="s">
        <v>519</v>
      </c>
      <c r="B10" s="4" t="s">
        <v>534</v>
      </c>
      <c r="C10" s="5">
        <v>217000000</v>
      </c>
      <c r="D10" s="5">
        <f t="shared" si="0"/>
        <v>11607142.857142856</v>
      </c>
      <c r="E10" s="5">
        <f t="shared" si="1"/>
        <v>10446428.571428571</v>
      </c>
      <c r="F10" s="5">
        <f t="shared" si="2"/>
        <v>8124999.9999999991</v>
      </c>
      <c r="G10" s="3">
        <v>242</v>
      </c>
      <c r="H10" s="4" t="s">
        <v>566</v>
      </c>
      <c r="I10" s="13">
        <v>13000000</v>
      </c>
    </row>
    <row r="11" spans="1:9" x14ac:dyDescent="0.35">
      <c r="A11" s="11" t="s">
        <v>523</v>
      </c>
      <c r="B11" s="4" t="s">
        <v>535</v>
      </c>
      <c r="C11" s="5">
        <v>188300000</v>
      </c>
      <c r="D11" s="5">
        <f t="shared" si="0"/>
        <v>11339285.714285715</v>
      </c>
      <c r="E11" s="5">
        <f t="shared" si="1"/>
        <v>10205357.142857144</v>
      </c>
      <c r="F11" s="5">
        <f t="shared" si="2"/>
        <v>7937500</v>
      </c>
      <c r="G11" s="3">
        <v>202</v>
      </c>
      <c r="H11" s="4" t="s">
        <v>568</v>
      </c>
      <c r="I11" s="13">
        <v>12700000.000000002</v>
      </c>
    </row>
    <row r="12" spans="1:9" x14ac:dyDescent="0.35">
      <c r="A12" s="11" t="s">
        <v>524</v>
      </c>
      <c r="B12" s="4" t="s">
        <v>536</v>
      </c>
      <c r="C12" s="5">
        <v>222850000</v>
      </c>
      <c r="D12" s="5">
        <f t="shared" si="0"/>
        <v>14285714.285714284</v>
      </c>
      <c r="E12" s="5">
        <f t="shared" si="1"/>
        <v>12857142.857142856</v>
      </c>
      <c r="F12" s="5">
        <f t="shared" si="2"/>
        <v>9999999.9999999981</v>
      </c>
      <c r="G12" s="3">
        <v>204</v>
      </c>
      <c r="H12" s="4" t="s">
        <v>573</v>
      </c>
      <c r="I12" s="13">
        <v>16000000</v>
      </c>
    </row>
    <row r="13" spans="1:9" x14ac:dyDescent="0.35">
      <c r="A13" s="11" t="s">
        <v>498</v>
      </c>
      <c r="B13" s="4" t="s">
        <v>537</v>
      </c>
      <c r="C13" s="5">
        <v>210700000</v>
      </c>
      <c r="D13" s="5">
        <f t="shared" si="0"/>
        <v>13124999.999999998</v>
      </c>
      <c r="E13" s="5">
        <f t="shared" si="1"/>
        <v>11812499.999999998</v>
      </c>
      <c r="F13" s="5">
        <f t="shared" si="2"/>
        <v>9187499.9999999981</v>
      </c>
      <c r="G13" s="3">
        <v>205</v>
      </c>
      <c r="H13" s="4" t="s">
        <v>573</v>
      </c>
      <c r="I13" s="13">
        <v>14700000</v>
      </c>
    </row>
    <row r="14" spans="1:9" x14ac:dyDescent="0.35">
      <c r="A14" s="11" t="s">
        <v>527</v>
      </c>
      <c r="B14" s="4" t="s">
        <v>490</v>
      </c>
      <c r="C14" s="5">
        <v>277200000</v>
      </c>
      <c r="D14" s="5">
        <f t="shared" si="0"/>
        <v>18660714.285714284</v>
      </c>
      <c r="E14" s="5">
        <f t="shared" si="1"/>
        <v>16794642.857142854</v>
      </c>
      <c r="F14" s="5">
        <f t="shared" si="2"/>
        <v>13062499.999999998</v>
      </c>
      <c r="G14" s="3">
        <v>213</v>
      </c>
      <c r="H14" s="4" t="s">
        <v>567</v>
      </c>
      <c r="I14" s="13">
        <v>20900000</v>
      </c>
    </row>
    <row r="15" spans="1:9" x14ac:dyDescent="0.35">
      <c r="A15" s="11" t="s">
        <v>528</v>
      </c>
      <c r="B15" s="4" t="s">
        <v>491</v>
      </c>
      <c r="C15" s="5">
        <v>291300000</v>
      </c>
      <c r="D15" s="5">
        <f t="shared" si="0"/>
        <v>19642857.142857142</v>
      </c>
      <c r="E15" s="5">
        <f t="shared" si="1"/>
        <v>17678571.428571429</v>
      </c>
      <c r="F15" s="5">
        <f t="shared" si="2"/>
        <v>13749999.999999998</v>
      </c>
      <c r="G15" s="3">
        <v>214</v>
      </c>
      <c r="H15" s="4" t="s">
        <v>567</v>
      </c>
      <c r="I15" s="13">
        <v>22000000</v>
      </c>
    </row>
    <row r="16" spans="1:9" x14ac:dyDescent="0.35">
      <c r="A16" s="11" t="s">
        <v>525</v>
      </c>
      <c r="B16" s="4" t="s">
        <v>544</v>
      </c>
      <c r="C16" s="5">
        <v>262500000</v>
      </c>
      <c r="D16" s="5">
        <f t="shared" si="0"/>
        <v>16339285.714285713</v>
      </c>
      <c r="E16" s="5">
        <f t="shared" si="1"/>
        <v>14705357.142857142</v>
      </c>
      <c r="F16" s="5">
        <f t="shared" si="2"/>
        <v>11437499.999999998</v>
      </c>
      <c r="G16" s="3">
        <v>209</v>
      </c>
      <c r="H16" s="4" t="s">
        <v>567</v>
      </c>
      <c r="I16" s="13">
        <v>18300000</v>
      </c>
    </row>
    <row r="17" spans="1:9" x14ac:dyDescent="0.35">
      <c r="A17" s="11" t="s">
        <v>499</v>
      </c>
      <c r="B17" s="4" t="s">
        <v>538</v>
      </c>
      <c r="C17" s="5">
        <v>285200000</v>
      </c>
      <c r="D17" s="5">
        <f t="shared" si="0"/>
        <v>18303571.428571429</v>
      </c>
      <c r="E17" s="5">
        <f t="shared" si="1"/>
        <v>16473214.285714287</v>
      </c>
      <c r="F17" s="5">
        <f t="shared" si="2"/>
        <v>12812500</v>
      </c>
      <c r="G17" s="3">
        <v>220</v>
      </c>
      <c r="H17" s="4" t="s">
        <v>567</v>
      </c>
      <c r="I17" s="13">
        <v>20500000.000000004</v>
      </c>
    </row>
    <row r="18" spans="1:9" x14ac:dyDescent="0.35">
      <c r="A18" s="11" t="s">
        <v>580</v>
      </c>
      <c r="B18" s="4" t="s">
        <v>507</v>
      </c>
      <c r="C18" s="5">
        <v>214000000</v>
      </c>
      <c r="D18" s="5">
        <f t="shared" si="0"/>
        <v>18750000</v>
      </c>
      <c r="E18" s="5">
        <f t="shared" si="1"/>
        <v>16875000</v>
      </c>
      <c r="F18" s="5">
        <f t="shared" si="2"/>
        <v>13125000</v>
      </c>
      <c r="G18" s="3">
        <v>221</v>
      </c>
      <c r="H18" s="4" t="s">
        <v>574</v>
      </c>
      <c r="I18" s="13">
        <v>21000000.000000004</v>
      </c>
    </row>
    <row r="19" spans="1:9" x14ac:dyDescent="0.35">
      <c r="A19" s="11" t="s">
        <v>555</v>
      </c>
      <c r="B19" s="4" t="s">
        <v>507</v>
      </c>
      <c r="C19" s="5">
        <v>251000000</v>
      </c>
      <c r="D19" s="5">
        <f t="shared" si="0"/>
        <v>18750000</v>
      </c>
      <c r="E19" s="5">
        <f t="shared" ref="E19" si="3">D19*90%</f>
        <v>16875000</v>
      </c>
      <c r="F19" s="5">
        <f t="shared" ref="F19" si="4">D19*70%</f>
        <v>13125000</v>
      </c>
      <c r="G19" s="3">
        <v>221</v>
      </c>
      <c r="H19" s="4" t="s">
        <v>574</v>
      </c>
      <c r="I19" s="13">
        <v>21000000.000000004</v>
      </c>
    </row>
    <row r="20" spans="1:9" x14ac:dyDescent="0.35">
      <c r="A20" s="11" t="s">
        <v>500</v>
      </c>
      <c r="B20" s="4" t="s">
        <v>556</v>
      </c>
      <c r="C20" s="5">
        <v>251000000</v>
      </c>
      <c r="D20" s="5">
        <f t="shared" si="0"/>
        <v>18750000</v>
      </c>
      <c r="E20" s="5">
        <f t="shared" si="1"/>
        <v>16875000</v>
      </c>
      <c r="F20" s="5">
        <f t="shared" si="2"/>
        <v>13125000</v>
      </c>
      <c r="G20" s="3">
        <v>243</v>
      </c>
      <c r="H20" s="4" t="s">
        <v>574</v>
      </c>
      <c r="I20" s="13">
        <v>21000000.000000004</v>
      </c>
    </row>
    <row r="21" spans="1:9" x14ac:dyDescent="0.35">
      <c r="A21" s="11" t="s">
        <v>501</v>
      </c>
      <c r="B21" s="4" t="s">
        <v>508</v>
      </c>
      <c r="C21" s="5">
        <v>251000000</v>
      </c>
      <c r="D21" s="5">
        <f t="shared" si="0"/>
        <v>18750000</v>
      </c>
      <c r="E21" s="5">
        <f t="shared" si="1"/>
        <v>16875000</v>
      </c>
      <c r="F21" s="5">
        <f t="shared" si="2"/>
        <v>13125000</v>
      </c>
      <c r="G21" s="3">
        <v>250</v>
      </c>
      <c r="H21" s="4" t="s">
        <v>575</v>
      </c>
      <c r="I21" s="13">
        <v>21000000.000000004</v>
      </c>
    </row>
    <row r="22" spans="1:9" x14ac:dyDescent="0.35">
      <c r="A22" s="11" t="s">
        <v>502</v>
      </c>
      <c r="B22" s="4" t="s">
        <v>509</v>
      </c>
      <c r="C22" s="5">
        <v>307500000</v>
      </c>
      <c r="D22" s="5">
        <f t="shared" si="0"/>
        <v>22321428.571428567</v>
      </c>
      <c r="E22" s="5">
        <f t="shared" si="1"/>
        <v>20089285.714285713</v>
      </c>
      <c r="F22" s="5">
        <f t="shared" si="2"/>
        <v>15624999.999999996</v>
      </c>
      <c r="G22" s="3">
        <v>235</v>
      </c>
      <c r="H22" s="4" t="s">
        <v>570</v>
      </c>
      <c r="I22" s="13">
        <v>24999999.999999996</v>
      </c>
    </row>
    <row r="23" spans="1:9" x14ac:dyDescent="0.35">
      <c r="A23" s="11" t="s">
        <v>503</v>
      </c>
      <c r="B23" s="4" t="s">
        <v>549</v>
      </c>
      <c r="C23" s="5">
        <v>353000000</v>
      </c>
      <c r="D23" s="5">
        <f t="shared" si="0"/>
        <v>25892857.142857142</v>
      </c>
      <c r="E23" s="5">
        <f t="shared" si="1"/>
        <v>23303571.428571429</v>
      </c>
      <c r="F23" s="5">
        <f t="shared" si="2"/>
        <v>18124999.999999996</v>
      </c>
      <c r="G23" s="3">
        <v>246</v>
      </c>
      <c r="H23" s="4" t="s">
        <v>576</v>
      </c>
      <c r="I23" s="13">
        <v>29000000</v>
      </c>
    </row>
    <row r="24" spans="1:9" x14ac:dyDescent="0.35">
      <c r="A24" s="11" t="s">
        <v>504</v>
      </c>
      <c r="B24" s="4" t="s">
        <v>510</v>
      </c>
      <c r="C24" s="5">
        <v>363000000</v>
      </c>
      <c r="D24" s="5">
        <f t="shared" si="0"/>
        <v>26785714.285714284</v>
      </c>
      <c r="E24" s="5">
        <f t="shared" si="1"/>
        <v>24107142.857142854</v>
      </c>
      <c r="F24" s="5">
        <f t="shared" si="2"/>
        <v>18749999.999999996</v>
      </c>
      <c r="G24" s="3">
        <v>247</v>
      </c>
      <c r="H24" s="4" t="s">
        <v>577</v>
      </c>
      <c r="I24" s="13">
        <v>30000000</v>
      </c>
    </row>
    <row r="25" spans="1:9" x14ac:dyDescent="0.35">
      <c r="A25" s="11" t="s">
        <v>588</v>
      </c>
      <c r="B25" s="4" t="s">
        <v>584</v>
      </c>
      <c r="C25" s="5">
        <v>363000000</v>
      </c>
      <c r="D25" s="5">
        <f t="shared" ref="D25" si="5">I25/1.12</f>
        <v>25892857.142857142</v>
      </c>
      <c r="E25" s="5">
        <f t="shared" si="1"/>
        <v>23303571.428571429</v>
      </c>
      <c r="F25" s="5">
        <f t="shared" si="2"/>
        <v>18124999.999999996</v>
      </c>
      <c r="G25" s="3">
        <v>253</v>
      </c>
      <c r="H25" s="4" t="s">
        <v>577</v>
      </c>
      <c r="I25" s="13">
        <v>29000000</v>
      </c>
    </row>
    <row r="26" spans="1:9" x14ac:dyDescent="0.35">
      <c r="A26" s="11" t="s">
        <v>505</v>
      </c>
      <c r="B26" s="4" t="s">
        <v>511</v>
      </c>
      <c r="C26" s="5">
        <v>413000000</v>
      </c>
      <c r="D26" s="5">
        <f t="shared" si="0"/>
        <v>30357142.857142854</v>
      </c>
      <c r="E26" s="5">
        <f t="shared" si="1"/>
        <v>27321428.571428571</v>
      </c>
      <c r="F26" s="5">
        <f t="shared" si="2"/>
        <v>21249999.999999996</v>
      </c>
      <c r="G26" s="3">
        <v>248</v>
      </c>
      <c r="H26" s="4" t="s">
        <v>578</v>
      </c>
      <c r="I26" s="13">
        <v>34000000</v>
      </c>
    </row>
    <row r="27" spans="1:9" x14ac:dyDescent="0.35">
      <c r="A27" s="11" t="s">
        <v>586</v>
      </c>
      <c r="B27" s="4" t="s">
        <v>583</v>
      </c>
      <c r="C27" s="5">
        <v>318000000</v>
      </c>
      <c r="D27" s="5">
        <f t="shared" si="0"/>
        <v>23214285.714285713</v>
      </c>
      <c r="E27" s="5">
        <f t="shared" ref="E27:E28" si="6">D27*90%</f>
        <v>20892857.142857142</v>
      </c>
      <c r="F27" s="5">
        <f t="shared" ref="F27:F28" si="7">D27*70%</f>
        <v>16249999.999999998</v>
      </c>
      <c r="G27" s="3">
        <v>252</v>
      </c>
      <c r="H27" s="4" t="s">
        <v>576</v>
      </c>
      <c r="I27" s="13">
        <v>26000000</v>
      </c>
    </row>
    <row r="28" spans="1:9" x14ac:dyDescent="0.35">
      <c r="A28" s="11" t="s">
        <v>587</v>
      </c>
      <c r="B28" s="4" t="s">
        <v>584</v>
      </c>
      <c r="C28" s="5">
        <v>363000000</v>
      </c>
      <c r="D28" s="5">
        <f t="shared" si="0"/>
        <v>25892857.142857142</v>
      </c>
      <c r="E28" s="5">
        <f t="shared" si="6"/>
        <v>23303571.428571429</v>
      </c>
      <c r="F28" s="5">
        <f t="shared" si="7"/>
        <v>18124999.999999996</v>
      </c>
      <c r="G28" s="3">
        <v>253</v>
      </c>
      <c r="H28" s="4" t="s">
        <v>577</v>
      </c>
      <c r="I28" s="13">
        <v>29000000</v>
      </c>
    </row>
    <row r="29" spans="1:9" x14ac:dyDescent="0.35">
      <c r="A29" s="11" t="s">
        <v>557</v>
      </c>
      <c r="B29" s="4" t="s">
        <v>559</v>
      </c>
      <c r="C29" s="5">
        <v>415000000</v>
      </c>
      <c r="D29" s="5">
        <f t="shared" si="0"/>
        <v>33035714.285714284</v>
      </c>
      <c r="E29" s="5">
        <f t="shared" si="1"/>
        <v>29732142.857142854</v>
      </c>
      <c r="F29" s="5">
        <f t="shared" si="2"/>
        <v>23124999.999999996</v>
      </c>
      <c r="G29" s="3">
        <v>251</v>
      </c>
      <c r="H29" s="4" t="s">
        <v>581</v>
      </c>
      <c r="I29" s="13">
        <v>37000000</v>
      </c>
    </row>
    <row r="30" spans="1:9" x14ac:dyDescent="0.35">
      <c r="A30" s="11" t="s">
        <v>582</v>
      </c>
      <c r="B30" s="4" t="s">
        <v>559</v>
      </c>
      <c r="C30" s="5">
        <v>415000000</v>
      </c>
      <c r="D30" s="5">
        <f t="shared" si="0"/>
        <v>33035714.285714284</v>
      </c>
      <c r="E30" s="5">
        <f t="shared" ref="E30" si="8">D30*90%</f>
        <v>29732142.857142854</v>
      </c>
      <c r="F30" s="5">
        <f t="shared" ref="F30" si="9">D30*70%</f>
        <v>23124999.999999996</v>
      </c>
      <c r="G30" s="3">
        <v>251</v>
      </c>
      <c r="H30" s="4" t="s">
        <v>581</v>
      </c>
      <c r="I30" s="13">
        <v>37000000</v>
      </c>
    </row>
    <row r="31" spans="1:9" x14ac:dyDescent="0.35">
      <c r="A31" s="11" t="s">
        <v>558</v>
      </c>
      <c r="B31" s="4" t="s">
        <v>512</v>
      </c>
      <c r="C31" s="5">
        <v>443000000</v>
      </c>
      <c r="D31" s="5">
        <f t="shared" si="0"/>
        <v>33035714.285714284</v>
      </c>
      <c r="E31" s="5">
        <f t="shared" ref="E31" si="10">D31*90%</f>
        <v>29732142.857142854</v>
      </c>
      <c r="F31" s="5">
        <f t="shared" ref="F31" si="11">D31*70%</f>
        <v>23124999.999999996</v>
      </c>
      <c r="G31" s="3">
        <v>249</v>
      </c>
      <c r="H31" s="4" t="s">
        <v>571</v>
      </c>
      <c r="I31" s="13">
        <v>37000000</v>
      </c>
    </row>
    <row r="32" spans="1:9" x14ac:dyDescent="0.35">
      <c r="A32" s="11" t="s">
        <v>506</v>
      </c>
      <c r="B32" s="4" t="s">
        <v>512</v>
      </c>
      <c r="C32" s="5">
        <v>443000000</v>
      </c>
      <c r="D32" s="5">
        <f t="shared" si="0"/>
        <v>33035714.285714284</v>
      </c>
      <c r="E32" s="5">
        <f>D32*90%</f>
        <v>29732142.857142854</v>
      </c>
      <c r="F32" s="5">
        <f>D32*70%</f>
        <v>23124999.999999996</v>
      </c>
      <c r="G32" s="3">
        <v>249</v>
      </c>
      <c r="H32" s="4" t="s">
        <v>571</v>
      </c>
      <c r="I32" s="13">
        <v>37000000</v>
      </c>
    </row>
    <row r="33" spans="1:9" x14ac:dyDescent="0.35">
      <c r="A33" s="11" t="s">
        <v>529</v>
      </c>
      <c r="B33" s="4" t="s">
        <v>539</v>
      </c>
      <c r="C33" s="5">
        <v>155700000</v>
      </c>
      <c r="D33" s="5">
        <f t="shared" si="0"/>
        <v>10892857.142857142</v>
      </c>
      <c r="E33" s="5">
        <f>D33*90%</f>
        <v>9803571.4285714272</v>
      </c>
      <c r="F33" s="5">
        <f>D33*70%</f>
        <v>7624999.9999999991</v>
      </c>
      <c r="G33" s="3">
        <v>201</v>
      </c>
      <c r="H33" s="4" t="s">
        <v>572</v>
      </c>
      <c r="I33" s="13">
        <v>12200000</v>
      </c>
    </row>
    <row r="34" spans="1:9" x14ac:dyDescent="0.35">
      <c r="A34" s="11" t="s">
        <v>520</v>
      </c>
      <c r="B34" s="4" t="s">
        <v>513</v>
      </c>
      <c r="C34" s="5">
        <v>172600000</v>
      </c>
      <c r="D34" s="5">
        <f t="shared" si="0"/>
        <v>7142857.1428571418</v>
      </c>
      <c r="E34" s="5">
        <f>D34*90%</f>
        <v>6428571.4285714282</v>
      </c>
      <c r="F34" s="5">
        <f>D34*70%</f>
        <v>4999999.9999999991</v>
      </c>
      <c r="G34" s="3">
        <v>230</v>
      </c>
      <c r="H34" s="4" t="s">
        <v>572</v>
      </c>
      <c r="I34" s="13">
        <v>8000000</v>
      </c>
    </row>
    <row r="35" spans="1:9" x14ac:dyDescent="0.35">
      <c r="A35" s="11" t="s">
        <v>521</v>
      </c>
      <c r="B35" s="4" t="s">
        <v>540</v>
      </c>
      <c r="C35" s="5">
        <v>176000000</v>
      </c>
      <c r="D35" s="5">
        <f t="shared" si="0"/>
        <v>12053571.428571427</v>
      </c>
      <c r="E35" s="5">
        <f>D35*90%</f>
        <v>10848214.285714285</v>
      </c>
      <c r="F35" s="5">
        <f>D35*70%</f>
        <v>8437499.9999999981</v>
      </c>
      <c r="G35" s="3">
        <v>238</v>
      </c>
      <c r="H35" s="4" t="s">
        <v>579</v>
      </c>
      <c r="I35" s="13">
        <v>13500000</v>
      </c>
    </row>
    <row r="36" spans="1:9" x14ac:dyDescent="0.35">
      <c r="A36" s="11" t="s">
        <v>526</v>
      </c>
      <c r="B36" s="4" t="s">
        <v>545</v>
      </c>
      <c r="C36" s="5">
        <v>168000000</v>
      </c>
      <c r="D36" s="5">
        <f t="shared" si="0"/>
        <v>11160714.285714284</v>
      </c>
      <c r="E36" s="5">
        <f>D36*90%</f>
        <v>10044642.857142856</v>
      </c>
      <c r="F36" s="5">
        <f>D36*70%</f>
        <v>7812499.9999999981</v>
      </c>
      <c r="G36" s="3">
        <v>237</v>
      </c>
      <c r="H36" s="4" t="s">
        <v>579</v>
      </c>
      <c r="I36" s="13">
        <v>12499999.999999998</v>
      </c>
    </row>
    <row r="37" spans="1:9" x14ac:dyDescent="0.35">
      <c r="A37" s="11" t="s">
        <v>560</v>
      </c>
      <c r="B37" s="4" t="s">
        <v>535</v>
      </c>
      <c r="C37" s="5">
        <v>188300000</v>
      </c>
      <c r="D37" s="5">
        <f t="shared" si="0"/>
        <v>11339285.714285715</v>
      </c>
      <c r="E37" s="5">
        <f t="shared" ref="E37:E38" si="12">D37*90%</f>
        <v>10205357.142857144</v>
      </c>
      <c r="F37" s="5">
        <f t="shared" ref="F37:F38" si="13">D37*70%</f>
        <v>7937500</v>
      </c>
      <c r="G37" s="3">
        <v>202</v>
      </c>
      <c r="H37" s="4" t="s">
        <v>568</v>
      </c>
      <c r="I37" s="13">
        <v>12700000.000000002</v>
      </c>
    </row>
    <row r="38" spans="1:9" x14ac:dyDescent="0.35">
      <c r="A38" s="11" t="s">
        <v>561</v>
      </c>
      <c r="B38" s="4" t="s">
        <v>512</v>
      </c>
      <c r="C38" s="5">
        <v>443000000</v>
      </c>
      <c r="D38" s="5">
        <f t="shared" si="0"/>
        <v>33035714.285714284</v>
      </c>
      <c r="E38" s="5">
        <f t="shared" si="12"/>
        <v>29732142.857142854</v>
      </c>
      <c r="F38" s="5">
        <f t="shared" si="13"/>
        <v>23124999.999999996</v>
      </c>
      <c r="G38" s="3">
        <v>249</v>
      </c>
      <c r="H38" s="4" t="s">
        <v>571</v>
      </c>
      <c r="I38" s="13">
        <v>37000000</v>
      </c>
    </row>
    <row r="39" spans="1:9" x14ac:dyDescent="0.35">
      <c r="A39" s="12" t="s">
        <v>522</v>
      </c>
      <c r="B39" s="4" t="s">
        <v>550</v>
      </c>
      <c r="C39" s="5">
        <v>345650000</v>
      </c>
      <c r="D39" s="5">
        <f t="shared" si="0"/>
        <v>22857142.857142854</v>
      </c>
      <c r="E39" s="5">
        <f t="shared" ref="E39:E42" si="14">D39*90%</f>
        <v>20571428.571428571</v>
      </c>
      <c r="F39" s="5">
        <f t="shared" ref="F39:F42" si="15">D39*70%</f>
        <v>15999999.999999996</v>
      </c>
      <c r="G39" s="3">
        <v>233</v>
      </c>
      <c r="H39" s="4" t="s">
        <v>567</v>
      </c>
      <c r="I39" s="13">
        <v>25600000</v>
      </c>
    </row>
    <row r="40" spans="1:9" x14ac:dyDescent="0.35">
      <c r="A40" s="11" t="s">
        <v>593</v>
      </c>
      <c r="B40" s="4" t="s">
        <v>589</v>
      </c>
      <c r="C40" s="10">
        <v>328000000</v>
      </c>
      <c r="D40" s="10">
        <f t="shared" si="0"/>
        <v>17857142.857142854</v>
      </c>
      <c r="E40" s="10">
        <f t="shared" si="14"/>
        <v>16071428.571428569</v>
      </c>
      <c r="F40" s="10">
        <f t="shared" si="15"/>
        <v>12499999.999999998</v>
      </c>
      <c r="G40" s="21">
        <v>254</v>
      </c>
      <c r="H40" s="11" t="s">
        <v>593</v>
      </c>
      <c r="I40" s="13">
        <v>20000000</v>
      </c>
    </row>
    <row r="41" spans="1:9" x14ac:dyDescent="0.35">
      <c r="A41" s="11" t="s">
        <v>594</v>
      </c>
      <c r="B41" s="4" t="s">
        <v>590</v>
      </c>
      <c r="C41" s="10">
        <v>348000000</v>
      </c>
      <c r="D41" s="10">
        <f t="shared" si="0"/>
        <v>17857142.857142854</v>
      </c>
      <c r="E41" s="10">
        <f t="shared" si="14"/>
        <v>16071428.571428569</v>
      </c>
      <c r="F41" s="10">
        <f t="shared" si="15"/>
        <v>12499999.999999998</v>
      </c>
      <c r="G41" s="21">
        <v>256</v>
      </c>
      <c r="H41" s="11" t="s">
        <v>594</v>
      </c>
      <c r="I41" s="13">
        <v>20000000</v>
      </c>
    </row>
    <row r="42" spans="1:9" x14ac:dyDescent="0.35">
      <c r="A42" s="11" t="s">
        <v>595</v>
      </c>
      <c r="B42" s="4" t="s">
        <v>591</v>
      </c>
      <c r="C42" s="10">
        <v>358000000</v>
      </c>
      <c r="D42" s="10">
        <f t="shared" si="0"/>
        <v>22321428.571428571</v>
      </c>
      <c r="E42" s="10">
        <f t="shared" si="14"/>
        <v>20089285.714285713</v>
      </c>
      <c r="F42" s="10">
        <f t="shared" si="15"/>
        <v>15624999.999999998</v>
      </c>
      <c r="G42" s="21">
        <v>255</v>
      </c>
      <c r="H42" s="11" t="s">
        <v>595</v>
      </c>
      <c r="I42" s="13">
        <v>25000000</v>
      </c>
    </row>
    <row r="43" spans="1:9" x14ac:dyDescent="0.35">
      <c r="A43" s="17" t="s">
        <v>596</v>
      </c>
      <c r="B43" s="18" t="s">
        <v>592</v>
      </c>
      <c r="C43" s="19">
        <v>378000000</v>
      </c>
      <c r="D43" s="10">
        <f t="shared" ref="D43" si="16">I43/1.12</f>
        <v>22321428.571428571</v>
      </c>
      <c r="E43" s="10">
        <f t="shared" ref="E43" si="17">D43*90%</f>
        <v>20089285.714285713</v>
      </c>
      <c r="F43" s="10">
        <f t="shared" ref="F43" si="18">D43*70%</f>
        <v>15624999.999999998</v>
      </c>
      <c r="G43" s="22">
        <v>257</v>
      </c>
      <c r="H43" s="17" t="s">
        <v>596</v>
      </c>
      <c r="I43" s="20">
        <v>25000000</v>
      </c>
    </row>
    <row r="48" spans="1:9" x14ac:dyDescent="0.35">
      <c r="D48" s="9"/>
    </row>
  </sheetData>
  <conditionalFormatting sqref="A2:A29 A31:A43">
    <cfRule type="duplicateValues" dxfId="5" priority="12"/>
  </conditionalFormatting>
  <conditionalFormatting sqref="A31:A38 A2:A29 A40:A43">
    <cfRule type="duplicateValues" dxfId="4" priority="8"/>
  </conditionalFormatting>
  <conditionalFormatting sqref="H40:H43">
    <cfRule type="duplicateValues" dxfId="1" priority="2"/>
  </conditionalFormatting>
  <conditionalFormatting sqref="H40:H4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A24" sqref="A24:C24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4" t="s">
        <v>551</v>
      </c>
      <c r="B1" s="4" t="s">
        <v>546</v>
      </c>
      <c r="C1" s="4" t="s">
        <v>553</v>
      </c>
      <c r="D1" s="4" t="s">
        <v>76</v>
      </c>
      <c r="E1" s="4" t="s">
        <v>562</v>
      </c>
      <c r="F1" s="4" t="s">
        <v>563</v>
      </c>
      <c r="G1" s="4" t="s">
        <v>552</v>
      </c>
      <c r="H1" s="8" t="s">
        <v>564</v>
      </c>
    </row>
    <row r="2" spans="1:8" x14ac:dyDescent="0.35">
      <c r="A2" s="4" t="s">
        <v>514</v>
      </c>
      <c r="B2" s="4" t="s">
        <v>541</v>
      </c>
      <c r="C2" s="5">
        <f>VLOOKUP(B2,[1]pricelist!$B$3:$C$53,2,0)</f>
        <v>447200000</v>
      </c>
      <c r="D2" s="5">
        <f>VLOOKUP(B2,[1]pricelist!$B$3:$H$53,7,0)</f>
        <v>31249.999999999996</v>
      </c>
      <c r="E2" s="5">
        <f>D2*90%</f>
        <v>28124.999999999996</v>
      </c>
      <c r="F2" s="5">
        <f>D2*70%</f>
        <v>21874.999999999996</v>
      </c>
      <c r="G2" s="7">
        <v>228</v>
      </c>
      <c r="H2" t="s">
        <v>565</v>
      </c>
    </row>
    <row r="3" spans="1:8" x14ac:dyDescent="0.35">
      <c r="A3" s="4" t="s">
        <v>547</v>
      </c>
      <c r="B3" s="4" t="s">
        <v>548</v>
      </c>
      <c r="C3" s="5">
        <f>VLOOKUP(B3,[1]pricelist!$B$3:$C$53,2,0)</f>
        <v>388500000</v>
      </c>
      <c r="D3" s="5">
        <f>VLOOKUP(B3,[1]pricelist!$B$3:$H$53,7,0)</f>
        <v>29464.28571428571</v>
      </c>
      <c r="E3" s="5">
        <f t="shared" ref="E3:E34" si="0">D3*90%</f>
        <v>26517.857142857141</v>
      </c>
      <c r="F3" s="5">
        <f t="shared" ref="F3:F34" si="1">D3*70%</f>
        <v>20624.999999999996</v>
      </c>
      <c r="G3" s="7">
        <v>227</v>
      </c>
      <c r="H3" t="s">
        <v>565</v>
      </c>
    </row>
    <row r="4" spans="1:8" x14ac:dyDescent="0.35">
      <c r="A4" s="4" t="s">
        <v>515</v>
      </c>
      <c r="B4" s="4" t="s">
        <v>542</v>
      </c>
      <c r="C4" s="5">
        <f>VLOOKUP(B4,[1]pricelist!$B$3:$C$53,2,0)</f>
        <v>311500000</v>
      </c>
      <c r="D4" s="5">
        <f>VLOOKUP(B4,[1]pricelist!$B$3:$H$53,7,0)</f>
        <v>20758.928571428569</v>
      </c>
      <c r="E4" s="5">
        <f t="shared" si="0"/>
        <v>18683.035714285714</v>
      </c>
      <c r="F4" s="5">
        <f t="shared" si="1"/>
        <v>14531.249999999996</v>
      </c>
      <c r="G4" s="7">
        <v>222</v>
      </c>
      <c r="H4" t="s">
        <v>565</v>
      </c>
    </row>
    <row r="5" spans="1:8" x14ac:dyDescent="0.35">
      <c r="A5" s="4" t="s">
        <v>516</v>
      </c>
      <c r="B5" s="4" t="s">
        <v>543</v>
      </c>
      <c r="C5" s="5">
        <f>VLOOKUP(B5,[1]pricelist!$B$3:$C$53,2,0)</f>
        <v>329050000</v>
      </c>
      <c r="D5" s="5">
        <f>VLOOKUP(B5,[1]pricelist!$B$3:$H$53,7,0)</f>
        <v>22053.571428571428</v>
      </c>
      <c r="E5" s="5">
        <f t="shared" si="0"/>
        <v>19848.214285714286</v>
      </c>
      <c r="F5" s="5">
        <f t="shared" si="1"/>
        <v>15437.499999999998</v>
      </c>
      <c r="G5" s="7">
        <v>223</v>
      </c>
      <c r="H5" t="s">
        <v>565</v>
      </c>
    </row>
    <row r="6" spans="1:8" x14ac:dyDescent="0.35">
      <c r="A6" s="4" t="s">
        <v>496</v>
      </c>
      <c r="B6" s="4" t="s">
        <v>530</v>
      </c>
      <c r="C6" s="5">
        <f>VLOOKUP(B6,[1]pricelist!$B$3:$C$53,2,0)</f>
        <v>405000000</v>
      </c>
      <c r="D6" s="5">
        <f>VLOOKUP(B6,[1]pricelist!$B$3:$H$53,7,0)</f>
        <v>31249.999999999996</v>
      </c>
      <c r="E6" s="5">
        <f t="shared" si="0"/>
        <v>28124.999999999996</v>
      </c>
      <c r="F6" s="5">
        <f t="shared" si="1"/>
        <v>21874.999999999996</v>
      </c>
      <c r="G6" s="7">
        <v>244</v>
      </c>
      <c r="H6" t="s">
        <v>565</v>
      </c>
    </row>
    <row r="7" spans="1:8" x14ac:dyDescent="0.35">
      <c r="A7" s="4" t="s">
        <v>497</v>
      </c>
      <c r="B7" s="4" t="s">
        <v>531</v>
      </c>
      <c r="C7" s="5">
        <f>VLOOKUP(B7,[1]pricelist!$B$3:$C$53,2,0)</f>
        <v>442000000</v>
      </c>
      <c r="D7" s="5">
        <f>VLOOKUP(B7,[1]pricelist!$B$3:$H$53,7,0)</f>
        <v>33928.571428571428</v>
      </c>
      <c r="E7" s="5">
        <f t="shared" si="0"/>
        <v>30535.714285714286</v>
      </c>
      <c r="F7" s="5">
        <f t="shared" si="1"/>
        <v>23749.999999999996</v>
      </c>
      <c r="G7" s="7">
        <v>245</v>
      </c>
      <c r="H7" t="s">
        <v>565</v>
      </c>
    </row>
    <row r="8" spans="1:8" x14ac:dyDescent="0.35">
      <c r="A8" s="4" t="s">
        <v>517</v>
      </c>
      <c r="B8" s="4" t="s">
        <v>532</v>
      </c>
      <c r="C8" s="5">
        <f>VLOOKUP(B8,[1]pricelist!$B$3:$C$53,2,0)</f>
        <v>303000000</v>
      </c>
      <c r="D8" s="5">
        <f>VLOOKUP(B8,[1]pricelist!$B$3:$H$53,7,0)</f>
        <v>20535.714285714283</v>
      </c>
      <c r="E8" s="5">
        <f t="shared" si="0"/>
        <v>18482.142857142855</v>
      </c>
      <c r="F8" s="5">
        <f t="shared" si="1"/>
        <v>14374.999999999996</v>
      </c>
      <c r="G8" s="3">
        <v>240</v>
      </c>
      <c r="H8" t="s">
        <v>566</v>
      </c>
    </row>
    <row r="9" spans="1:8" x14ac:dyDescent="0.35">
      <c r="A9" s="4" t="s">
        <v>518</v>
      </c>
      <c r="B9" s="4" t="s">
        <v>533</v>
      </c>
      <c r="C9" s="5">
        <f>VLOOKUP(B9,[1]pricelist!$B$3:$C$53,2,0)</f>
        <v>263000000</v>
      </c>
      <c r="D9" s="5">
        <f>VLOOKUP(B9,[1]pricelist!$B$3:$H$53,7,0)</f>
        <v>17857.142857142855</v>
      </c>
      <c r="E9" s="5">
        <f t="shared" si="0"/>
        <v>16071.428571428571</v>
      </c>
      <c r="F9" s="5">
        <f t="shared" si="1"/>
        <v>12499.999999999998</v>
      </c>
      <c r="G9" s="3">
        <v>241</v>
      </c>
      <c r="H9" t="s">
        <v>566</v>
      </c>
    </row>
    <row r="10" spans="1:8" x14ac:dyDescent="0.35">
      <c r="A10" s="4" t="s">
        <v>519</v>
      </c>
      <c r="B10" s="4" t="s">
        <v>534</v>
      </c>
      <c r="C10" s="5">
        <f>VLOOKUP(B10,[1]pricelist!$B$3:$C$53,2,0)</f>
        <v>217000000</v>
      </c>
      <c r="D10" s="5">
        <f>VLOOKUP(B10,[1]pricelist!$B$3:$H$53,7,0)</f>
        <v>11607.142857142857</v>
      </c>
      <c r="E10" s="5">
        <f t="shared" si="0"/>
        <v>10446.428571428571</v>
      </c>
      <c r="F10" s="5">
        <f t="shared" si="1"/>
        <v>8124.9999999999991</v>
      </c>
      <c r="G10" s="3">
        <v>242</v>
      </c>
      <c r="H10" t="s">
        <v>566</v>
      </c>
    </row>
    <row r="11" spans="1:8" x14ac:dyDescent="0.35">
      <c r="A11" s="4" t="s">
        <v>523</v>
      </c>
      <c r="B11" s="4" t="s">
        <v>535</v>
      </c>
      <c r="C11" s="5">
        <f>VLOOKUP(B11,[1]pricelist!$B$3:$C$53,2,0)</f>
        <v>188300000</v>
      </c>
      <c r="D11" s="5">
        <f>VLOOKUP(B11,[1]pricelist!$B$3:$H$53,7,0)</f>
        <v>11339.285714285714</v>
      </c>
      <c r="E11" s="5">
        <f t="shared" si="0"/>
        <v>10205.357142857143</v>
      </c>
      <c r="F11" s="5">
        <f t="shared" si="1"/>
        <v>7937.4999999999991</v>
      </c>
      <c r="G11" s="3">
        <v>202</v>
      </c>
      <c r="H11" t="s">
        <v>568</v>
      </c>
    </row>
    <row r="12" spans="1:8" x14ac:dyDescent="0.35">
      <c r="A12" s="4" t="s">
        <v>524</v>
      </c>
      <c r="B12" s="4" t="s">
        <v>536</v>
      </c>
      <c r="C12" s="5">
        <f>VLOOKUP(B12,[1]pricelist!$B$3:$C$53,2,0)</f>
        <v>222850000</v>
      </c>
      <c r="D12" s="5">
        <f>VLOOKUP(B12,[1]pricelist!$B$3:$H$53,7,0)</f>
        <v>14285.714285714284</v>
      </c>
      <c r="E12" s="5">
        <f t="shared" si="0"/>
        <v>12857.142857142857</v>
      </c>
      <c r="F12" s="5">
        <f t="shared" si="1"/>
        <v>9999.9999999999982</v>
      </c>
      <c r="G12" s="3">
        <v>204</v>
      </c>
      <c r="H12" t="s">
        <v>573</v>
      </c>
    </row>
    <row r="13" spans="1:8" x14ac:dyDescent="0.35">
      <c r="A13" s="4" t="s">
        <v>498</v>
      </c>
      <c r="B13" s="4" t="s">
        <v>537</v>
      </c>
      <c r="C13" s="5">
        <f>VLOOKUP(B13,[1]pricelist!$B$3:$C$53,2,0)</f>
        <v>210700000</v>
      </c>
      <c r="D13" s="5">
        <f>VLOOKUP(B13,[1]pricelist!$B$3:$H$53,7,0)</f>
        <v>13124.999999999998</v>
      </c>
      <c r="E13" s="5">
        <f t="shared" si="0"/>
        <v>11812.499999999998</v>
      </c>
      <c r="F13" s="5">
        <f t="shared" si="1"/>
        <v>9187.4999999999982</v>
      </c>
      <c r="G13" s="3">
        <v>205</v>
      </c>
      <c r="H13" t="s">
        <v>573</v>
      </c>
    </row>
    <row r="14" spans="1:8" x14ac:dyDescent="0.35">
      <c r="A14" s="4" t="s">
        <v>527</v>
      </c>
      <c r="B14" s="4" t="s">
        <v>490</v>
      </c>
      <c r="C14" s="5">
        <f>VLOOKUP(B14,[1]pricelist!$B$3:$C$53,2,0)</f>
        <v>277200000</v>
      </c>
      <c r="D14" s="5">
        <f>VLOOKUP(B14,[1]pricelist!$B$3:$H$53,7,0)</f>
        <v>18660.714285714283</v>
      </c>
      <c r="E14" s="5">
        <f t="shared" si="0"/>
        <v>16794.642857142855</v>
      </c>
      <c r="F14" s="5">
        <f t="shared" si="1"/>
        <v>13062.499999999996</v>
      </c>
      <c r="G14" s="3">
        <v>213</v>
      </c>
      <c r="H14" t="s">
        <v>567</v>
      </c>
    </row>
    <row r="15" spans="1:8" x14ac:dyDescent="0.35">
      <c r="A15" s="4" t="s">
        <v>528</v>
      </c>
      <c r="B15" s="4" t="s">
        <v>491</v>
      </c>
      <c r="C15" s="5">
        <f>VLOOKUP(B15,[1]pricelist!$B$3:$C$53,2,0)</f>
        <v>291300000</v>
      </c>
      <c r="D15" s="5">
        <f>VLOOKUP(B15,[1]pricelist!$B$3:$H$53,7,0)</f>
        <v>19642.857142857141</v>
      </c>
      <c r="E15" s="5">
        <f t="shared" si="0"/>
        <v>17678.571428571428</v>
      </c>
      <c r="F15" s="5">
        <f t="shared" si="1"/>
        <v>13749.999999999998</v>
      </c>
      <c r="G15" s="3">
        <v>214</v>
      </c>
      <c r="H15" t="s">
        <v>567</v>
      </c>
    </row>
    <row r="16" spans="1:8" x14ac:dyDescent="0.35">
      <c r="A16" s="4" t="s">
        <v>525</v>
      </c>
      <c r="B16" s="4" t="s">
        <v>544</v>
      </c>
      <c r="C16" s="5">
        <f>VLOOKUP(B16,[1]pricelist!$B$3:$C$53,2,0)</f>
        <v>262500000</v>
      </c>
      <c r="D16" s="5">
        <f>VLOOKUP(B16,[1]pricelist!$B$3:$H$53,7,0)</f>
        <v>16339.285714285712</v>
      </c>
      <c r="E16" s="5">
        <f t="shared" si="0"/>
        <v>14705.357142857141</v>
      </c>
      <c r="F16" s="5">
        <f t="shared" si="1"/>
        <v>11437.499999999998</v>
      </c>
      <c r="G16" s="3">
        <v>209</v>
      </c>
      <c r="H16" t="s">
        <v>567</v>
      </c>
    </row>
    <row r="17" spans="1:8" x14ac:dyDescent="0.35">
      <c r="A17" s="4" t="s">
        <v>499</v>
      </c>
      <c r="B17" s="4" t="s">
        <v>538</v>
      </c>
      <c r="C17" s="5">
        <f>VLOOKUP(B17,[1]pricelist!$B$3:$C$53,2,0)</f>
        <v>285200000</v>
      </c>
      <c r="D17" s="5">
        <f>VLOOKUP(B17,[1]pricelist!$B$3:$H$53,7,0)</f>
        <v>18303.571428571428</v>
      </c>
      <c r="E17" s="5">
        <f t="shared" si="0"/>
        <v>16473.214285714286</v>
      </c>
      <c r="F17" s="5">
        <f t="shared" si="1"/>
        <v>12812.499999999998</v>
      </c>
      <c r="G17" s="3">
        <v>220</v>
      </c>
      <c r="H17" t="s">
        <v>567</v>
      </c>
    </row>
    <row r="18" spans="1:8" x14ac:dyDescent="0.35">
      <c r="A18" s="4" t="s">
        <v>555</v>
      </c>
      <c r="B18" s="4" t="s">
        <v>507</v>
      </c>
      <c r="C18" s="5">
        <f>VLOOKUP(B18,[1]pricelist!$B$3:$C$53,2,0)</f>
        <v>214000000</v>
      </c>
      <c r="D18" s="5">
        <f>VLOOKUP(B18,[1]pricelist!$B$3:$H$53,7,0)</f>
        <v>18750</v>
      </c>
      <c r="E18" s="5">
        <f t="shared" si="0"/>
        <v>16875</v>
      </c>
      <c r="F18" s="5">
        <f t="shared" si="1"/>
        <v>13125</v>
      </c>
      <c r="G18" s="3">
        <v>221</v>
      </c>
      <c r="H18" t="s">
        <v>574</v>
      </c>
    </row>
    <row r="19" spans="1:8" x14ac:dyDescent="0.35">
      <c r="A19" s="4" t="s">
        <v>500</v>
      </c>
      <c r="B19" s="4" t="s">
        <v>556</v>
      </c>
      <c r="C19" s="5">
        <f>VLOOKUP(B19,[1]pricelist!$B$3:$C$53,2,0)</f>
        <v>251000000</v>
      </c>
      <c r="D19" s="5">
        <f>VLOOKUP(B19,[1]pricelist!$B$3:$H$53,7,0)</f>
        <v>18750</v>
      </c>
      <c r="E19" s="5">
        <f t="shared" si="0"/>
        <v>16875</v>
      </c>
      <c r="F19" s="5">
        <f t="shared" si="1"/>
        <v>13125</v>
      </c>
      <c r="G19" s="3">
        <v>243</v>
      </c>
      <c r="H19" t="s">
        <v>569</v>
      </c>
    </row>
    <row r="20" spans="1:8" x14ac:dyDescent="0.35">
      <c r="A20" s="4" t="s">
        <v>501</v>
      </c>
      <c r="B20" s="4" t="s">
        <v>508</v>
      </c>
      <c r="C20" s="5">
        <f>VLOOKUP(B20,[1]pricelist!$B$3:$C$53,2,0)</f>
        <v>251000000</v>
      </c>
      <c r="D20" s="5">
        <f>VLOOKUP(B20,[1]pricelist!$B$3:$H$53,7,0)</f>
        <v>18750</v>
      </c>
      <c r="E20" s="5">
        <f t="shared" si="0"/>
        <v>16875</v>
      </c>
      <c r="F20" s="5">
        <f t="shared" si="1"/>
        <v>13125</v>
      </c>
      <c r="G20" s="3">
        <v>250</v>
      </c>
      <c r="H20" t="s">
        <v>575</v>
      </c>
    </row>
    <row r="21" spans="1:8" x14ac:dyDescent="0.35">
      <c r="A21" s="4" t="s">
        <v>502</v>
      </c>
      <c r="B21" s="4" t="s">
        <v>509</v>
      </c>
      <c r="C21" s="5">
        <f>VLOOKUP(B21,[1]pricelist!$B$3:$C$53,2,0)</f>
        <v>307500000</v>
      </c>
      <c r="D21" s="5">
        <f>VLOOKUP(B21,[1]pricelist!$B$3:$H$53,7,0)</f>
        <v>22321.428571428569</v>
      </c>
      <c r="E21" s="5">
        <f t="shared" si="0"/>
        <v>20089.285714285714</v>
      </c>
      <c r="F21" s="5">
        <f t="shared" si="1"/>
        <v>15624.999999999996</v>
      </c>
      <c r="G21" s="3">
        <v>235</v>
      </c>
      <c r="H21" t="s">
        <v>570</v>
      </c>
    </row>
    <row r="22" spans="1:8" x14ac:dyDescent="0.35">
      <c r="A22" s="4" t="s">
        <v>503</v>
      </c>
      <c r="B22" s="4" t="s">
        <v>549</v>
      </c>
      <c r="C22" s="5">
        <f>VLOOKUP(B22,[1]pricelist!$B$3:$C$53,2,0)</f>
        <v>353000000</v>
      </c>
      <c r="D22" s="5">
        <f>VLOOKUP(B22,[1]pricelist!$B$3:$H$53,7,0)</f>
        <v>25892.857142857141</v>
      </c>
      <c r="E22" s="5">
        <f t="shared" si="0"/>
        <v>23303.571428571428</v>
      </c>
      <c r="F22" s="5">
        <f t="shared" si="1"/>
        <v>18124.999999999996</v>
      </c>
      <c r="G22" s="3">
        <v>246</v>
      </c>
      <c r="H22" t="s">
        <v>576</v>
      </c>
    </row>
    <row r="23" spans="1:8" x14ac:dyDescent="0.35">
      <c r="A23" s="4" t="s">
        <v>504</v>
      </c>
      <c r="B23" s="4" t="s">
        <v>510</v>
      </c>
      <c r="C23" s="5">
        <f>VLOOKUP(B23,[1]pricelist!$B$3:$C$53,2,0)</f>
        <v>363000000</v>
      </c>
      <c r="D23" s="5">
        <f>VLOOKUP(B23,[1]pricelist!$B$3:$H$53,7,0)</f>
        <v>26785.714285714283</v>
      </c>
      <c r="E23" s="5">
        <f t="shared" si="0"/>
        <v>24107.142857142855</v>
      </c>
      <c r="F23" s="5">
        <f t="shared" si="1"/>
        <v>18749.999999999996</v>
      </c>
      <c r="G23" s="3">
        <v>247</v>
      </c>
      <c r="H23" t="s">
        <v>577</v>
      </c>
    </row>
    <row r="24" spans="1:8" x14ac:dyDescent="0.35">
      <c r="A24" s="4" t="s">
        <v>505</v>
      </c>
      <c r="B24" s="4" t="s">
        <v>511</v>
      </c>
      <c r="C24" s="5">
        <f>VLOOKUP(B24,[1]pricelist!$B$3:$C$53,2,0)</f>
        <v>413000000</v>
      </c>
      <c r="D24" s="5">
        <f>VLOOKUP(B24,[1]pricelist!$B$3:$H$53,7,0)</f>
        <v>30357.142857142855</v>
      </c>
      <c r="E24" s="5">
        <f t="shared" si="0"/>
        <v>27321.428571428569</v>
      </c>
      <c r="F24" s="5">
        <f t="shared" si="1"/>
        <v>21249.999999999996</v>
      </c>
      <c r="G24" s="3">
        <v>248</v>
      </c>
      <c r="H24" t="s">
        <v>578</v>
      </c>
    </row>
    <row r="25" spans="1:8" x14ac:dyDescent="0.35">
      <c r="A25" s="4" t="s">
        <v>557</v>
      </c>
      <c r="B25" s="4" t="s">
        <v>559</v>
      </c>
      <c r="C25" s="5">
        <f>VLOOKUP(B25,[1]pricelist!$B$3:$C$53,2,0)</f>
        <v>415000000</v>
      </c>
      <c r="D25" s="5">
        <f>VLOOKUP(B25,[1]pricelist!$B$3:$H$53,7,0)</f>
        <v>33035.714285714283</v>
      </c>
      <c r="E25" s="5">
        <f t="shared" si="0"/>
        <v>29732.142857142855</v>
      </c>
      <c r="F25" s="5">
        <f t="shared" si="1"/>
        <v>23124.999999999996</v>
      </c>
      <c r="G25" s="3">
        <v>251</v>
      </c>
      <c r="H25" t="s">
        <v>571</v>
      </c>
    </row>
    <row r="26" spans="1:8" x14ac:dyDescent="0.35">
      <c r="A26" s="4" t="s">
        <v>558</v>
      </c>
      <c r="B26" s="4" t="s">
        <v>512</v>
      </c>
      <c r="C26" s="5">
        <f>VLOOKUP(B26,[1]pricelist!$B$3:$C$53,2,0)</f>
        <v>443000000</v>
      </c>
      <c r="D26" s="5">
        <f>VLOOKUP(B26,[1]pricelist!$B$3:$H$53,7,0)</f>
        <v>33035.714285714283</v>
      </c>
      <c r="E26" s="5">
        <f t="shared" si="0"/>
        <v>29732.142857142855</v>
      </c>
      <c r="F26" s="5">
        <f t="shared" si="1"/>
        <v>23124.999999999996</v>
      </c>
      <c r="G26" s="3">
        <v>249</v>
      </c>
      <c r="H26" t="s">
        <v>571</v>
      </c>
    </row>
    <row r="27" spans="1:8" x14ac:dyDescent="0.35">
      <c r="A27" s="4" t="s">
        <v>506</v>
      </c>
      <c r="B27" s="4" t="s">
        <v>512</v>
      </c>
      <c r="C27" s="5">
        <f>VLOOKUP(B27,[1]pricelist!$B$3:$C$53,2,0)</f>
        <v>443000000</v>
      </c>
      <c r="D27" s="5">
        <f>VLOOKUP(B27,[1]pricelist!$B$3:$H$53,7,0)</f>
        <v>33035.714285714283</v>
      </c>
      <c r="E27" s="5">
        <f t="shared" si="0"/>
        <v>29732.142857142855</v>
      </c>
      <c r="F27" s="5">
        <f t="shared" si="1"/>
        <v>23124.999999999996</v>
      </c>
      <c r="G27" s="3">
        <v>249</v>
      </c>
      <c r="H27" t="s">
        <v>571</v>
      </c>
    </row>
    <row r="28" spans="1:8" x14ac:dyDescent="0.35">
      <c r="A28" s="4" t="s">
        <v>529</v>
      </c>
      <c r="B28" s="4" t="s">
        <v>539</v>
      </c>
      <c r="C28" s="5">
        <f>VLOOKUP(B28,[1]pricelist!$B$3:$C$53,2,0)</f>
        <v>155700000</v>
      </c>
      <c r="D28" s="5">
        <f>VLOOKUP(B28,[1]pricelist!$B$3:$H$53,7,0)</f>
        <v>10892.857142857141</v>
      </c>
      <c r="E28" s="5">
        <f t="shared" si="0"/>
        <v>9803.5714285714275</v>
      </c>
      <c r="F28" s="5">
        <f t="shared" si="1"/>
        <v>7624.9999999999982</v>
      </c>
      <c r="G28" s="3">
        <v>201</v>
      </c>
      <c r="H28" t="s">
        <v>572</v>
      </c>
    </row>
    <row r="29" spans="1:8" x14ac:dyDescent="0.35">
      <c r="A29" s="4" t="s">
        <v>520</v>
      </c>
      <c r="B29" s="4" t="s">
        <v>513</v>
      </c>
      <c r="C29" s="5">
        <f>VLOOKUP(B29,[1]pricelist!$B$3:$C$53,2,0)</f>
        <v>172600000</v>
      </c>
      <c r="D29" s="5">
        <f>VLOOKUP(B29,[1]pricelist!$B$3:$H$53,7,0)</f>
        <v>7142.8571428571422</v>
      </c>
      <c r="E29" s="5">
        <f t="shared" si="0"/>
        <v>6428.5714285714284</v>
      </c>
      <c r="F29" s="5">
        <f t="shared" si="1"/>
        <v>4999.9999999999991</v>
      </c>
      <c r="G29" s="3">
        <v>230</v>
      </c>
      <c r="H29" t="s">
        <v>572</v>
      </c>
    </row>
    <row r="30" spans="1:8" x14ac:dyDescent="0.35">
      <c r="A30" s="4" t="s">
        <v>521</v>
      </c>
      <c r="B30" s="4" t="s">
        <v>540</v>
      </c>
      <c r="C30" s="5">
        <f>VLOOKUP(B30,[1]pricelist!$B$3:$C$53,2,0)</f>
        <v>176000000</v>
      </c>
      <c r="D30" s="5">
        <f>VLOOKUP(B30,[1]pricelist!$B$3:$H$53,7,0)</f>
        <v>12053.571428571428</v>
      </c>
      <c r="E30" s="5">
        <f t="shared" si="0"/>
        <v>10848.214285714284</v>
      </c>
      <c r="F30" s="5">
        <f t="shared" si="1"/>
        <v>8437.4999999999982</v>
      </c>
      <c r="G30" s="3">
        <v>238</v>
      </c>
      <c r="H30" t="s">
        <v>579</v>
      </c>
    </row>
    <row r="31" spans="1:8" x14ac:dyDescent="0.35">
      <c r="A31" s="4" t="s">
        <v>526</v>
      </c>
      <c r="B31" s="4" t="s">
        <v>545</v>
      </c>
      <c r="C31" s="5">
        <f>VLOOKUP(B31,[1]pricelist!$B$3:$C$53,2,0)</f>
        <v>168000000</v>
      </c>
      <c r="D31" s="5">
        <f>VLOOKUP(B31,[1]pricelist!$B$3:$H$53,7,0)</f>
        <v>11160.714285714284</v>
      </c>
      <c r="E31" s="5">
        <f t="shared" si="0"/>
        <v>10044.642857142857</v>
      </c>
      <c r="F31" s="5">
        <f t="shared" si="1"/>
        <v>7812.4999999999982</v>
      </c>
      <c r="G31" s="3">
        <v>237</v>
      </c>
      <c r="H31" t="s">
        <v>579</v>
      </c>
    </row>
    <row r="32" spans="1:8" x14ac:dyDescent="0.35">
      <c r="A32" s="4" t="s">
        <v>560</v>
      </c>
      <c r="B32" s="4" t="s">
        <v>535</v>
      </c>
      <c r="C32" s="5">
        <f>VLOOKUP(B32,[1]pricelist!$B$3:$C$53,2,0)</f>
        <v>188300000</v>
      </c>
      <c r="D32" s="5">
        <f>VLOOKUP(B32,[1]pricelist!$B$3:$H$53,7,0)</f>
        <v>11339.285714285714</v>
      </c>
      <c r="E32" s="5">
        <f t="shared" si="0"/>
        <v>10205.357142857143</v>
      </c>
      <c r="F32" s="5">
        <f t="shared" si="1"/>
        <v>7937.4999999999991</v>
      </c>
      <c r="G32" s="3">
        <v>202</v>
      </c>
      <c r="H32" t="s">
        <v>568</v>
      </c>
    </row>
    <row r="33" spans="1:8" x14ac:dyDescent="0.35">
      <c r="A33" s="4" t="s">
        <v>561</v>
      </c>
      <c r="B33" s="4" t="s">
        <v>512</v>
      </c>
      <c r="C33" s="5">
        <f>VLOOKUP(B33,[1]pricelist!$B$3:$C$53,2,0)</f>
        <v>443000000</v>
      </c>
      <c r="D33" s="5">
        <f>VLOOKUP(B33,[1]pricelist!$B$3:$H$53,7,0)</f>
        <v>33035.714285714283</v>
      </c>
      <c r="E33" s="5">
        <f t="shared" si="0"/>
        <v>29732.142857142855</v>
      </c>
      <c r="F33" s="5">
        <f t="shared" si="1"/>
        <v>23124.999999999996</v>
      </c>
      <c r="G33" s="3">
        <v>249</v>
      </c>
      <c r="H33" t="s">
        <v>571</v>
      </c>
    </row>
    <row r="34" spans="1:8" x14ac:dyDescent="0.35">
      <c r="A34" s="6" t="s">
        <v>522</v>
      </c>
      <c r="B34" s="4" t="s">
        <v>550</v>
      </c>
      <c r="C34" s="5">
        <f>VLOOKUP(B34,[1]pricelist!$B$3:$C$53,2,0)</f>
        <v>345650000</v>
      </c>
      <c r="D34" s="5">
        <f>VLOOKUP(B34,[1]pricelist!$B$3:$H$53,7,0)</f>
        <v>22857.142857142855</v>
      </c>
      <c r="E34" s="5">
        <f t="shared" si="0"/>
        <v>20571.428571428569</v>
      </c>
      <c r="F34" s="5">
        <f t="shared" si="1"/>
        <v>15999.999999999998</v>
      </c>
      <c r="G34" s="3">
        <v>233</v>
      </c>
      <c r="H34" t="s">
        <v>567</v>
      </c>
    </row>
  </sheetData>
  <conditionalFormatting sqref="A2:A33">
    <cfRule type="duplicateValues" dxfId="3" priority="1"/>
  </conditionalFormatting>
  <conditionalFormatting sqref="A2:A34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2025-10-04T01:49:12Z</dcterms:modified>
</cp:coreProperties>
</file>