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2421DB51-986A-404A-915F-8664C30FF97B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  <externalReference r:id="rId14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F18" i="11" s="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" i="11"/>
  <c r="C18" i="11"/>
  <c r="E18" i="11" l="1"/>
  <c r="C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2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5" i="11" l="1"/>
  <c r="F35" i="11" l="1"/>
  <c r="F34" i="11" l="1"/>
  <c r="E33" i="11"/>
  <c r="F33" i="11" l="1"/>
  <c r="E34" i="11"/>
  <c r="E26" i="11" l="1"/>
  <c r="E27" i="11"/>
  <c r="E19" i="11"/>
  <c r="F26" i="11" l="1"/>
  <c r="F27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28" i="11"/>
  <c r="E29" i="11"/>
  <c r="E30" i="11"/>
  <c r="E31" i="11"/>
  <c r="E32" i="11"/>
  <c r="F2" i="11"/>
  <c r="F32" i="11" l="1"/>
  <c r="F31" i="11"/>
  <c r="F30" i="11"/>
  <c r="F29" i="11"/>
  <c r="F28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<sst xmlns="http://schemas.openxmlformats.org/spreadsheetml/2006/main" count="1317" uniqueCount="582">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</sst>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dget\MB%202025%20-%20Devin.xlsx" TargetMode="External"/><Relationship Id="rId1" Type="http://schemas.openxmlformats.org/officeDocument/2006/relationships/externalLinkPath" Target="/Budget/MB%202025%20-%20Dev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5"/>
      <sheetName val="Sales Plan 2025"/>
      <sheetName val="subsidi discount"/>
      <sheetName val="pricelist"/>
      <sheetName val="ASS"/>
      <sheetName val="TOTAL"/>
      <sheetName val="CIBUBUR"/>
      <sheetName val="CIKUPA"/>
      <sheetName val="DM"/>
      <sheetName val="FTM"/>
      <sheetName val="KBJ"/>
      <sheetName val="HARMONI"/>
      <sheetName val="SPG"/>
      <sheetName val="TAJUR"/>
      <sheetName val="KPG"/>
      <sheetName val="GRESIK"/>
      <sheetName val="MJKT"/>
      <sheetName val="MADIUN"/>
      <sheetName val="SBY"/>
      <sheetName val="Fleet"/>
      <sheetName val="HO"/>
    </sheetNames>
    <sheetDataSet>
      <sheetData sheetId="0"/>
      <sheetData sheetId="1"/>
      <sheetData sheetId="2"/>
      <sheetData sheetId="3">
        <row r="3">
          <cell r="B3" t="str">
            <v>Air Ev Lite</v>
          </cell>
          <cell r="C3">
            <v>209000000</v>
          </cell>
        </row>
        <row r="4">
          <cell r="B4" t="str">
            <v xml:space="preserve">Air Ev Lite 300 km </v>
          </cell>
          <cell r="C4">
            <v>246000000</v>
          </cell>
        </row>
        <row r="5">
          <cell r="B5" t="str">
            <v>Air Ev LV 1</v>
          </cell>
          <cell r="C5">
            <v>246000000</v>
          </cell>
        </row>
        <row r="6">
          <cell r="B6" t="str">
            <v>Air Ev LV 2</v>
          </cell>
          <cell r="C6">
            <v>302500000</v>
          </cell>
        </row>
        <row r="7">
          <cell r="B7" t="str">
            <v>Almaz (1A RS EX 7 SEAT)</v>
          </cell>
          <cell r="C7">
            <v>385500000</v>
          </cell>
        </row>
        <row r="8">
          <cell r="B8" t="str">
            <v>Almaz 1.5 S+ T CVT (Smart Enjoy CVT)</v>
          </cell>
          <cell r="C8">
            <v>326050000</v>
          </cell>
        </row>
        <row r="9">
          <cell r="B9" t="str">
            <v>Almaz 1.5 S+ T MT (Smart Enjoy MT)</v>
          </cell>
          <cell r="C9">
            <v>308500000</v>
          </cell>
        </row>
        <row r="10">
          <cell r="B10" t="str">
            <v>Almaz 1.5L T Lux CVT (4x2) A/T</v>
          </cell>
          <cell r="C10">
            <v>380100000</v>
          </cell>
        </row>
        <row r="11">
          <cell r="B11" t="str">
            <v>Almaz 1.5LT LUX + SC CVT 2A(RS PRO)</v>
          </cell>
          <cell r="C11">
            <v>444200000</v>
          </cell>
        </row>
        <row r="12">
          <cell r="B12" t="str">
            <v>Almaz 1.5LT LUX CVT 1A 4x2 A/T Adas</v>
          </cell>
          <cell r="C12">
            <v>373500000</v>
          </cell>
        </row>
        <row r="13">
          <cell r="B13" t="str">
            <v>Almaz 1.5LT Lux+ SC CVT (4x2) A/T (Exclusive 7 SEAT)</v>
          </cell>
          <cell r="C13">
            <v>390800000</v>
          </cell>
        </row>
        <row r="14">
          <cell r="B14" t="str">
            <v>Almaz RS 2.0 DHT LV3 7P2A 4X2 A/T (RS HYBRID)</v>
          </cell>
          <cell r="C14">
            <v>476000000</v>
          </cell>
        </row>
        <row r="15">
          <cell r="B15" t="str">
            <v>Alvez (EX)- 5P2A</v>
          </cell>
          <cell r="C15">
            <v>300000000</v>
          </cell>
        </row>
        <row r="16">
          <cell r="B16" t="str">
            <v>Alvez 1.5 CE 4X2 CVT</v>
          </cell>
          <cell r="C16">
            <v>260000000</v>
          </cell>
        </row>
        <row r="17">
          <cell r="B17" t="str">
            <v>Alvez 1.5 SE 4X2 MT</v>
          </cell>
          <cell r="C17">
            <v>214000000</v>
          </cell>
        </row>
        <row r="18">
          <cell r="B18" t="str">
            <v>Binguo 330 km</v>
          </cell>
          <cell r="C18">
            <v>348000000</v>
          </cell>
        </row>
        <row r="19">
          <cell r="B19" t="str">
            <v>Binguo 410 km</v>
          </cell>
          <cell r="C19">
            <v>358000000</v>
          </cell>
        </row>
        <row r="20">
          <cell r="B20" t="str">
            <v>Binguo Premium Range AC+DC</v>
          </cell>
          <cell r="C20">
            <v>408000000</v>
          </cell>
        </row>
        <row r="21">
          <cell r="B21" t="str">
            <v>Cloud Ev</v>
          </cell>
          <cell r="C21">
            <v>438000000</v>
          </cell>
        </row>
        <row r="22">
          <cell r="B22" t="str">
            <v>Confero DB</v>
          </cell>
          <cell r="C22">
            <v>185300000</v>
          </cell>
        </row>
        <row r="23">
          <cell r="B23" t="str">
            <v>Confero S (L LUX+MT)-1,5L 7P</v>
          </cell>
          <cell r="C23">
            <v>222850000</v>
          </cell>
        </row>
        <row r="24">
          <cell r="B24" t="str">
            <v>Confero S 1. 5C MY Lux+ (4x2) MT (*)</v>
          </cell>
          <cell r="C24">
            <v>210800000</v>
          </cell>
        </row>
        <row r="25">
          <cell r="B25" t="str">
            <v>Confero S 1.5C LUX MT</v>
          </cell>
          <cell r="C25">
            <v>207700000</v>
          </cell>
        </row>
        <row r="26">
          <cell r="B26" t="str">
            <v>Confero S 1.5L AC LUX+MT</v>
          </cell>
          <cell r="C26">
            <v>232300000</v>
          </cell>
        </row>
        <row r="27">
          <cell r="B27" t="str">
            <v>Confero S1.5L LUX MT*</v>
          </cell>
          <cell r="C27">
            <v>220800000</v>
          </cell>
        </row>
        <row r="28">
          <cell r="B28" t="str">
            <v>Cortez (NEW CORTEZ EX LUX+CVT) LT +CVT</v>
          </cell>
          <cell r="C28">
            <v>342650000</v>
          </cell>
        </row>
        <row r="29">
          <cell r="B29" t="str">
            <v>Cortez 1.5 S T LUX + CVT (Leather Seat)</v>
          </cell>
          <cell r="C29">
            <v>285200000</v>
          </cell>
        </row>
        <row r="30">
          <cell r="B30" t="str">
            <v>Cortez 1.5 S T LUX CVT* (Leather Seat)</v>
          </cell>
          <cell r="C30">
            <v>281100000</v>
          </cell>
        </row>
        <row r="31">
          <cell r="B31" t="str">
            <v>Cortez 1.5 S T MT</v>
          </cell>
          <cell r="C31">
            <v>259500000</v>
          </cell>
        </row>
        <row r="32">
          <cell r="B32" t="str">
            <v>Cortez 1.5C T (4x2) 6 M/T</v>
          </cell>
          <cell r="C32">
            <v>274200000</v>
          </cell>
        </row>
        <row r="33">
          <cell r="B33" t="str">
            <v>Cortez 1.5C T (4x2) 6 M/T (*)</v>
          </cell>
          <cell r="C33">
            <v>278300000</v>
          </cell>
        </row>
        <row r="34">
          <cell r="B34" t="str">
            <v>Cortez 1.5C T Lux CVT (4x2) A/T (*)</v>
          </cell>
          <cell r="C34">
            <v>288300000</v>
          </cell>
        </row>
        <row r="35">
          <cell r="B35" t="str">
            <v>Cortez 1.5C T Lux+ CVT (4x2) A/T</v>
          </cell>
          <cell r="C35">
            <v>292300000</v>
          </cell>
        </row>
        <row r="36">
          <cell r="B36" t="str">
            <v>Cortez 1.5L T Lux CVT</v>
          </cell>
          <cell r="C36">
            <v>338650000</v>
          </cell>
        </row>
        <row r="37">
          <cell r="B37" t="str">
            <v>Cortez 1.5L T Lux CVT (4x2) A/T</v>
          </cell>
          <cell r="C37">
            <v>330650000</v>
          </cell>
        </row>
        <row r="38">
          <cell r="B38" t="str">
            <v>Cortez 1.5L T Lux CVT (4x2) A/T (*)</v>
          </cell>
          <cell r="C38">
            <v>326650000</v>
          </cell>
        </row>
        <row r="39">
          <cell r="B39" t="str">
            <v>Cortez 1.5S T CVT (4x2) A/T (*)</v>
          </cell>
          <cell r="C39">
            <v>277100000</v>
          </cell>
        </row>
        <row r="40">
          <cell r="B40" t="str">
            <v>Cortez 1.5S+ T (4x2) 6 M/T (*)</v>
          </cell>
          <cell r="C40">
            <v>263500000</v>
          </cell>
        </row>
        <row r="41">
          <cell r="B41" t="str">
            <v>Formo Max PU 1.5MT NON AC</v>
          </cell>
          <cell r="C41">
            <v>165000000</v>
          </cell>
        </row>
        <row r="42">
          <cell r="B42" t="str">
            <v>Formo Max PU MT AC - LV0A MT</v>
          </cell>
          <cell r="C42">
            <v>173000000</v>
          </cell>
        </row>
        <row r="43">
          <cell r="B43" t="str">
            <v>Formo MB 1.2MT 5 Seat</v>
          </cell>
          <cell r="C43">
            <v>164800000</v>
          </cell>
        </row>
        <row r="44">
          <cell r="B44" t="str">
            <v>Formo MB 1.2MT 8 Seat</v>
          </cell>
          <cell r="C44">
            <v>169600000</v>
          </cell>
        </row>
        <row r="45">
          <cell r="B45" t="str">
            <v>Formo S / BV</v>
          </cell>
          <cell r="C45">
            <v>152700000</v>
          </cell>
        </row>
        <row r="46">
          <cell r="B46" t="str">
            <v>New Almaz RS 1.5T CVT (PRO)</v>
          </cell>
          <cell r="C46">
            <v>402000000</v>
          </cell>
        </row>
        <row r="47">
          <cell r="B47" t="str">
            <v>New Almaz RS 1.5T EX</v>
          </cell>
          <cell r="C47">
            <v>364000000</v>
          </cell>
        </row>
        <row r="48">
          <cell r="B48" t="str">
            <v>New Almaz RS 2.0 DHT 4X2 (RS HYBRID)</v>
          </cell>
          <cell r="C48">
            <v>442000000</v>
          </cell>
        </row>
        <row r="49">
          <cell r="B49" t="str">
            <v>New Almaz Smart Enjoy CVT</v>
          </cell>
          <cell r="C49">
            <v>309000000</v>
          </cell>
        </row>
        <row r="50">
          <cell r="B50" t="str">
            <v>New Cortez CE LUX + CVT</v>
          </cell>
          <cell r="C50">
            <v>304300000</v>
          </cell>
        </row>
        <row r="51">
          <cell r="B51" t="str">
            <v>New Cortez CE LUX CVT*</v>
          </cell>
          <cell r="C51">
            <v>300300000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5"/>
  <sheetViews>
    <sheetView tabSelected="1" topLeftCell="A4" zoomScale="70" zoomScaleNormal="70" workbookViewId="0">
      <selection activeCell="I17" sqref="I17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f>VLOOKUP(B2,[1]pricelist!$B$3:$C$51,2,0)</f>
        <v>444200000</v>
      </c>
      <c r="D2" s="7">
        <f>VLOOKUP(B2,[2]pricelist!$B$3:$H$53,7,0)*1000/1.01</f>
        <v>31219338.150031216</v>
      </c>
      <c r="E2" s="7">
        <f>D2*90%</f>
        <v>28097404.335028097</v>
      </c>
      <c r="F2" s="7">
        <f>D2*70%</f>
        <v>21853536.705021851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f>VLOOKUP(B3,[1]pricelist!$B$3:$C$51,2,0)</f>
        <v>385500000</v>
      </c>
      <c r="D3" s="7">
        <f>VLOOKUP(B3,[2]pricelist!$B$3:$H$53,7,0)*1000/1.01</f>
        <v>29435375.970029432</v>
      </c>
      <c r="E3" s="7">
        <f t="shared" ref="E3:E32" si="0">D3*90%</f>
        <v>26491838.37302649</v>
      </c>
      <c r="F3" s="7">
        <f t="shared" ref="F3:F32" si="1">D3*70%</f>
        <v>20604763.179020602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f>VLOOKUP(B4,[1]pricelist!$B$3:$C$51,2,0)</f>
        <v>308500000</v>
      </c>
      <c r="D4" s="7">
        <f>VLOOKUP(B4,[2]pricelist!$B$3:$H$53,7,0)*1000/1.01</f>
        <v>20738560.342520736</v>
      </c>
      <c r="E4" s="7">
        <f t="shared" si="0"/>
        <v>18664704.308268663</v>
      </c>
      <c r="F4" s="7">
        <f t="shared" si="1"/>
        <v>14516992.239764515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f>VLOOKUP(B5,[1]pricelist!$B$3:$C$51,2,0)</f>
        <v>326050000</v>
      </c>
      <c r="D5" s="7">
        <f>VLOOKUP(B5,[2]pricelist!$B$3:$H$53,7,0)*1000/1.01</f>
        <v>22031932.923022028</v>
      </c>
      <c r="E5" s="7">
        <f t="shared" si="0"/>
        <v>19828739.630719826</v>
      </c>
      <c r="F5" s="7">
        <f t="shared" si="1"/>
        <v>15422353.046115419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f>VLOOKUP(B6,[1]pricelist!$B$3:$C$51,2,0)</f>
        <v>402000000</v>
      </c>
      <c r="D6" s="7">
        <f>VLOOKUP(B6,[2]pricelist!$B$3:$H$53,7,0)*1000/1.01</f>
        <v>31219338.150031216</v>
      </c>
      <c r="E6" s="7">
        <f t="shared" si="0"/>
        <v>28097404.335028097</v>
      </c>
      <c r="F6" s="7">
        <f t="shared" si="1"/>
        <v>21853536.705021851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f>VLOOKUP(B7,[1]pricelist!$B$3:$C$51,2,0)</f>
        <v>442000000</v>
      </c>
      <c r="D7" s="7">
        <f>VLOOKUP(B7,[2]pricelist!$B$3:$H$53,7,0)*1000/1.01</f>
        <v>33895281.420033887</v>
      </c>
      <c r="E7" s="7">
        <f t="shared" si="0"/>
        <v>30505753.2780305</v>
      </c>
      <c r="F7" s="7">
        <f t="shared" si="1"/>
        <v>23726696.994023718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f>VLOOKUP(B8,[1]pricelist!$B$3:$C$51,2,0)</f>
        <v>300000000</v>
      </c>
      <c r="D8" s="7">
        <f>VLOOKUP(B8,[2]pricelist!$B$3:$H$53,7,0)*1000/1.01</f>
        <v>20515565.070020512</v>
      </c>
      <c r="E8" s="7">
        <f t="shared" si="0"/>
        <v>18464008.56301846</v>
      </c>
      <c r="F8" s="7">
        <f t="shared" si="1"/>
        <v>14360895.549014358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f>VLOOKUP(B9,[1]pricelist!$B$3:$C$51,2,0)</f>
        <v>260000000</v>
      </c>
      <c r="D9" s="7">
        <f>VLOOKUP(B9,[2]pricelist!$B$3:$H$53,7,0)*1000/1.01</f>
        <v>17839621.800017841</v>
      </c>
      <c r="E9" s="7">
        <f t="shared" si="0"/>
        <v>16055659.620016057</v>
      </c>
      <c r="F9" s="7">
        <f t="shared" si="1"/>
        <v>12487735.260012489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f>VLOOKUP(B10,[1]pricelist!$B$3:$C$51,2,0)</f>
        <v>214000000</v>
      </c>
      <c r="D10" s="7">
        <f>VLOOKUP(B10,[2]pricelist!$B$3:$H$53,7,0)*1000/1.01</f>
        <v>11595754.170011595</v>
      </c>
      <c r="E10" s="7">
        <f t="shared" si="0"/>
        <v>10436178.753010435</v>
      </c>
      <c r="F10" s="7">
        <f t="shared" si="1"/>
        <v>8117027.9190081162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f>VLOOKUP(B11,[1]pricelist!$B$3:$C$51,2,0)</f>
        <v>185300000</v>
      </c>
      <c r="D11" s="7">
        <f>VLOOKUP(B11,[2]pricelist!$B$3:$H$53,7,0)*1000/1.01</f>
        <v>11328159.843011327</v>
      </c>
      <c r="E11" s="7">
        <f t="shared" si="0"/>
        <v>10195343.858710194</v>
      </c>
      <c r="F11" s="7">
        <f t="shared" si="1"/>
        <v>7929711.8901079288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f>VLOOKUP(B12,[1]pricelist!$B$3:$C$51,2,0)</f>
        <v>222850000</v>
      </c>
      <c r="D12" s="7">
        <f>VLOOKUP(B12,[2]pricelist!$B$3:$H$53,7,0)*1000/1.01</f>
        <v>14271697.440014271</v>
      </c>
      <c r="E12" s="7">
        <f t="shared" si="0"/>
        <v>12844527.696012843</v>
      </c>
      <c r="F12" s="7">
        <f t="shared" si="1"/>
        <v>9990188.2080099899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f>VLOOKUP(B13,[1]pricelist!$B$3:$C$51,2,0)</f>
        <v>207700000</v>
      </c>
      <c r="D13" s="7">
        <f>VLOOKUP(B13,[2]pricelist!$B$3:$H$53,7,0)*1000/1.01</f>
        <v>13112122.023013111</v>
      </c>
      <c r="E13" s="7">
        <f t="shared" si="0"/>
        <v>11800909.820711801</v>
      </c>
      <c r="F13" s="7">
        <f t="shared" si="1"/>
        <v>9178485.4161091764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f>VLOOKUP(B14,[1]pricelist!$B$3:$C$51,2,0)</f>
        <v>274200000</v>
      </c>
      <c r="D14" s="7">
        <f>VLOOKUP(B14,[2]pricelist!$B$3:$H$53,7,0)*1000/1.01</f>
        <v>18642404.781018641</v>
      </c>
      <c r="E14" s="7">
        <f t="shared" si="0"/>
        <v>16778164.302916776</v>
      </c>
      <c r="F14" s="7">
        <f t="shared" si="1"/>
        <v>13049683.346713047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f>VLOOKUP(B15,[1]pricelist!$B$3:$C$51,2,0)</f>
        <v>288300000</v>
      </c>
      <c r="D15" s="7">
        <f>VLOOKUP(B15,[2]pricelist!$B$3:$H$53,7,0)*1000/1.01</f>
        <v>19623583.980019622</v>
      </c>
      <c r="E15" s="7">
        <f t="shared" si="0"/>
        <v>17661225.58201766</v>
      </c>
      <c r="F15" s="7">
        <f t="shared" si="1"/>
        <v>13736508.786013734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f>VLOOKUP(B16,[1]pricelist!$B$3:$C$51,2,0)</f>
        <v>259500000</v>
      </c>
      <c r="D16" s="7">
        <f>VLOOKUP(B16,[2]pricelist!$B$3:$H$53,7,0)*1000/1.01</f>
        <v>16323253.947016323</v>
      </c>
      <c r="E16" s="7">
        <f t="shared" si="0"/>
        <v>14690928.552314691</v>
      </c>
      <c r="F16" s="7">
        <f t="shared" si="1"/>
        <v>11426277.762911426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VLOOKUP(B17,[1]pricelist!$B$3:$C$51,2,0)</f>
        <v>285200000</v>
      </c>
      <c r="D17" s="7">
        <f>VLOOKUP(B17,[2]pricelist!$B$3:$H$53,7,0)*1000/1.01</f>
        <v>18285612.345018283</v>
      </c>
      <c r="E17" s="7">
        <f t="shared" si="0"/>
        <v>16457051.110516455</v>
      </c>
      <c r="F17" s="7">
        <f t="shared" si="1"/>
        <v>12799928.641512796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f>VLOOKUP(B18,[1]pricelist!$B$3:$C$51,2,0)</f>
        <v>209000000</v>
      </c>
      <c r="D18" s="7">
        <f>VLOOKUP(B18,[2]pricelist!$B$3:$H$53,7,0)*1000/1.01</f>
        <v>18731602.890018728</v>
      </c>
      <c r="E18" s="7">
        <f t="shared" si="0"/>
        <v>16858442.601016857</v>
      </c>
      <c r="F18" s="7">
        <f t="shared" si="1"/>
        <v>13112122.023013109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f>VLOOKUP(B19,[1]pricelist!$B$3:$C$51,2,0)</f>
        <v>209000000</v>
      </c>
      <c r="D19" s="7">
        <f>VLOOKUP(B19,[2]pricelist!$B$3:$H$53,7,0)*1000/1.01</f>
        <v>18731602.890018728</v>
      </c>
      <c r="E19" s="7">
        <f t="shared" ref="E19" si="2">D19*90%</f>
        <v>16858442.601016857</v>
      </c>
      <c r="F19" s="7">
        <f t="shared" ref="F19" si="3">D19*70%</f>
        <v>13112122.023013109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v>209000000</v>
      </c>
      <c r="D20" s="7">
        <f>VLOOKUP(B20,[2]pricelist!$B$3:$H$53,7,0)*1000/1.01</f>
        <v>18731602.890018728</v>
      </c>
      <c r="E20" s="7">
        <f t="shared" si="0"/>
        <v>16858442.601016857</v>
      </c>
      <c r="F20" s="7">
        <f t="shared" si="1"/>
        <v>13112122.023013109</v>
      </c>
      <c r="G20" s="4">
        <v>243</v>
      </c>
      <c r="H20" s="6" t="s">
        <v>574</v>
      </c>
    </row>
    <row r="21" spans="1:8" x14ac:dyDescent="0.35">
      <c r="A21" s="6" t="s">
        <v>501</v>
      </c>
      <c r="B21" s="6" t="s">
        <v>508</v>
      </c>
      <c r="C21" s="7">
        <f>VLOOKUP(B21,[1]pricelist!$B$3:$C$51,2,0)</f>
        <v>246000000</v>
      </c>
      <c r="D21" s="7">
        <f>VLOOKUP(B21,[2]pricelist!$B$3:$H$53,7,0)*1000/1.01</f>
        <v>18731602.890018728</v>
      </c>
      <c r="E21" s="7">
        <f t="shared" si="0"/>
        <v>16858442.601016857</v>
      </c>
      <c r="F21" s="7">
        <f t="shared" si="1"/>
        <v>13112122.023013109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f>VLOOKUP(B22,[1]pricelist!$B$3:$C$51,2,0)</f>
        <v>302500000</v>
      </c>
      <c r="D22" s="7">
        <f>VLOOKUP(B22,[2]pricelist!$B$3:$H$53,7,0)*1000/1.01</f>
        <v>22299527.2500223</v>
      </c>
      <c r="E22" s="7">
        <f t="shared" si="0"/>
        <v>20069574.52502007</v>
      </c>
      <c r="F22" s="7">
        <f t="shared" si="1"/>
        <v>15609669.075015608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f>VLOOKUP(B23,[1]pricelist!$B$3:$C$51,2,0)</f>
        <v>348000000</v>
      </c>
      <c r="D23" s="7">
        <f>VLOOKUP(B23,[2]pricelist!$B$3:$H$53,7,0)*1000/1.01</f>
        <v>25867451.610025868</v>
      </c>
      <c r="E23" s="7">
        <f t="shared" si="0"/>
        <v>23280706.44902328</v>
      </c>
      <c r="F23" s="7">
        <f t="shared" si="1"/>
        <v>18107216.127018105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f>VLOOKUP(B24,[1]pricelist!$B$3:$C$51,2,0)</f>
        <v>358000000</v>
      </c>
      <c r="D24" s="7">
        <f>VLOOKUP(B24,[2]pricelist!$B$3:$H$53,7,0)*1000/1.01</f>
        <v>26759432.700026754</v>
      </c>
      <c r="E24" s="7">
        <f t="shared" si="0"/>
        <v>24083489.43002408</v>
      </c>
      <c r="F24" s="7">
        <f t="shared" si="1"/>
        <v>18731602.890018728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f>VLOOKUP(B25,[1]pricelist!$B$3:$C$51,2,0)</f>
        <v>408000000</v>
      </c>
      <c r="D25" s="7">
        <f>VLOOKUP(B25,[2]pricelist!$B$3:$H$53,7,0)*1000/1.01</f>
        <v>30327357.060030323</v>
      </c>
      <c r="E25" s="7">
        <f t="shared" si="0"/>
        <v>27294621.35402729</v>
      </c>
      <c r="F25" s="7">
        <f t="shared" si="1"/>
        <v>21229149.942021225</v>
      </c>
      <c r="G25" s="4">
        <v>248</v>
      </c>
      <c r="H25" s="6" t="s">
        <v>578</v>
      </c>
    </row>
    <row r="26" spans="1:8" x14ac:dyDescent="0.35">
      <c r="A26" s="6" t="s">
        <v>557</v>
      </c>
      <c r="B26" s="6" t="s">
        <v>559</v>
      </c>
      <c r="C26" s="7">
        <f>VLOOKUP(B26,[2]pricelist!$B$3:$C$53,2,0)</f>
        <v>415000000</v>
      </c>
      <c r="D26" s="7">
        <f>VLOOKUP(B26,[2]pricelist!$B$3:$H$53,7,0)*1000/1.01</f>
        <v>33003300.330032997</v>
      </c>
      <c r="E26" s="7">
        <f t="shared" si="0"/>
        <v>29702970.297029696</v>
      </c>
      <c r="F26" s="7">
        <f t="shared" si="1"/>
        <v>23102310.231023096</v>
      </c>
      <c r="G26" s="4">
        <v>251</v>
      </c>
      <c r="H26" s="6" t="s">
        <v>581</v>
      </c>
    </row>
    <row r="27" spans="1:8" x14ac:dyDescent="0.35">
      <c r="A27" s="6" t="s">
        <v>558</v>
      </c>
      <c r="B27" s="6" t="s">
        <v>512</v>
      </c>
      <c r="C27" s="7">
        <f>VLOOKUP(B27,[1]pricelist!$B$3:$C$51,2,0)</f>
        <v>438000000</v>
      </c>
      <c r="D27" s="7">
        <f>VLOOKUP(B27,[2]pricelist!$B$3:$H$53,7,0)*1000/1.01</f>
        <v>33003300.330032997</v>
      </c>
      <c r="E27" s="7">
        <f t="shared" ref="E27" si="4">D27*90%</f>
        <v>29702970.297029696</v>
      </c>
      <c r="F27" s="7">
        <f t="shared" ref="F27" si="5">D27*70%</f>
        <v>23102310.231023096</v>
      </c>
      <c r="G27" s="4">
        <v>249</v>
      </c>
      <c r="H27" s="6" t="s">
        <v>571</v>
      </c>
    </row>
    <row r="28" spans="1:8" x14ac:dyDescent="0.35">
      <c r="A28" s="6" t="s">
        <v>506</v>
      </c>
      <c r="B28" s="6" t="s">
        <v>512</v>
      </c>
      <c r="C28" s="7">
        <f>VLOOKUP(B28,[1]pricelist!$B$3:$C$51,2,0)</f>
        <v>438000000</v>
      </c>
      <c r="D28" s="7">
        <f>VLOOKUP(B28,[2]pricelist!$B$3:$H$53,7,0)*1000/1.01</f>
        <v>33003300.330032997</v>
      </c>
      <c r="E28" s="7">
        <f t="shared" si="0"/>
        <v>29702970.297029696</v>
      </c>
      <c r="F28" s="7">
        <f t="shared" si="1"/>
        <v>23102310.231023096</v>
      </c>
      <c r="G28" s="4">
        <v>249</v>
      </c>
      <c r="H28" s="6" t="s">
        <v>571</v>
      </c>
    </row>
    <row r="29" spans="1:8" x14ac:dyDescent="0.35">
      <c r="A29" s="6" t="s">
        <v>529</v>
      </c>
      <c r="B29" s="6" t="s">
        <v>539</v>
      </c>
      <c r="C29" s="7">
        <f>VLOOKUP(B29,[1]pricelist!$B$3:$C$51,2,0)</f>
        <v>152700000</v>
      </c>
      <c r="D29" s="7">
        <f>VLOOKUP(B29,[2]pricelist!$B$3:$H$53,7,0)*1000/1.01</f>
        <v>10882169.29801088</v>
      </c>
      <c r="E29" s="7">
        <f t="shared" si="0"/>
        <v>9793952.3682097923</v>
      </c>
      <c r="F29" s="7">
        <f t="shared" si="1"/>
        <v>7617518.5086076157</v>
      </c>
      <c r="G29" s="4">
        <v>201</v>
      </c>
      <c r="H29" s="6" t="s">
        <v>572</v>
      </c>
    </row>
    <row r="30" spans="1:8" x14ac:dyDescent="0.35">
      <c r="A30" s="6" t="s">
        <v>520</v>
      </c>
      <c r="B30" s="6" t="s">
        <v>513</v>
      </c>
      <c r="C30" s="7">
        <f>VLOOKUP(B30,[1]pricelist!$B$3:$C$51,2,0)</f>
        <v>169600000</v>
      </c>
      <c r="D30" s="7">
        <f>VLOOKUP(B30,[2]pricelist!$B$3:$H$53,7,0)*1000/1.01</f>
        <v>7135848.7200071355</v>
      </c>
      <c r="E30" s="7">
        <f t="shared" si="0"/>
        <v>6422263.8480064217</v>
      </c>
      <c r="F30" s="7">
        <f t="shared" si="1"/>
        <v>4995094.104004995</v>
      </c>
      <c r="G30" s="4">
        <v>230</v>
      </c>
      <c r="H30" s="6" t="s">
        <v>572</v>
      </c>
    </row>
    <row r="31" spans="1:8" x14ac:dyDescent="0.35">
      <c r="A31" s="6" t="s">
        <v>521</v>
      </c>
      <c r="B31" s="6" t="s">
        <v>540</v>
      </c>
      <c r="C31" s="7">
        <f>VLOOKUP(B31,[1]pricelist!$B$3:$C$51,2,0)</f>
        <v>173000000</v>
      </c>
      <c r="D31" s="7">
        <f>VLOOKUP(B31,[2]pricelist!$B$3:$H$53,7,0)*1000/1.01</f>
        <v>12041744.715012042</v>
      </c>
      <c r="E31" s="7">
        <f t="shared" si="0"/>
        <v>10837570.243510839</v>
      </c>
      <c r="F31" s="7">
        <f t="shared" si="1"/>
        <v>8429221.3005084284</v>
      </c>
      <c r="G31" s="4">
        <v>238</v>
      </c>
      <c r="H31" s="6" t="s">
        <v>579</v>
      </c>
    </row>
    <row r="32" spans="1:8" x14ac:dyDescent="0.35">
      <c r="A32" s="6" t="s">
        <v>526</v>
      </c>
      <c r="B32" s="6" t="s">
        <v>545</v>
      </c>
      <c r="C32" s="7">
        <f>VLOOKUP(B32,[1]pricelist!$B$3:$C$51,2,0)</f>
        <v>165000000</v>
      </c>
      <c r="D32" s="7">
        <f>VLOOKUP(B32,[2]pricelist!$B$3:$H$53,7,0)*1000/1.01</f>
        <v>11149763.62501115</v>
      </c>
      <c r="E32" s="7">
        <f t="shared" si="0"/>
        <v>10034787.262510035</v>
      </c>
      <c r="F32" s="7">
        <f t="shared" si="1"/>
        <v>7804834.5375078041</v>
      </c>
      <c r="G32" s="4">
        <v>237</v>
      </c>
      <c r="H32" s="6" t="s">
        <v>579</v>
      </c>
    </row>
    <row r="33" spans="1:8" x14ac:dyDescent="0.35">
      <c r="A33" s="6" t="s">
        <v>560</v>
      </c>
      <c r="B33" s="6" t="s">
        <v>535</v>
      </c>
      <c r="C33" s="7">
        <f>VLOOKUP(B33,[1]pricelist!$B$3:$C$51,2,0)</f>
        <v>185300000</v>
      </c>
      <c r="D33" s="7">
        <f>VLOOKUP(B33,[2]pricelist!$B$3:$H$53,7,0)*1000/1.01</f>
        <v>11328159.843011327</v>
      </c>
      <c r="E33" s="7">
        <f t="shared" ref="E33:E34" si="6">D33*90%</f>
        <v>10195343.858710194</v>
      </c>
      <c r="F33" s="7">
        <f t="shared" ref="F33:F34" si="7">D33*70%</f>
        <v>7929711.8901079288</v>
      </c>
      <c r="G33" s="4">
        <v>202</v>
      </c>
      <c r="H33" s="6" t="s">
        <v>568</v>
      </c>
    </row>
    <row r="34" spans="1:8" x14ac:dyDescent="0.35">
      <c r="A34" s="6" t="s">
        <v>561</v>
      </c>
      <c r="B34" s="6" t="s">
        <v>512</v>
      </c>
      <c r="C34" s="7">
        <f>VLOOKUP(B34,[1]pricelist!$B$3:$C$51,2,0)</f>
        <v>438000000</v>
      </c>
      <c r="D34" s="7">
        <f>VLOOKUP(B34,[2]pricelist!$B$3:$H$53,7,0)*1000/1.01</f>
        <v>33003300.330032997</v>
      </c>
      <c r="E34" s="7">
        <f t="shared" si="6"/>
        <v>29702970.297029696</v>
      </c>
      <c r="F34" s="7">
        <f t="shared" si="7"/>
        <v>23102310.231023096</v>
      </c>
      <c r="G34" s="4">
        <v>249</v>
      </c>
      <c r="H34" s="6" t="s">
        <v>571</v>
      </c>
    </row>
    <row r="35" spans="1:8" x14ac:dyDescent="0.35">
      <c r="A35" s="8" t="s">
        <v>522</v>
      </c>
      <c r="B35" s="6" t="s">
        <v>550</v>
      </c>
      <c r="C35" s="7">
        <f>VLOOKUP(B35,[1]pricelist!$B$3:$C$51,2,0)</f>
        <v>342650000</v>
      </c>
      <c r="D35" s="7">
        <f>VLOOKUP(B35,[2]pricelist!$B$3:$H$53,7,0)*1000/1.01</f>
        <v>22834715.904022835</v>
      </c>
      <c r="E35" s="7">
        <f t="shared" ref="E35" si="8">D35*90%</f>
        <v>20551244.313620552</v>
      </c>
      <c r="F35" s="7">
        <f t="shared" ref="F35" si="9">D35*70%</f>
        <v>15984301.132815983</v>
      </c>
      <c r="G35" s="4">
        <v>233</v>
      </c>
      <c r="H35" s="6" t="s">
        <v>567</v>
      </c>
    </row>
  </sheetData>
  <conditionalFormatting sqref="A2:A34">
    <cfRule type="duplicateValues" dxfId="3" priority="5"/>
  </conditionalFormatting>
  <conditionalFormatting sqref="A2:A35">
    <cfRule type="duplicateValues" dxfId="2" priority="6"/>
  </conditionalFormatting>
  <pageMargins left="0.7" right="0.7" top="0.75" bottom="0.75" header="0.3" footer="0.3"/>
  <pageSetup paperSize="9" orientation="portrait" horizontalDpi="0" verticalDpi="0" r:id="rId1"/>
  <ignoredErrors>
    <ignoredError sqref="C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B10" sqref="B10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VLOOKUP(B2,[2]pricelist!$B$3:$C$53,2,0)</f>
        <v>447200000</v>
      </c>
      <c r="D2" s="7">
        <f>VLOOKUP(B2,[2]pricelist!$B$3:$H$53,7,0)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VLOOKUP(B3,[2]pricelist!$B$3:$C$53,2,0)</f>
        <v>388500000</v>
      </c>
      <c r="D3" s="7">
        <f>VLOOKUP(B3,[2]pricelist!$B$3:$H$53,7,0)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VLOOKUP(B4,[2]pricelist!$B$3:$C$53,2,0)</f>
        <v>311500000</v>
      </c>
      <c r="D4" s="7">
        <f>VLOOKUP(B4,[2]pricelist!$B$3:$H$53,7,0)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VLOOKUP(B5,[2]pricelist!$B$3:$C$53,2,0)</f>
        <v>329050000</v>
      </c>
      <c r="D5" s="7">
        <f>VLOOKUP(B5,[2]pricelist!$B$3:$H$53,7,0)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VLOOKUP(B6,[2]pricelist!$B$3:$C$53,2,0)</f>
        <v>405000000</v>
      </c>
      <c r="D6" s="7">
        <f>VLOOKUP(B6,[2]pricelist!$B$3:$H$53,7,0)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VLOOKUP(B7,[2]pricelist!$B$3:$C$53,2,0)</f>
        <v>442000000</v>
      </c>
      <c r="D7" s="7">
        <f>VLOOKUP(B7,[2]pricelist!$B$3:$H$53,7,0)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VLOOKUP(B8,[2]pricelist!$B$3:$C$53,2,0)</f>
        <v>303000000</v>
      </c>
      <c r="D8" s="7">
        <f>VLOOKUP(B8,[2]pricelist!$B$3:$H$53,7,0)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VLOOKUP(B9,[2]pricelist!$B$3:$C$53,2,0)</f>
        <v>263000000</v>
      </c>
      <c r="D9" s="7">
        <f>VLOOKUP(B9,[2]pricelist!$B$3:$H$53,7,0)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VLOOKUP(B10,[2]pricelist!$B$3:$C$53,2,0)</f>
        <v>217000000</v>
      </c>
      <c r="D10" s="7">
        <f>VLOOKUP(B10,[2]pricelist!$B$3:$H$53,7,0)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VLOOKUP(B11,[2]pricelist!$B$3:$C$53,2,0)</f>
        <v>188300000</v>
      </c>
      <c r="D11" s="7">
        <f>VLOOKUP(B11,[2]pricelist!$B$3:$H$53,7,0)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VLOOKUP(B12,[2]pricelist!$B$3:$C$53,2,0)</f>
        <v>222850000</v>
      </c>
      <c r="D12" s="7">
        <f>VLOOKUP(B12,[2]pricelist!$B$3:$H$53,7,0)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VLOOKUP(B13,[2]pricelist!$B$3:$C$53,2,0)</f>
        <v>210700000</v>
      </c>
      <c r="D13" s="7">
        <f>VLOOKUP(B13,[2]pricelist!$B$3:$H$53,7,0)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VLOOKUP(B14,[2]pricelist!$B$3:$C$53,2,0)</f>
        <v>277200000</v>
      </c>
      <c r="D14" s="7">
        <f>VLOOKUP(B14,[2]pricelist!$B$3:$H$53,7,0)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VLOOKUP(B15,[2]pricelist!$B$3:$C$53,2,0)</f>
        <v>291300000</v>
      </c>
      <c r="D15" s="7">
        <f>VLOOKUP(B15,[2]pricelist!$B$3:$H$53,7,0)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VLOOKUP(B16,[2]pricelist!$B$3:$C$53,2,0)</f>
        <v>262500000</v>
      </c>
      <c r="D16" s="7">
        <f>VLOOKUP(B16,[2]pricelist!$B$3:$H$53,7,0)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VLOOKUP(B17,[2]pricelist!$B$3:$C$53,2,0)</f>
        <v>285200000</v>
      </c>
      <c r="D17" s="7">
        <f>VLOOKUP(B17,[2]pricelist!$B$3:$H$53,7,0)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VLOOKUP(B18,[2]pricelist!$B$3:$C$53,2,0)</f>
        <v>214000000</v>
      </c>
      <c r="D18" s="7">
        <f>VLOOKUP(B18,[2]pricelist!$B$3:$H$53,7,0)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VLOOKUP(B19,[2]pricelist!$B$3:$C$53,2,0)</f>
        <v>251000000</v>
      </c>
      <c r="D19" s="7">
        <f>VLOOKUP(B19,[2]pricelist!$B$3:$H$53,7,0)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VLOOKUP(B20,[2]pricelist!$B$3:$C$53,2,0)</f>
        <v>251000000</v>
      </c>
      <c r="D20" s="7">
        <f>VLOOKUP(B20,[2]pricelist!$B$3:$H$53,7,0)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VLOOKUP(B21,[2]pricelist!$B$3:$C$53,2,0)</f>
        <v>307500000</v>
      </c>
      <c r="D21" s="7">
        <f>VLOOKUP(B21,[2]pricelist!$B$3:$H$53,7,0)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VLOOKUP(B22,[2]pricelist!$B$3:$C$53,2,0)</f>
        <v>353000000</v>
      </c>
      <c r="D22" s="7">
        <f>VLOOKUP(B22,[2]pricelist!$B$3:$H$53,7,0)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VLOOKUP(B23,[2]pricelist!$B$3:$C$53,2,0)</f>
        <v>363000000</v>
      </c>
      <c r="D23" s="7">
        <f>VLOOKUP(B23,[2]pricelist!$B$3:$H$53,7,0)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VLOOKUP(B24,[2]pricelist!$B$3:$C$53,2,0)</f>
        <v>413000000</v>
      </c>
      <c r="D24" s="7">
        <f>VLOOKUP(B24,[2]pricelist!$B$3:$H$53,7,0)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VLOOKUP(B25,[2]pricelist!$B$3:$C$53,2,0)</f>
        <v>415000000</v>
      </c>
      <c r="D25" s="7">
        <f>VLOOKUP(B25,[2]pricelist!$B$3:$H$53,7,0)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VLOOKUP(B26,[2]pricelist!$B$3:$C$53,2,0)</f>
        <v>443000000</v>
      </c>
      <c r="D26" s="7">
        <f>VLOOKUP(B26,[2]pricelist!$B$3:$H$53,7,0)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VLOOKUP(B27,[2]pricelist!$B$3:$C$53,2,0)</f>
        <v>443000000</v>
      </c>
      <c r="D27" s="7">
        <f>VLOOKUP(B27,[2]pricelist!$B$3:$H$53,7,0)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VLOOKUP(B28,[2]pricelist!$B$3:$C$53,2,0)</f>
        <v>155700000</v>
      </c>
      <c r="D28" s="7">
        <f>VLOOKUP(B28,[2]pricelist!$B$3:$H$53,7,0)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VLOOKUP(B29,[2]pricelist!$B$3:$C$53,2,0)</f>
        <v>172600000</v>
      </c>
      <c r="D29" s="7">
        <f>VLOOKUP(B29,[2]pricelist!$B$3:$H$53,7,0)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VLOOKUP(B30,[2]pricelist!$B$3:$C$53,2,0)</f>
        <v>176000000</v>
      </c>
      <c r="D30" s="7">
        <f>VLOOKUP(B30,[2]pricelist!$B$3:$H$53,7,0)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VLOOKUP(B31,[2]pricelist!$B$3:$C$53,2,0)</f>
        <v>168000000</v>
      </c>
      <c r="D31" s="7">
        <f>VLOOKUP(B31,[2]pricelist!$B$3:$H$53,7,0)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VLOOKUP(B32,[2]pricelist!$B$3:$C$53,2,0)</f>
        <v>188300000</v>
      </c>
      <c r="D32" s="7">
        <f>VLOOKUP(B32,[2]pricelist!$B$3:$H$53,7,0)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VLOOKUP(B33,[2]pricelist!$B$3:$C$53,2,0)</f>
        <v>443000000</v>
      </c>
      <c r="D33" s="7">
        <f>VLOOKUP(B33,[2]pricelist!$B$3:$H$53,7,0)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VLOOKUP(B34,[2]pricelist!$B$3:$C$53,2,0)</f>
        <v>345650000</v>
      </c>
      <c r="D34" s="7">
        <f>VLOOKUP(B34,[2]pricelist!$B$3:$H$53,7,0)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2025-04-09T07:07:11Z</dcterms:modified>
</cp:coreProperties>
</file>