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845" windowHeight="8865" activeTab="8"/>
  </bookViews>
  <sheets>
    <sheet name="test" sheetId="12" r:id="rId1"/>
    <sheet name="Ech 1" sheetId="13" r:id="rId2"/>
    <sheet name="Ech 2" sheetId="8" r:id="rId3"/>
    <sheet name="Ech 3" sheetId="9" r:id="rId4"/>
    <sheet name="Ech 4" sheetId="10" r:id="rId5"/>
    <sheet name="Ech 5" sheetId="11" r:id="rId6"/>
    <sheet name="ET" sheetId="7" r:id="rId7"/>
    <sheet name="5 Echantillons" sheetId="14" r:id="rId8"/>
    <sheet name="AT" sheetId="15" r:id="rId9"/>
  </sheets>
  <definedNames>
    <definedName name="_xlchart.v1.0" hidden="1">ET!$B$10</definedName>
    <definedName name="_xlchart.v1.1" hidden="1">ET!$B$11</definedName>
    <definedName name="_xlchart.v1.10" hidden="1">ET!$B$8</definedName>
    <definedName name="_xlchart.v1.11" hidden="1">ET!$B$9</definedName>
    <definedName name="_xlchart.v1.12" hidden="1">ET!$C$10:$G$10</definedName>
    <definedName name="_xlchart.v1.13" hidden="1">ET!$C$11:$G$11</definedName>
    <definedName name="_xlchart.v1.14" hidden="1">ET!$C$12:$G$12</definedName>
    <definedName name="_xlchart.v1.15" hidden="1">ET!$C$13:$G$13</definedName>
    <definedName name="_xlchart.v1.16" hidden="1">ET!$C$2:$G$2</definedName>
    <definedName name="_xlchart.v1.17" hidden="1">ET!$C$3:$G$3</definedName>
    <definedName name="_xlchart.v1.18" hidden="1">ET!$C$4:$G$4</definedName>
    <definedName name="_xlchart.v1.19" hidden="1">ET!$C$5:$G$5</definedName>
    <definedName name="_xlchart.v1.2" hidden="1">ET!$B$12</definedName>
    <definedName name="_xlchart.v1.20" hidden="1">ET!$C$6:$G$6</definedName>
    <definedName name="_xlchart.v1.21" hidden="1">ET!$C$7:$G$7</definedName>
    <definedName name="_xlchart.v1.22" hidden="1">ET!$C$8:$G$8</definedName>
    <definedName name="_xlchart.v1.23" hidden="1">ET!$C$9:$G$9</definedName>
    <definedName name="_xlchart.v1.24" hidden="1">ET!$B$10</definedName>
    <definedName name="_xlchart.v1.25" hidden="1">ET!$B$11</definedName>
    <definedName name="_xlchart.v1.26" hidden="1">ET!$B$12</definedName>
    <definedName name="_xlchart.v1.27" hidden="1">ET!$B$13</definedName>
    <definedName name="_xlchart.v1.28" hidden="1">ET!$B$2</definedName>
    <definedName name="_xlchart.v1.29" hidden="1">ET!$B$3</definedName>
    <definedName name="_xlchart.v1.3" hidden="1">ET!$B$13</definedName>
    <definedName name="_xlchart.v1.30" hidden="1">ET!$B$4</definedName>
    <definedName name="_xlchart.v1.31" hidden="1">ET!$B$5</definedName>
    <definedName name="_xlchart.v1.32" hidden="1">ET!$B$6</definedName>
    <definedName name="_xlchart.v1.33" hidden="1">ET!$B$7</definedName>
    <definedName name="_xlchart.v1.34" hidden="1">ET!$B$8</definedName>
    <definedName name="_xlchart.v1.35" hidden="1">ET!$B$9</definedName>
    <definedName name="_xlchart.v1.36" hidden="1">ET!$C$15:$G$15</definedName>
    <definedName name="_xlchart.v1.37" hidden="1">ET!$C$16:$G$16</definedName>
    <definedName name="_xlchart.v1.38" hidden="1">ET!$C$17:$G$17</definedName>
    <definedName name="_xlchart.v1.39" hidden="1">ET!$C$18:$G$18</definedName>
    <definedName name="_xlchart.v1.4" hidden="1">ET!$B$2</definedName>
    <definedName name="_xlchart.v1.40" hidden="1">ET!$C$19:$G$19</definedName>
    <definedName name="_xlchart.v1.41" hidden="1">ET!$C$20:$G$20</definedName>
    <definedName name="_xlchart.v1.42" hidden="1">ET!$C$21:$G$21</definedName>
    <definedName name="_xlchart.v1.43" hidden="1">ET!$C$22:$G$22</definedName>
    <definedName name="_xlchart.v1.44" hidden="1">ET!$C$23:$G$23</definedName>
    <definedName name="_xlchart.v1.45" hidden="1">ET!$C$24:$G$24</definedName>
    <definedName name="_xlchart.v1.46" hidden="1">ET!$C$25:$G$25</definedName>
    <definedName name="_xlchart.v1.47" hidden="1">ET!$C$26:$G$26</definedName>
    <definedName name="_xlchart.v1.5" hidden="1">ET!$B$3</definedName>
    <definedName name="_xlchart.v1.6" hidden="1">ET!$B$4</definedName>
    <definedName name="_xlchart.v1.7" hidden="1">ET!$B$5</definedName>
    <definedName name="_xlchart.v1.8" hidden="1">ET!$B$6</definedName>
    <definedName name="_xlchart.v1.9" hidden="1">ET!$B$7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4" l="1"/>
  <c r="AC2" i="14"/>
  <c r="AD2" i="14"/>
  <c r="AE2" i="14"/>
  <c r="AF2" i="14"/>
  <c r="AG2" i="14"/>
  <c r="AH2" i="14"/>
  <c r="AI2" i="14"/>
  <c r="AB3" i="14"/>
  <c r="AC3" i="14"/>
  <c r="AD3" i="14"/>
  <c r="AE3" i="14"/>
  <c r="AF3" i="14"/>
  <c r="AG3" i="14"/>
  <c r="AH3" i="14"/>
  <c r="AI3" i="14"/>
  <c r="AB4" i="14"/>
  <c r="AC4" i="14"/>
  <c r="AD4" i="14"/>
  <c r="AE4" i="14"/>
  <c r="AF4" i="14"/>
  <c r="AG4" i="14"/>
  <c r="AH4" i="14"/>
  <c r="AI4" i="14"/>
  <c r="AB5" i="14"/>
  <c r="AC5" i="14"/>
  <c r="AD5" i="14"/>
  <c r="AE5" i="14"/>
  <c r="AF5" i="14"/>
  <c r="AG5" i="14"/>
  <c r="AH5" i="14"/>
  <c r="AI5" i="14"/>
  <c r="AB6" i="14"/>
  <c r="AC6" i="14"/>
  <c r="AD6" i="14"/>
  <c r="AE6" i="14"/>
  <c r="AF6" i="14"/>
  <c r="AG6" i="14"/>
  <c r="AH6" i="14"/>
  <c r="AI6" i="14"/>
  <c r="AB7" i="14"/>
  <c r="AC7" i="14"/>
  <c r="AD7" i="14"/>
  <c r="AE7" i="14"/>
  <c r="AF7" i="14"/>
  <c r="AG7" i="14"/>
  <c r="AH7" i="14"/>
  <c r="AI7" i="14"/>
  <c r="AB8" i="14"/>
  <c r="AC8" i="14"/>
  <c r="AD8" i="14"/>
  <c r="AE8" i="14"/>
  <c r="AF8" i="14"/>
  <c r="AG8" i="14"/>
  <c r="AH8" i="14"/>
  <c r="AI8" i="14"/>
  <c r="AB9" i="14"/>
  <c r="AC9" i="14"/>
  <c r="AD9" i="14"/>
  <c r="AE9" i="14"/>
  <c r="AF9" i="14"/>
  <c r="AG9" i="14"/>
  <c r="AH9" i="14"/>
  <c r="AI9" i="14"/>
  <c r="AB10" i="14"/>
  <c r="AC10" i="14"/>
  <c r="AD10" i="14"/>
  <c r="AE10" i="14"/>
  <c r="AF10" i="14"/>
  <c r="AG10" i="14"/>
  <c r="AH10" i="14"/>
  <c r="AI10" i="14"/>
  <c r="AB11" i="14"/>
  <c r="AC11" i="14"/>
  <c r="AD11" i="14"/>
  <c r="AE11" i="14"/>
  <c r="AF11" i="14"/>
  <c r="AG11" i="14"/>
  <c r="AH11" i="14"/>
  <c r="AI11" i="14"/>
  <c r="AB12" i="14"/>
  <c r="AC12" i="14"/>
  <c r="AD12" i="14"/>
  <c r="AE12" i="14"/>
  <c r="AF12" i="14"/>
  <c r="AG12" i="14"/>
  <c r="AH12" i="14"/>
  <c r="AI12" i="14"/>
  <c r="AB13" i="14"/>
  <c r="AC13" i="14"/>
  <c r="AD13" i="14"/>
  <c r="AE13" i="14"/>
  <c r="AF13" i="14"/>
  <c r="AG13" i="14"/>
  <c r="AH13" i="14"/>
  <c r="AI13" i="14"/>
  <c r="AB14" i="14"/>
  <c r="AC14" i="14"/>
  <c r="AD14" i="14"/>
  <c r="AE14" i="14"/>
  <c r="AF14" i="14"/>
  <c r="AG14" i="14"/>
  <c r="AH14" i="14"/>
  <c r="AI14" i="14"/>
  <c r="AB15" i="14"/>
  <c r="AC15" i="14"/>
  <c r="AD15" i="14"/>
  <c r="AE15" i="14"/>
  <c r="AF15" i="14"/>
  <c r="AG15" i="14"/>
  <c r="AH15" i="14"/>
  <c r="AI15" i="14"/>
  <c r="AB16" i="14"/>
  <c r="AC16" i="14"/>
  <c r="AD16" i="14"/>
  <c r="AE16" i="14"/>
  <c r="AF16" i="14"/>
  <c r="AG16" i="14"/>
  <c r="AH16" i="14"/>
  <c r="AI16" i="14"/>
  <c r="AB17" i="14"/>
  <c r="AC17" i="14"/>
  <c r="AD17" i="14"/>
  <c r="AE17" i="14"/>
  <c r="AF17" i="14"/>
  <c r="AG17" i="14"/>
  <c r="AH17" i="14"/>
  <c r="AI17" i="14"/>
  <c r="AB18" i="14"/>
  <c r="AC18" i="14"/>
  <c r="AD18" i="14"/>
  <c r="AE18" i="14"/>
  <c r="AF18" i="14"/>
  <c r="AG18" i="14"/>
  <c r="AH18" i="14"/>
  <c r="AI18" i="14"/>
  <c r="AB19" i="14"/>
  <c r="AC19" i="14"/>
  <c r="AD19" i="14"/>
  <c r="AE19" i="14"/>
  <c r="AF19" i="14"/>
  <c r="AG19" i="14"/>
  <c r="AH19" i="14"/>
  <c r="AI19" i="14"/>
  <c r="AB20" i="14"/>
  <c r="AC20" i="14"/>
  <c r="AD20" i="14"/>
  <c r="AE20" i="14"/>
  <c r="AF20" i="14"/>
  <c r="AG20" i="14"/>
  <c r="AH20" i="14"/>
  <c r="AI20" i="14"/>
  <c r="AB21" i="14"/>
  <c r="AC21" i="14"/>
  <c r="AD21" i="14"/>
  <c r="AE21" i="14"/>
  <c r="AF21" i="14"/>
  <c r="AG21" i="14"/>
  <c r="AH21" i="14"/>
  <c r="AI21" i="14"/>
  <c r="AB22" i="14"/>
  <c r="AC22" i="14"/>
  <c r="AD22" i="14"/>
  <c r="AE22" i="14"/>
  <c r="AF22" i="14"/>
  <c r="AG22" i="14"/>
  <c r="AH22" i="14"/>
  <c r="AI22" i="14"/>
  <c r="AB23" i="14"/>
  <c r="AC23" i="14"/>
  <c r="AD23" i="14"/>
  <c r="AE23" i="14"/>
  <c r="AF23" i="14"/>
  <c r="AG23" i="14"/>
  <c r="AH23" i="14"/>
  <c r="AI23" i="14"/>
  <c r="AB24" i="14"/>
  <c r="AC24" i="14"/>
  <c r="AD24" i="14"/>
  <c r="AE24" i="14"/>
  <c r="AF24" i="14"/>
  <c r="AG24" i="14"/>
  <c r="AH24" i="14"/>
  <c r="AI24" i="14"/>
  <c r="AB25" i="14"/>
  <c r="AC25" i="14"/>
  <c r="AD25" i="14"/>
  <c r="AE25" i="14"/>
  <c r="AF25" i="14"/>
  <c r="AG25" i="14"/>
  <c r="AH25" i="14"/>
  <c r="AI25" i="14"/>
  <c r="AB26" i="14"/>
  <c r="AC26" i="14"/>
  <c r="AD26" i="14"/>
  <c r="AE26" i="14"/>
  <c r="AF26" i="14"/>
  <c r="AG26" i="14"/>
  <c r="AH26" i="14"/>
  <c r="AI26" i="14"/>
  <c r="AB27" i="14"/>
  <c r="AC27" i="14"/>
  <c r="AD27" i="14"/>
  <c r="AE27" i="14"/>
  <c r="AF27" i="14"/>
  <c r="AG27" i="14"/>
  <c r="AH27" i="14"/>
  <c r="AI27" i="14"/>
  <c r="AB28" i="14"/>
  <c r="AC28" i="14"/>
  <c r="AD28" i="14"/>
  <c r="AE28" i="14"/>
  <c r="AF28" i="14"/>
  <c r="AG28" i="14"/>
  <c r="AH28" i="14"/>
  <c r="AI28" i="14"/>
  <c r="AB29" i="14"/>
  <c r="AC29" i="14"/>
  <c r="AD29" i="14"/>
  <c r="AE29" i="14"/>
  <c r="AF29" i="14"/>
  <c r="AG29" i="14"/>
  <c r="AH29" i="14"/>
  <c r="AI29" i="14"/>
  <c r="AB30" i="14"/>
  <c r="AC30" i="14"/>
  <c r="AD30" i="14"/>
  <c r="AE30" i="14"/>
  <c r="AF30" i="14"/>
  <c r="AG30" i="14"/>
  <c r="AH30" i="14"/>
  <c r="AI30" i="14"/>
  <c r="AB31" i="14"/>
  <c r="AC31" i="14"/>
  <c r="AD31" i="14"/>
  <c r="AE31" i="14"/>
  <c r="AF31" i="14"/>
  <c r="AG31" i="14"/>
  <c r="AH31" i="14"/>
  <c r="AI31" i="14"/>
  <c r="AB32" i="14"/>
  <c r="AC32" i="14"/>
  <c r="AD32" i="14"/>
  <c r="AE32" i="14"/>
  <c r="AF32" i="14"/>
  <c r="AG32" i="14"/>
  <c r="AH32" i="14"/>
  <c r="AI32" i="14"/>
  <c r="AB33" i="14"/>
  <c r="AC33" i="14"/>
  <c r="AD33" i="14"/>
  <c r="AE33" i="14"/>
  <c r="AF33" i="14"/>
  <c r="AG33" i="14"/>
  <c r="AH33" i="14"/>
  <c r="AI33" i="14"/>
  <c r="AB34" i="14"/>
  <c r="AC34" i="14"/>
  <c r="AD34" i="14"/>
  <c r="AE34" i="14"/>
  <c r="AF34" i="14"/>
  <c r="AG34" i="14"/>
  <c r="AH34" i="14"/>
  <c r="AI34" i="14"/>
  <c r="AB35" i="14"/>
  <c r="AC35" i="14"/>
  <c r="AD35" i="14"/>
  <c r="AE35" i="14"/>
  <c r="AF35" i="14"/>
  <c r="AG35" i="14"/>
  <c r="AH35" i="14"/>
  <c r="AI35" i="14"/>
  <c r="AB36" i="14"/>
  <c r="AC36" i="14"/>
  <c r="AD36" i="14"/>
  <c r="AE36" i="14"/>
  <c r="AF36" i="14"/>
  <c r="AG36" i="14"/>
  <c r="AH36" i="14"/>
  <c r="AI36" i="14"/>
  <c r="AB37" i="14"/>
  <c r="AC37" i="14"/>
  <c r="AD37" i="14"/>
  <c r="AE37" i="14"/>
  <c r="AF37" i="14"/>
  <c r="AG37" i="14"/>
  <c r="AH37" i="14"/>
  <c r="AI37" i="14"/>
  <c r="AB38" i="14"/>
  <c r="AC38" i="14"/>
  <c r="AD38" i="14"/>
  <c r="AE38" i="14"/>
  <c r="AF38" i="14"/>
  <c r="AG38" i="14"/>
  <c r="AH38" i="14"/>
  <c r="AI38" i="14"/>
  <c r="AB39" i="14"/>
  <c r="AC39" i="14"/>
  <c r="AD39" i="14"/>
  <c r="AE39" i="14"/>
  <c r="AF39" i="14"/>
  <c r="AG39" i="14"/>
  <c r="AH39" i="14"/>
  <c r="AI39" i="14"/>
  <c r="AB40" i="14"/>
  <c r="AC40" i="14"/>
  <c r="AD40" i="14"/>
  <c r="AE40" i="14"/>
  <c r="AF40" i="14"/>
  <c r="AG40" i="14"/>
  <c r="AH40" i="14"/>
  <c r="AI40" i="14"/>
  <c r="AB41" i="14"/>
  <c r="AC41" i="14"/>
  <c r="AD41" i="14"/>
  <c r="AE41" i="14"/>
  <c r="AF41" i="14"/>
  <c r="AG41" i="14"/>
  <c r="AH41" i="14"/>
  <c r="AI41" i="14"/>
  <c r="AB42" i="14"/>
  <c r="AC42" i="14"/>
  <c r="AD42" i="14"/>
  <c r="AE42" i="14"/>
  <c r="AF42" i="14"/>
  <c r="AG42" i="14"/>
  <c r="AH42" i="14"/>
  <c r="AI42" i="14"/>
  <c r="AB43" i="14"/>
  <c r="AC43" i="14"/>
  <c r="AD43" i="14"/>
  <c r="AE43" i="14"/>
  <c r="AF43" i="14"/>
  <c r="AG43" i="14"/>
  <c r="AH43" i="14"/>
  <c r="AI43" i="14"/>
  <c r="AB44" i="14"/>
  <c r="AC44" i="14"/>
  <c r="AD44" i="14"/>
  <c r="AE44" i="14"/>
  <c r="AF44" i="14"/>
  <c r="AG44" i="14"/>
  <c r="AH44" i="14"/>
  <c r="AI44" i="14"/>
  <c r="AB45" i="14"/>
  <c r="AC45" i="14"/>
  <c r="AD45" i="14"/>
  <c r="AE45" i="14"/>
  <c r="AF45" i="14"/>
  <c r="AG45" i="14"/>
  <c r="AH45" i="14"/>
  <c r="AI45" i="14"/>
  <c r="AB46" i="14"/>
  <c r="AC46" i="14"/>
  <c r="AD46" i="14"/>
  <c r="AE46" i="14"/>
  <c r="AF46" i="14"/>
  <c r="AG46" i="14"/>
  <c r="AH46" i="14"/>
  <c r="AI46" i="14"/>
  <c r="AB47" i="14"/>
  <c r="AC47" i="14"/>
  <c r="AD47" i="14"/>
  <c r="AE47" i="14"/>
  <c r="AF47" i="14"/>
  <c r="AG47" i="14"/>
  <c r="AH47" i="14"/>
  <c r="AI47" i="14"/>
  <c r="AB48" i="14"/>
  <c r="AC48" i="14"/>
  <c r="AD48" i="14"/>
  <c r="AE48" i="14"/>
  <c r="AF48" i="14"/>
  <c r="AG48" i="14"/>
  <c r="AH48" i="14"/>
  <c r="AI48" i="14"/>
  <c r="AB49" i="14"/>
  <c r="AC49" i="14"/>
  <c r="AD49" i="14"/>
  <c r="AE49" i="14"/>
  <c r="AF49" i="14"/>
  <c r="AG49" i="14"/>
  <c r="AH49" i="14"/>
  <c r="AI49" i="14"/>
  <c r="AB50" i="14"/>
  <c r="AC50" i="14"/>
  <c r="AD50" i="14"/>
  <c r="AE50" i="14"/>
  <c r="AF50" i="14"/>
  <c r="AG50" i="14"/>
  <c r="AH50" i="14"/>
  <c r="AI50" i="14"/>
  <c r="AB51" i="14"/>
  <c r="AC51" i="14"/>
  <c r="AD51" i="14"/>
  <c r="AE51" i="14"/>
  <c r="AF51" i="14"/>
  <c r="AG51" i="14"/>
  <c r="AH51" i="14"/>
  <c r="AI51" i="14"/>
  <c r="AB52" i="14"/>
  <c r="AC52" i="14"/>
  <c r="AD52" i="14"/>
  <c r="AE52" i="14"/>
  <c r="AF52" i="14"/>
  <c r="AG52" i="14"/>
  <c r="AH52" i="14"/>
  <c r="AI52" i="14"/>
  <c r="AB53" i="14"/>
  <c r="AC53" i="14"/>
  <c r="AD53" i="14"/>
  <c r="AE53" i="14"/>
  <c r="AF53" i="14"/>
  <c r="AG53" i="14"/>
  <c r="AH53" i="14"/>
  <c r="AI53" i="14"/>
  <c r="AB54" i="14"/>
  <c r="AC54" i="14"/>
  <c r="AD54" i="14"/>
  <c r="AE54" i="14"/>
  <c r="AF54" i="14"/>
  <c r="AG54" i="14"/>
  <c r="AH54" i="14"/>
  <c r="AI54" i="14"/>
  <c r="AB55" i="14"/>
  <c r="AC55" i="14"/>
  <c r="AD55" i="14"/>
  <c r="AE55" i="14"/>
  <c r="AF55" i="14"/>
  <c r="AG55" i="14"/>
  <c r="AH55" i="14"/>
  <c r="AI55" i="14"/>
  <c r="AB56" i="14"/>
  <c r="AC56" i="14"/>
  <c r="AD56" i="14"/>
  <c r="AE56" i="14"/>
  <c r="AF56" i="14"/>
  <c r="AG56" i="14"/>
  <c r="AH56" i="14"/>
  <c r="AI56" i="14"/>
  <c r="AB57" i="14"/>
  <c r="AC57" i="14"/>
  <c r="AD57" i="14"/>
  <c r="AE57" i="14"/>
  <c r="AF57" i="14"/>
  <c r="AG57" i="14"/>
  <c r="AH57" i="14"/>
  <c r="AI57" i="14"/>
  <c r="AB58" i="14"/>
  <c r="AC58" i="14"/>
  <c r="AD58" i="14"/>
  <c r="AE58" i="14"/>
  <c r="AF58" i="14"/>
  <c r="AG58" i="14"/>
  <c r="AH58" i="14"/>
  <c r="AI58" i="14"/>
  <c r="AB59" i="14"/>
  <c r="AC59" i="14"/>
  <c r="AD59" i="14"/>
  <c r="AE59" i="14"/>
  <c r="AF59" i="14"/>
  <c r="AG59" i="14"/>
  <c r="AH59" i="14"/>
  <c r="AI59" i="14"/>
  <c r="AB60" i="14"/>
  <c r="AC60" i="14"/>
  <c r="AD60" i="14"/>
  <c r="AE60" i="14"/>
  <c r="AF60" i="14"/>
  <c r="AG60" i="14"/>
  <c r="AH60" i="14"/>
  <c r="AI60" i="14"/>
  <c r="AB61" i="14"/>
  <c r="AC61" i="14"/>
  <c r="AD61" i="14"/>
  <c r="AE61" i="14"/>
  <c r="AF61" i="14"/>
  <c r="AG61" i="14"/>
  <c r="AH61" i="14"/>
  <c r="AI61" i="14"/>
  <c r="AA61" i="14"/>
  <c r="AA60" i="14"/>
  <c r="AA59" i="14"/>
  <c r="AA58" i="14"/>
  <c r="AA57" i="14"/>
  <c r="AA56" i="14"/>
  <c r="AA55" i="14"/>
  <c r="AA53" i="14"/>
  <c r="AA54" i="14"/>
  <c r="AA52" i="14"/>
  <c r="AA51" i="14"/>
  <c r="AA50" i="14"/>
  <c r="AA49" i="14"/>
  <c r="B3" i="9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2" i="14"/>
  <c r="C4" i="14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H6" i="14"/>
  <c r="I6" i="14"/>
  <c r="J6" i="14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4" i="14"/>
  <c r="D14" i="14"/>
  <c r="E14" i="14"/>
  <c r="F14" i="14"/>
  <c r="G14" i="14"/>
  <c r="H14" i="14"/>
  <c r="I14" i="14"/>
  <c r="J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C19" i="14"/>
  <c r="D19" i="14"/>
  <c r="E19" i="14"/>
  <c r="F19" i="14"/>
  <c r="G19" i="14"/>
  <c r="H19" i="14"/>
  <c r="I19" i="14"/>
  <c r="J19" i="14"/>
  <c r="C20" i="14"/>
  <c r="D20" i="14"/>
  <c r="E20" i="14"/>
  <c r="F20" i="14"/>
  <c r="G20" i="14"/>
  <c r="H20" i="14"/>
  <c r="I20" i="14"/>
  <c r="J20" i="14"/>
  <c r="C21" i="14"/>
  <c r="D21" i="14"/>
  <c r="E21" i="14"/>
  <c r="F21" i="14"/>
  <c r="G21" i="14"/>
  <c r="H21" i="14"/>
  <c r="I21" i="14"/>
  <c r="J21" i="14"/>
  <c r="C59" i="14"/>
  <c r="D59" i="14"/>
  <c r="E59" i="14"/>
  <c r="F59" i="14"/>
  <c r="G59" i="14"/>
  <c r="H59" i="14"/>
  <c r="I59" i="14"/>
  <c r="J59" i="14"/>
  <c r="C60" i="14"/>
  <c r="D60" i="14"/>
  <c r="E60" i="14"/>
  <c r="F60" i="14"/>
  <c r="G60" i="14"/>
  <c r="H60" i="14"/>
  <c r="I60" i="14"/>
  <c r="J60" i="14"/>
  <c r="C61" i="14"/>
  <c r="D61" i="14"/>
  <c r="E61" i="14"/>
  <c r="F61" i="14"/>
  <c r="G61" i="14"/>
  <c r="H61" i="14"/>
  <c r="I61" i="14"/>
  <c r="J61" i="14"/>
  <c r="C54" i="14"/>
  <c r="D54" i="14"/>
  <c r="E54" i="14"/>
  <c r="F54" i="14"/>
  <c r="G54" i="14"/>
  <c r="H54" i="14"/>
  <c r="I54" i="14"/>
  <c r="J54" i="14"/>
  <c r="C55" i="14"/>
  <c r="D55" i="14"/>
  <c r="E55" i="14"/>
  <c r="F55" i="14"/>
  <c r="G55" i="14"/>
  <c r="H55" i="14"/>
  <c r="I55" i="14"/>
  <c r="J55" i="14"/>
  <c r="C56" i="14"/>
  <c r="D56" i="14"/>
  <c r="E56" i="14"/>
  <c r="F56" i="14"/>
  <c r="G56" i="14"/>
  <c r="H56" i="14"/>
  <c r="I56" i="14"/>
  <c r="J56" i="14"/>
  <c r="C49" i="14"/>
  <c r="D49" i="14"/>
  <c r="E49" i="14"/>
  <c r="F49" i="14"/>
  <c r="G49" i="14"/>
  <c r="H49" i="14"/>
  <c r="I49" i="14"/>
  <c r="J49" i="14"/>
  <c r="C50" i="14"/>
  <c r="D50" i="14"/>
  <c r="E50" i="14"/>
  <c r="F50" i="14"/>
  <c r="G50" i="14"/>
  <c r="H50" i="14"/>
  <c r="I50" i="14"/>
  <c r="J50" i="14"/>
  <c r="C51" i="14"/>
  <c r="D51" i="14"/>
  <c r="E51" i="14"/>
  <c r="F51" i="14"/>
  <c r="G51" i="14"/>
  <c r="H51" i="14"/>
  <c r="I51" i="14"/>
  <c r="J51" i="14"/>
  <c r="C44" i="14"/>
  <c r="D44" i="14"/>
  <c r="E44" i="14"/>
  <c r="F44" i="14"/>
  <c r="G44" i="14"/>
  <c r="H44" i="14"/>
  <c r="I44" i="14"/>
  <c r="J44" i="14"/>
  <c r="C45" i="14"/>
  <c r="D45" i="14"/>
  <c r="E45" i="14"/>
  <c r="F45" i="14"/>
  <c r="G45" i="14"/>
  <c r="H45" i="14"/>
  <c r="I45" i="14"/>
  <c r="J45" i="14"/>
  <c r="C46" i="14"/>
  <c r="D46" i="14"/>
  <c r="E46" i="14"/>
  <c r="F46" i="14"/>
  <c r="G46" i="14"/>
  <c r="H46" i="14"/>
  <c r="I46" i="14"/>
  <c r="J46" i="14"/>
  <c r="C39" i="14"/>
  <c r="D39" i="14"/>
  <c r="E39" i="14"/>
  <c r="F39" i="14"/>
  <c r="G39" i="14"/>
  <c r="H39" i="14"/>
  <c r="I39" i="14"/>
  <c r="J39" i="14"/>
  <c r="C40" i="14"/>
  <c r="D40" i="14"/>
  <c r="E40" i="14"/>
  <c r="F40" i="14"/>
  <c r="G40" i="14"/>
  <c r="H40" i="14"/>
  <c r="I40" i="14"/>
  <c r="J40" i="14"/>
  <c r="C41" i="14"/>
  <c r="D41" i="14"/>
  <c r="E41" i="14"/>
  <c r="F41" i="14"/>
  <c r="G41" i="14"/>
  <c r="H41" i="14"/>
  <c r="I41" i="14"/>
  <c r="J41" i="14"/>
  <c r="J34" i="14"/>
  <c r="J35" i="14"/>
  <c r="J36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29" i="14"/>
  <c r="D29" i="14"/>
  <c r="E29" i="14"/>
  <c r="F29" i="14"/>
  <c r="G29" i="14"/>
  <c r="H29" i="14"/>
  <c r="I29" i="14"/>
  <c r="J29" i="14"/>
  <c r="C30" i="14"/>
  <c r="D30" i="14"/>
  <c r="E30" i="14"/>
  <c r="F30" i="14"/>
  <c r="G30" i="14"/>
  <c r="H30" i="14"/>
  <c r="I30" i="14"/>
  <c r="J30" i="14"/>
  <c r="C31" i="14"/>
  <c r="D31" i="14"/>
  <c r="E31" i="14"/>
  <c r="F31" i="14"/>
  <c r="G31" i="14"/>
  <c r="H31" i="14"/>
  <c r="I31" i="14"/>
  <c r="J31" i="14"/>
  <c r="C24" i="14"/>
  <c r="D24" i="14"/>
  <c r="E24" i="14"/>
  <c r="F24" i="14"/>
  <c r="G24" i="14"/>
  <c r="H24" i="14"/>
  <c r="I24" i="14"/>
  <c r="J24" i="14"/>
  <c r="C25" i="14"/>
  <c r="D25" i="14"/>
  <c r="E25" i="14"/>
  <c r="F25" i="14"/>
  <c r="G25" i="14"/>
  <c r="H25" i="14"/>
  <c r="I25" i="14"/>
  <c r="J25" i="14"/>
  <c r="C26" i="14"/>
  <c r="D26" i="14"/>
  <c r="E26" i="14"/>
  <c r="F26" i="14"/>
  <c r="G26" i="14"/>
  <c r="H26" i="14"/>
  <c r="I26" i="14"/>
  <c r="J26" i="14"/>
  <c r="B61" i="14"/>
  <c r="B60" i="14"/>
  <c r="B59" i="14"/>
  <c r="B56" i="14"/>
  <c r="B55" i="14"/>
  <c r="B54" i="14"/>
  <c r="B51" i="14"/>
  <c r="B50" i="14"/>
  <c r="B49" i="14"/>
  <c r="B46" i="14"/>
  <c r="B45" i="14"/>
  <c r="B44" i="14"/>
  <c r="B41" i="14"/>
  <c r="B40" i="14"/>
  <c r="B39" i="14"/>
  <c r="B36" i="14"/>
  <c r="B35" i="14"/>
  <c r="B34" i="14"/>
  <c r="B31" i="14"/>
  <c r="B30" i="14"/>
  <c r="B29" i="14"/>
  <c r="B26" i="14"/>
  <c r="B25" i="14"/>
  <c r="B24" i="14"/>
  <c r="B21" i="14"/>
  <c r="B20" i="14"/>
  <c r="B19" i="14"/>
  <c r="B16" i="14"/>
  <c r="B15" i="14"/>
  <c r="B14" i="14"/>
  <c r="B11" i="14"/>
  <c r="B10" i="14"/>
  <c r="B9" i="14"/>
  <c r="B4" i="14"/>
  <c r="B6" i="14"/>
  <c r="B5" i="14"/>
  <c r="K3" i="11"/>
  <c r="L3" i="11"/>
  <c r="N3" i="11"/>
  <c r="O3" i="11"/>
  <c r="P3" i="11"/>
  <c r="Q3" i="11"/>
  <c r="R3" i="11"/>
  <c r="S3" i="11"/>
  <c r="T3" i="11"/>
  <c r="K16" i="11"/>
  <c r="L16" i="11"/>
  <c r="N16" i="11"/>
  <c r="O16" i="11"/>
  <c r="P16" i="11"/>
  <c r="K16" i="10"/>
  <c r="L16" i="10"/>
  <c r="N16" i="10"/>
  <c r="O16" i="10"/>
  <c r="P16" i="10"/>
  <c r="Q16" i="10"/>
  <c r="R16" i="10"/>
  <c r="S16" i="10"/>
  <c r="T16" i="10"/>
  <c r="U16" i="10"/>
  <c r="K16" i="9"/>
  <c r="L16" i="9"/>
  <c r="N16" i="9"/>
  <c r="O16" i="9"/>
  <c r="P16" i="9"/>
  <c r="Q16" i="9"/>
  <c r="R16" i="9"/>
  <c r="S16" i="9"/>
  <c r="T16" i="9"/>
  <c r="U16" i="9"/>
  <c r="K3" i="9"/>
  <c r="L3" i="9"/>
  <c r="N3" i="9"/>
  <c r="O3" i="9"/>
  <c r="P3" i="9"/>
  <c r="Q3" i="9"/>
  <c r="R3" i="9"/>
  <c r="C57" i="14" l="1"/>
  <c r="D57" i="14"/>
  <c r="E57" i="14"/>
  <c r="F57" i="14"/>
  <c r="G57" i="14"/>
  <c r="H57" i="14"/>
  <c r="I57" i="14"/>
  <c r="J57" i="14"/>
  <c r="C58" i="14"/>
  <c r="D58" i="14"/>
  <c r="E58" i="14"/>
  <c r="F58" i="14"/>
  <c r="G58" i="14"/>
  <c r="H58" i="14"/>
  <c r="I58" i="14"/>
  <c r="J58" i="14"/>
  <c r="C52" i="14"/>
  <c r="D52" i="14"/>
  <c r="E52" i="14"/>
  <c r="F52" i="14"/>
  <c r="G52" i="14"/>
  <c r="H52" i="14"/>
  <c r="I52" i="14"/>
  <c r="J52" i="14"/>
  <c r="C53" i="14"/>
  <c r="D53" i="14"/>
  <c r="E53" i="14"/>
  <c r="F53" i="14"/>
  <c r="G53" i="14"/>
  <c r="H53" i="14"/>
  <c r="I53" i="14"/>
  <c r="J53" i="14"/>
  <c r="C47" i="14"/>
  <c r="D47" i="14"/>
  <c r="E47" i="14"/>
  <c r="F47" i="14"/>
  <c r="G47" i="14"/>
  <c r="H47" i="14"/>
  <c r="I47" i="14"/>
  <c r="J47" i="14"/>
  <c r="C48" i="14"/>
  <c r="D48" i="14"/>
  <c r="E48" i="14"/>
  <c r="F48" i="14"/>
  <c r="G48" i="14"/>
  <c r="H48" i="14"/>
  <c r="I48" i="14"/>
  <c r="J48" i="14"/>
  <c r="C42" i="14"/>
  <c r="D42" i="14"/>
  <c r="E42" i="14"/>
  <c r="F42" i="14"/>
  <c r="G42" i="14"/>
  <c r="H42" i="14"/>
  <c r="I42" i="14"/>
  <c r="J42" i="14"/>
  <c r="C43" i="14"/>
  <c r="D43" i="14"/>
  <c r="E43" i="14"/>
  <c r="F43" i="14"/>
  <c r="G43" i="14"/>
  <c r="H43" i="14"/>
  <c r="I43" i="14"/>
  <c r="J43" i="14"/>
  <c r="C37" i="14"/>
  <c r="D37" i="14"/>
  <c r="E37" i="14"/>
  <c r="F37" i="14"/>
  <c r="G37" i="14"/>
  <c r="H37" i="14"/>
  <c r="I37" i="14"/>
  <c r="J37" i="14"/>
  <c r="C38" i="14"/>
  <c r="D38" i="14"/>
  <c r="E38" i="14"/>
  <c r="F38" i="14"/>
  <c r="G38" i="14"/>
  <c r="H38" i="14"/>
  <c r="I38" i="14"/>
  <c r="J38" i="14"/>
  <c r="C32" i="14"/>
  <c r="D32" i="14"/>
  <c r="E32" i="14"/>
  <c r="F32" i="14"/>
  <c r="G32" i="14"/>
  <c r="H32" i="14"/>
  <c r="I32" i="14"/>
  <c r="J32" i="14"/>
  <c r="C33" i="14"/>
  <c r="D33" i="14"/>
  <c r="E33" i="14"/>
  <c r="F33" i="14"/>
  <c r="G33" i="14"/>
  <c r="H33" i="14"/>
  <c r="I33" i="14"/>
  <c r="J33" i="14"/>
  <c r="C27" i="14"/>
  <c r="D27" i="14"/>
  <c r="E27" i="14"/>
  <c r="F27" i="14"/>
  <c r="G27" i="14"/>
  <c r="H27" i="14"/>
  <c r="I27" i="14"/>
  <c r="J27" i="14"/>
  <c r="C28" i="14"/>
  <c r="D28" i="14"/>
  <c r="E28" i="14"/>
  <c r="F28" i="14"/>
  <c r="G28" i="14"/>
  <c r="H28" i="14"/>
  <c r="I28" i="14"/>
  <c r="J28" i="14"/>
  <c r="C22" i="14"/>
  <c r="D22" i="14"/>
  <c r="E22" i="14"/>
  <c r="F22" i="14"/>
  <c r="G22" i="14"/>
  <c r="H22" i="14"/>
  <c r="I22" i="14"/>
  <c r="J22" i="14"/>
  <c r="C23" i="14"/>
  <c r="D23" i="14"/>
  <c r="E23" i="14"/>
  <c r="F23" i="14"/>
  <c r="G23" i="14"/>
  <c r="H23" i="14"/>
  <c r="I23" i="14"/>
  <c r="J23" i="14"/>
  <c r="C17" i="14"/>
  <c r="D17" i="14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C12" i="14"/>
  <c r="D12" i="14"/>
  <c r="E12" i="14"/>
  <c r="F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C7" i="14"/>
  <c r="D7" i="14"/>
  <c r="E7" i="14"/>
  <c r="F7" i="14"/>
  <c r="G7" i="14"/>
  <c r="H7" i="14"/>
  <c r="I7" i="14"/>
  <c r="J7" i="14"/>
  <c r="C8" i="14"/>
  <c r="D8" i="14"/>
  <c r="E8" i="14"/>
  <c r="F8" i="14"/>
  <c r="G8" i="14"/>
  <c r="H8" i="14"/>
  <c r="I8" i="14"/>
  <c r="J8" i="14"/>
  <c r="B8" i="14"/>
  <c r="C2" i="14"/>
  <c r="D2" i="14"/>
  <c r="E2" i="14"/>
  <c r="F2" i="14"/>
  <c r="G2" i="14"/>
  <c r="H2" i="14"/>
  <c r="I2" i="14"/>
  <c r="J2" i="14"/>
  <c r="B58" i="14"/>
  <c r="B57" i="14"/>
  <c r="B53" i="14"/>
  <c r="B52" i="14"/>
  <c r="B48" i="14"/>
  <c r="B47" i="14"/>
  <c r="B43" i="14"/>
  <c r="B42" i="14"/>
  <c r="B38" i="14"/>
  <c r="B37" i="14"/>
  <c r="B33" i="14"/>
  <c r="B32" i="14"/>
  <c r="B28" i="14"/>
  <c r="B27" i="14"/>
  <c r="B23" i="14"/>
  <c r="B22" i="14"/>
  <c r="B18" i="14"/>
  <c r="B17" i="14"/>
  <c r="B13" i="14"/>
  <c r="B12" i="14"/>
  <c r="B7" i="14"/>
  <c r="B3" i="14"/>
  <c r="B2" i="14"/>
  <c r="K16" i="8"/>
  <c r="L16" i="8"/>
  <c r="N16" i="8"/>
  <c r="O16" i="8"/>
  <c r="P16" i="8"/>
  <c r="Q16" i="8"/>
  <c r="R16" i="8"/>
  <c r="S16" i="8"/>
  <c r="T16" i="8"/>
  <c r="K3" i="8"/>
  <c r="L3" i="8"/>
  <c r="N3" i="8"/>
  <c r="O3" i="8"/>
  <c r="P3" i="8"/>
  <c r="K4" i="8"/>
  <c r="L4" i="8"/>
  <c r="N4" i="8"/>
  <c r="O4" i="8"/>
  <c r="P4" i="8"/>
  <c r="K5" i="8"/>
  <c r="L5" i="8"/>
  <c r="N5" i="8"/>
  <c r="O5" i="8"/>
  <c r="P5" i="8"/>
  <c r="K6" i="8"/>
  <c r="L6" i="8"/>
  <c r="N6" i="8"/>
  <c r="O6" i="8"/>
  <c r="P6" i="8"/>
  <c r="K7" i="8"/>
  <c r="L7" i="8"/>
  <c r="N7" i="8"/>
  <c r="O7" i="8"/>
  <c r="P7" i="8"/>
  <c r="K8" i="8"/>
  <c r="L8" i="8"/>
  <c r="N8" i="8"/>
  <c r="O8" i="8"/>
  <c r="P8" i="8"/>
  <c r="K9" i="8"/>
  <c r="L9" i="8"/>
  <c r="N9" i="8"/>
  <c r="O9" i="8"/>
  <c r="P9" i="8"/>
  <c r="K10" i="8"/>
  <c r="L10" i="8"/>
  <c r="N10" i="8"/>
  <c r="O10" i="8"/>
  <c r="P10" i="8"/>
  <c r="K11" i="8"/>
  <c r="L11" i="8"/>
  <c r="N11" i="8"/>
  <c r="O11" i="8"/>
  <c r="P11" i="8"/>
  <c r="K12" i="8"/>
  <c r="L12" i="8"/>
  <c r="N12" i="8"/>
  <c r="O12" i="8"/>
  <c r="P12" i="8"/>
  <c r="K13" i="8"/>
  <c r="L13" i="8"/>
  <c r="N13" i="8"/>
  <c r="O13" i="8"/>
  <c r="P13" i="8"/>
  <c r="K14" i="8"/>
  <c r="L14" i="8"/>
  <c r="N14" i="8"/>
  <c r="O14" i="8"/>
  <c r="P14" i="8"/>
  <c r="P15" i="13"/>
  <c r="Q15" i="13"/>
  <c r="R15" i="13"/>
  <c r="S15" i="13"/>
  <c r="T15" i="13"/>
  <c r="U15" i="13"/>
  <c r="V15" i="13"/>
  <c r="W15" i="13"/>
  <c r="P14" i="13"/>
  <c r="Q14" i="13"/>
  <c r="R14" i="13"/>
  <c r="S14" i="13"/>
  <c r="T14" i="13"/>
  <c r="U14" i="13"/>
  <c r="V14" i="13"/>
  <c r="W14" i="13"/>
  <c r="O14" i="13"/>
  <c r="N4" i="14" l="1"/>
  <c r="O4" i="14"/>
  <c r="P4" i="14"/>
  <c r="Q4" i="14"/>
  <c r="R4" i="14"/>
  <c r="S4" i="14"/>
  <c r="T4" i="14"/>
  <c r="U4" i="14"/>
  <c r="N5" i="14"/>
  <c r="O5" i="14"/>
  <c r="P5" i="14"/>
  <c r="Q5" i="14"/>
  <c r="R5" i="14"/>
  <c r="S5" i="14"/>
  <c r="T5" i="14"/>
  <c r="U5" i="14"/>
  <c r="N6" i="14"/>
  <c r="O6" i="14"/>
  <c r="P6" i="14"/>
  <c r="Q6" i="14"/>
  <c r="R6" i="14"/>
  <c r="S6" i="14"/>
  <c r="T6" i="14"/>
  <c r="U6" i="14"/>
  <c r="M4" i="14"/>
  <c r="M5" i="14"/>
  <c r="M6" i="14"/>
  <c r="C3" i="14"/>
  <c r="D3" i="14"/>
  <c r="E3" i="14"/>
  <c r="P3" i="14" s="1"/>
  <c r="F3" i="14"/>
  <c r="G3" i="14"/>
  <c r="H3" i="14"/>
  <c r="I3" i="14"/>
  <c r="T3" i="14" s="1"/>
  <c r="J3" i="14"/>
  <c r="M3" i="14"/>
  <c r="AA1" i="14"/>
  <c r="AB1" i="14"/>
  <c r="AC1" i="14"/>
  <c r="AD1" i="14"/>
  <c r="AE1" i="14"/>
  <c r="AF1" i="14"/>
  <c r="AG1" i="14"/>
  <c r="AH1" i="14"/>
  <c r="AI1" i="14"/>
  <c r="AJ1" i="14"/>
  <c r="AK1" i="14"/>
  <c r="Z1" i="14"/>
  <c r="A1" i="14"/>
  <c r="C1" i="14"/>
  <c r="N1" i="14" s="1"/>
  <c r="D1" i="14"/>
  <c r="O1" i="14" s="1"/>
  <c r="E1" i="14"/>
  <c r="P1" i="14" s="1"/>
  <c r="F1" i="14"/>
  <c r="Q1" i="14" s="1"/>
  <c r="G1" i="14"/>
  <c r="R1" i="14" s="1"/>
  <c r="H1" i="14"/>
  <c r="S1" i="14" s="1"/>
  <c r="I1" i="14"/>
  <c r="T1" i="14" s="1"/>
  <c r="J1" i="14"/>
  <c r="U1" i="14" s="1"/>
  <c r="K1" i="14"/>
  <c r="L1" i="14"/>
  <c r="B1" i="14"/>
  <c r="M1" i="14" s="1"/>
  <c r="M2" i="14"/>
  <c r="Q17" i="13"/>
  <c r="R17" i="13"/>
  <c r="S17" i="13"/>
  <c r="T17" i="13"/>
  <c r="U17" i="13"/>
  <c r="V17" i="13"/>
  <c r="W17" i="13"/>
  <c r="Q18" i="13"/>
  <c r="R18" i="13"/>
  <c r="S18" i="13"/>
  <c r="T18" i="13"/>
  <c r="U18" i="13"/>
  <c r="V18" i="13"/>
  <c r="W18" i="13"/>
  <c r="Q19" i="13"/>
  <c r="R19" i="13"/>
  <c r="S19" i="13"/>
  <c r="T19" i="13"/>
  <c r="U19" i="13"/>
  <c r="V19" i="13"/>
  <c r="W19" i="13"/>
  <c r="Q20" i="13"/>
  <c r="R20" i="13"/>
  <c r="S20" i="13"/>
  <c r="T20" i="13"/>
  <c r="U20" i="13"/>
  <c r="V20" i="13"/>
  <c r="W20" i="13"/>
  <c r="Q21" i="13"/>
  <c r="R21" i="13"/>
  <c r="S21" i="13"/>
  <c r="T21" i="13"/>
  <c r="U21" i="13"/>
  <c r="V21" i="13"/>
  <c r="W21" i="13"/>
  <c r="Q22" i="13"/>
  <c r="R22" i="13"/>
  <c r="S22" i="13"/>
  <c r="T22" i="13"/>
  <c r="U22" i="13"/>
  <c r="V22" i="13"/>
  <c r="W22" i="13"/>
  <c r="Q27" i="13"/>
  <c r="R27" i="13"/>
  <c r="S27" i="13"/>
  <c r="T27" i="13"/>
  <c r="U27" i="13"/>
  <c r="V27" i="13"/>
  <c r="W27" i="13"/>
  <c r="Q23" i="13"/>
  <c r="R23" i="13"/>
  <c r="S23" i="13"/>
  <c r="T23" i="13"/>
  <c r="U23" i="13"/>
  <c r="V23" i="13"/>
  <c r="W23" i="13"/>
  <c r="Q24" i="13"/>
  <c r="R24" i="13"/>
  <c r="S24" i="13"/>
  <c r="T24" i="13"/>
  <c r="U24" i="13"/>
  <c r="V24" i="13"/>
  <c r="W24" i="13"/>
  <c r="Q25" i="13"/>
  <c r="R25" i="13"/>
  <c r="S25" i="13"/>
  <c r="T25" i="13"/>
  <c r="U25" i="13"/>
  <c r="V25" i="13"/>
  <c r="W25" i="13"/>
  <c r="Q26" i="13"/>
  <c r="R26" i="13"/>
  <c r="S26" i="13"/>
  <c r="T26" i="13"/>
  <c r="U26" i="13"/>
  <c r="V26" i="13"/>
  <c r="W26" i="13"/>
  <c r="Q28" i="13"/>
  <c r="R28" i="13"/>
  <c r="S28" i="13"/>
  <c r="T28" i="13"/>
  <c r="U28" i="13"/>
  <c r="V28" i="13"/>
  <c r="W28" i="13"/>
  <c r="P18" i="13"/>
  <c r="P19" i="13"/>
  <c r="P20" i="13"/>
  <c r="P21" i="13"/>
  <c r="P22" i="13"/>
  <c r="P27" i="13"/>
  <c r="P23" i="13"/>
  <c r="P24" i="13"/>
  <c r="P25" i="13"/>
  <c r="P26" i="13"/>
  <c r="P28" i="13"/>
  <c r="O5" i="13"/>
  <c r="P5" i="13"/>
  <c r="Q5" i="13"/>
  <c r="R5" i="13"/>
  <c r="S5" i="13"/>
  <c r="T5" i="13"/>
  <c r="U5" i="13"/>
  <c r="V5" i="13"/>
  <c r="W5" i="13"/>
  <c r="O6" i="13"/>
  <c r="P6" i="13"/>
  <c r="Q6" i="13"/>
  <c r="R6" i="13"/>
  <c r="S6" i="13"/>
  <c r="T6" i="13"/>
  <c r="U6" i="13"/>
  <c r="V6" i="13"/>
  <c r="W6" i="13"/>
  <c r="O7" i="13"/>
  <c r="P7" i="13"/>
  <c r="Q7" i="13"/>
  <c r="R7" i="13"/>
  <c r="S7" i="13"/>
  <c r="T7" i="13"/>
  <c r="U7" i="13"/>
  <c r="V7" i="13"/>
  <c r="W7" i="13"/>
  <c r="O8" i="13"/>
  <c r="P8" i="13"/>
  <c r="Q8" i="13"/>
  <c r="R8" i="13"/>
  <c r="S8" i="13"/>
  <c r="T8" i="13"/>
  <c r="U8" i="13"/>
  <c r="V8" i="13"/>
  <c r="W8" i="13"/>
  <c r="O9" i="13"/>
  <c r="P9" i="13"/>
  <c r="Q9" i="13"/>
  <c r="R9" i="13"/>
  <c r="S9" i="13"/>
  <c r="T9" i="13"/>
  <c r="U9" i="13"/>
  <c r="V9" i="13"/>
  <c r="W9" i="13"/>
  <c r="O10" i="13"/>
  <c r="P10" i="13"/>
  <c r="Q10" i="13"/>
  <c r="R10" i="13"/>
  <c r="S10" i="13"/>
  <c r="T10" i="13"/>
  <c r="U10" i="13"/>
  <c r="V10" i="13"/>
  <c r="W10" i="13"/>
  <c r="O11" i="13"/>
  <c r="P11" i="13"/>
  <c r="Q11" i="13"/>
  <c r="R11" i="13"/>
  <c r="S11" i="13"/>
  <c r="T11" i="13"/>
  <c r="U11" i="13"/>
  <c r="V11" i="13"/>
  <c r="W11" i="13"/>
  <c r="O12" i="13"/>
  <c r="P12" i="13"/>
  <c r="Q12" i="13"/>
  <c r="R12" i="13"/>
  <c r="S12" i="13"/>
  <c r="T12" i="13"/>
  <c r="U12" i="13"/>
  <c r="V12" i="13"/>
  <c r="W12" i="13"/>
  <c r="O13" i="13"/>
  <c r="P13" i="13"/>
  <c r="Q13" i="13"/>
  <c r="R13" i="13"/>
  <c r="S13" i="13"/>
  <c r="T13" i="13"/>
  <c r="U13" i="13"/>
  <c r="V13" i="13"/>
  <c r="W13" i="13"/>
  <c r="O15" i="13"/>
  <c r="P4" i="13"/>
  <c r="Q4" i="13"/>
  <c r="R4" i="13"/>
  <c r="S4" i="13"/>
  <c r="T4" i="13"/>
  <c r="U4" i="13"/>
  <c r="V4" i="13"/>
  <c r="W4" i="13"/>
  <c r="O4" i="13"/>
  <c r="O28" i="13"/>
  <c r="K17" i="13"/>
  <c r="L17" i="13"/>
  <c r="N17" i="13"/>
  <c r="O17" i="13"/>
  <c r="P17" i="13"/>
  <c r="K4" i="13"/>
  <c r="K2" i="14" s="1"/>
  <c r="L4" i="13"/>
  <c r="L2" i="14" s="1"/>
  <c r="N4" i="13"/>
  <c r="N28" i="13"/>
  <c r="L28" i="13"/>
  <c r="K28" i="13"/>
  <c r="O26" i="13"/>
  <c r="N26" i="13"/>
  <c r="L26" i="13"/>
  <c r="K26" i="13"/>
  <c r="O25" i="13"/>
  <c r="N25" i="13"/>
  <c r="L25" i="13"/>
  <c r="K25" i="13"/>
  <c r="O24" i="13"/>
  <c r="N24" i="13"/>
  <c r="L24" i="13"/>
  <c r="K24" i="13"/>
  <c r="O23" i="13"/>
  <c r="N23" i="13"/>
  <c r="L23" i="13"/>
  <c r="K23" i="13"/>
  <c r="O27" i="13"/>
  <c r="N27" i="13"/>
  <c r="L27" i="13"/>
  <c r="K27" i="13"/>
  <c r="O22" i="13"/>
  <c r="N22" i="13"/>
  <c r="L22" i="13"/>
  <c r="K22" i="13"/>
  <c r="O21" i="13"/>
  <c r="N21" i="13"/>
  <c r="L21" i="13"/>
  <c r="K21" i="13"/>
  <c r="O20" i="13"/>
  <c r="N20" i="13"/>
  <c r="L20" i="13"/>
  <c r="K20" i="13"/>
  <c r="O19" i="13"/>
  <c r="N19" i="13"/>
  <c r="L19" i="13"/>
  <c r="K19" i="13"/>
  <c r="O18" i="13"/>
  <c r="N18" i="13"/>
  <c r="L18" i="13"/>
  <c r="K18" i="13"/>
  <c r="N15" i="13"/>
  <c r="L15" i="13"/>
  <c r="K15" i="13"/>
  <c r="N13" i="13"/>
  <c r="L13" i="13"/>
  <c r="K13" i="13"/>
  <c r="N12" i="13"/>
  <c r="L12" i="13"/>
  <c r="K12" i="13"/>
  <c r="N11" i="13"/>
  <c r="L11" i="13"/>
  <c r="K11" i="13"/>
  <c r="N10" i="13"/>
  <c r="L10" i="13"/>
  <c r="K10" i="13"/>
  <c r="N14" i="13"/>
  <c r="L14" i="13"/>
  <c r="K14" i="13"/>
  <c r="N9" i="13"/>
  <c r="L9" i="13"/>
  <c r="K9" i="13"/>
  <c r="N8" i="13"/>
  <c r="L8" i="13"/>
  <c r="K8" i="13"/>
  <c r="N7" i="13"/>
  <c r="L7" i="13"/>
  <c r="K7" i="13"/>
  <c r="N6" i="13"/>
  <c r="L6" i="13"/>
  <c r="K6" i="13"/>
  <c r="N5" i="13"/>
  <c r="L5" i="13"/>
  <c r="K5" i="13"/>
  <c r="S3" i="14" l="1"/>
  <c r="O3" i="14"/>
  <c r="R3" i="14"/>
  <c r="N3" i="14"/>
  <c r="U3" i="14"/>
  <c r="Q3" i="14"/>
  <c r="U2" i="14"/>
  <c r="Q2" i="14"/>
  <c r="T2" i="14"/>
  <c r="P2" i="14"/>
  <c r="S2" i="14"/>
  <c r="O2" i="14"/>
  <c r="R2" i="14"/>
  <c r="N2" i="14"/>
  <c r="Y13" i="13"/>
  <c r="Y12" i="13"/>
  <c r="Y28" i="13"/>
  <c r="X10" i="13"/>
  <c r="Y9" i="13"/>
  <c r="Y8" i="13"/>
  <c r="Y4" i="13"/>
  <c r="Y7" i="13"/>
  <c r="Y14" i="13"/>
  <c r="Y6" i="13"/>
  <c r="Y5" i="13"/>
  <c r="Y11" i="13"/>
  <c r="Y15" i="13"/>
  <c r="Y17" i="13"/>
  <c r="X18" i="13"/>
  <c r="Y19" i="13"/>
  <c r="Y20" i="13"/>
  <c r="Y21" i="13"/>
  <c r="Y22" i="13"/>
  <c r="Y27" i="13"/>
  <c r="Y23" i="13"/>
  <c r="Y24" i="13"/>
  <c r="Y25" i="13"/>
  <c r="Y26" i="13"/>
  <c r="Y10" i="13"/>
  <c r="Y18" i="13"/>
  <c r="X4" i="13"/>
  <c r="X6" i="13"/>
  <c r="X8" i="13"/>
  <c r="X14" i="13"/>
  <c r="X11" i="13"/>
  <c r="X13" i="13"/>
  <c r="X17" i="13"/>
  <c r="X19" i="13"/>
  <c r="X21" i="13"/>
  <c r="X27" i="13"/>
  <c r="X24" i="13"/>
  <c r="X26" i="13"/>
  <c r="X5" i="13"/>
  <c r="X7" i="13"/>
  <c r="X9" i="13"/>
  <c r="X12" i="13"/>
  <c r="X15" i="13"/>
  <c r="X20" i="13"/>
  <c r="X22" i="13"/>
  <c r="X23" i="13"/>
  <c r="X25" i="13"/>
  <c r="X28" i="13"/>
  <c r="Y19" i="12"/>
  <c r="Z19" i="12"/>
  <c r="Y20" i="12"/>
  <c r="Z20" i="12"/>
  <c r="Y21" i="12"/>
  <c r="Y23" i="12"/>
  <c r="Y6" i="12"/>
  <c r="Y7" i="12"/>
  <c r="Y8" i="12"/>
  <c r="R16" i="12"/>
  <c r="S16" i="12"/>
  <c r="T16" i="12"/>
  <c r="U16" i="12"/>
  <c r="V16" i="12"/>
  <c r="W16" i="12"/>
  <c r="X16" i="12"/>
  <c r="R17" i="12"/>
  <c r="S17" i="12"/>
  <c r="T17" i="12"/>
  <c r="U17" i="12"/>
  <c r="V17" i="12"/>
  <c r="W17" i="12"/>
  <c r="X17" i="12"/>
  <c r="R18" i="12"/>
  <c r="Y18" i="12" s="1"/>
  <c r="S18" i="12"/>
  <c r="T18" i="12"/>
  <c r="U18" i="12"/>
  <c r="V18" i="12"/>
  <c r="W18" i="12"/>
  <c r="X18" i="12"/>
  <c r="R19" i="12"/>
  <c r="S19" i="12"/>
  <c r="T19" i="12"/>
  <c r="U19" i="12"/>
  <c r="V19" i="12"/>
  <c r="W19" i="12"/>
  <c r="X19" i="12"/>
  <c r="R20" i="12"/>
  <c r="S20" i="12"/>
  <c r="T20" i="12"/>
  <c r="U20" i="12"/>
  <c r="V20" i="12"/>
  <c r="W20" i="12"/>
  <c r="X20" i="12"/>
  <c r="R21" i="12"/>
  <c r="S21" i="12"/>
  <c r="T21" i="12"/>
  <c r="U21" i="12"/>
  <c r="V21" i="12"/>
  <c r="W21" i="12"/>
  <c r="Z21" i="12" s="1"/>
  <c r="X21" i="12"/>
  <c r="R22" i="12"/>
  <c r="S22" i="12"/>
  <c r="T22" i="12"/>
  <c r="U22" i="12"/>
  <c r="V22" i="12"/>
  <c r="W22" i="12"/>
  <c r="Y22" i="12" s="1"/>
  <c r="X22" i="12"/>
  <c r="Z22" i="12" s="1"/>
  <c r="R23" i="12"/>
  <c r="S23" i="12"/>
  <c r="T23" i="12"/>
  <c r="U23" i="12"/>
  <c r="V23" i="12"/>
  <c r="W23" i="12"/>
  <c r="X23" i="12"/>
  <c r="R24" i="12"/>
  <c r="S24" i="12"/>
  <c r="T24" i="12"/>
  <c r="U24" i="12"/>
  <c r="V24" i="12"/>
  <c r="W24" i="12"/>
  <c r="X24" i="12"/>
  <c r="R25" i="12"/>
  <c r="S25" i="12"/>
  <c r="T25" i="12"/>
  <c r="U25" i="12"/>
  <c r="V25" i="12"/>
  <c r="W25" i="12"/>
  <c r="X25" i="12"/>
  <c r="R26" i="12"/>
  <c r="S26" i="12"/>
  <c r="T26" i="12"/>
  <c r="U26" i="12"/>
  <c r="V26" i="12"/>
  <c r="W26" i="12"/>
  <c r="X26" i="12"/>
  <c r="R27" i="12"/>
  <c r="S27" i="12"/>
  <c r="T27" i="12"/>
  <c r="U27" i="12"/>
  <c r="V27" i="12"/>
  <c r="W27" i="12"/>
  <c r="X27" i="12"/>
  <c r="Q17" i="12"/>
  <c r="Y17" i="12" s="1"/>
  <c r="Q18" i="12"/>
  <c r="Q19" i="12"/>
  <c r="Q20" i="12"/>
  <c r="Q21" i="12"/>
  <c r="Q22" i="12"/>
  <c r="Q23" i="12"/>
  <c r="Q24" i="12"/>
  <c r="Q25" i="12"/>
  <c r="Q26" i="12"/>
  <c r="Q27" i="12"/>
  <c r="Q16" i="12"/>
  <c r="R4" i="12"/>
  <c r="S4" i="12"/>
  <c r="T4" i="12"/>
  <c r="U4" i="12"/>
  <c r="V4" i="12"/>
  <c r="Y4" i="12" s="1"/>
  <c r="W4" i="12"/>
  <c r="X4" i="12"/>
  <c r="R5" i="12"/>
  <c r="S5" i="12"/>
  <c r="T5" i="12"/>
  <c r="U5" i="12"/>
  <c r="V5" i="12"/>
  <c r="W5" i="12"/>
  <c r="X5" i="12"/>
  <c r="R6" i="12"/>
  <c r="S6" i="12"/>
  <c r="T6" i="12"/>
  <c r="U6" i="12"/>
  <c r="V6" i="12"/>
  <c r="W6" i="12"/>
  <c r="X6" i="12"/>
  <c r="R7" i="12"/>
  <c r="S7" i="12"/>
  <c r="T7" i="12"/>
  <c r="U7" i="12"/>
  <c r="V7" i="12"/>
  <c r="W7" i="12"/>
  <c r="X7" i="12"/>
  <c r="R8" i="12"/>
  <c r="S8" i="12"/>
  <c r="T8" i="12"/>
  <c r="U8" i="12"/>
  <c r="V8" i="12"/>
  <c r="W8" i="12"/>
  <c r="X8" i="12"/>
  <c r="R9" i="12"/>
  <c r="S9" i="12"/>
  <c r="T9" i="12"/>
  <c r="U9" i="12"/>
  <c r="V9" i="12"/>
  <c r="W9" i="12"/>
  <c r="X9" i="12"/>
  <c r="R10" i="12"/>
  <c r="S10" i="12"/>
  <c r="T10" i="12"/>
  <c r="U10" i="12"/>
  <c r="V10" i="12"/>
  <c r="W10" i="12"/>
  <c r="X10" i="12"/>
  <c r="R11" i="12"/>
  <c r="S11" i="12"/>
  <c r="T11" i="12"/>
  <c r="U11" i="12"/>
  <c r="V11" i="12"/>
  <c r="W11" i="12"/>
  <c r="X11" i="12"/>
  <c r="R12" i="12"/>
  <c r="S12" i="12"/>
  <c r="T12" i="12"/>
  <c r="U12" i="12"/>
  <c r="V12" i="12"/>
  <c r="W12" i="12"/>
  <c r="X12" i="12"/>
  <c r="R13" i="12"/>
  <c r="S13" i="12"/>
  <c r="T13" i="12"/>
  <c r="U13" i="12"/>
  <c r="V13" i="12"/>
  <c r="W13" i="12"/>
  <c r="X13" i="12"/>
  <c r="R14" i="12"/>
  <c r="S14" i="12"/>
  <c r="T14" i="12"/>
  <c r="U14" i="12"/>
  <c r="V14" i="12"/>
  <c r="W14" i="12"/>
  <c r="X14" i="12"/>
  <c r="S3" i="12"/>
  <c r="T3" i="12"/>
  <c r="U3" i="12"/>
  <c r="V3" i="12"/>
  <c r="W3" i="12"/>
  <c r="X3" i="12"/>
  <c r="R3" i="12"/>
  <c r="Q4" i="12"/>
  <c r="Q5" i="12"/>
  <c r="Y5" i="12" s="1"/>
  <c r="Q6" i="12"/>
  <c r="Q7" i="12"/>
  <c r="Q8" i="12"/>
  <c r="Q9" i="12"/>
  <c r="Q10" i="12"/>
  <c r="Q11" i="12"/>
  <c r="Q12" i="12"/>
  <c r="Q13" i="12"/>
  <c r="Q14" i="12"/>
  <c r="Q3" i="12"/>
  <c r="P17" i="12"/>
  <c r="P18" i="12"/>
  <c r="P19" i="12"/>
  <c r="P20" i="12"/>
  <c r="P21" i="12"/>
  <c r="P22" i="12"/>
  <c r="P23" i="12"/>
  <c r="Z23" i="12" s="1"/>
  <c r="P24" i="12"/>
  <c r="Y24" i="12" s="1"/>
  <c r="P25" i="12"/>
  <c r="Y25" i="12" s="1"/>
  <c r="P26" i="12"/>
  <c r="Y26" i="12" s="1"/>
  <c r="P27" i="12"/>
  <c r="Y27" i="12" s="1"/>
  <c r="P16" i="12"/>
  <c r="Z16" i="12" s="1"/>
  <c r="O17" i="12"/>
  <c r="O18" i="12"/>
  <c r="O19" i="12"/>
  <c r="O20" i="12"/>
  <c r="O21" i="12"/>
  <c r="O22" i="12"/>
  <c r="O23" i="12"/>
  <c r="O24" i="12"/>
  <c r="O25" i="12"/>
  <c r="O26" i="12"/>
  <c r="O27" i="12"/>
  <c r="O16" i="12"/>
  <c r="O4" i="12"/>
  <c r="O5" i="12"/>
  <c r="O6" i="12"/>
  <c r="O7" i="12"/>
  <c r="O8" i="12"/>
  <c r="O9" i="12"/>
  <c r="O10" i="12"/>
  <c r="O11" i="12"/>
  <c r="O12" i="12"/>
  <c r="O13" i="12"/>
  <c r="O14" i="12"/>
  <c r="O3" i="12"/>
  <c r="P4" i="12"/>
  <c r="Z4" i="12" s="1"/>
  <c r="P5" i="12"/>
  <c r="Z5" i="12" s="1"/>
  <c r="P6" i="12"/>
  <c r="Z6" i="12" s="1"/>
  <c r="P7" i="12"/>
  <c r="Z7" i="12" s="1"/>
  <c r="P8" i="12"/>
  <c r="Z8" i="12" s="1"/>
  <c r="P9" i="12"/>
  <c r="Y9" i="12" s="1"/>
  <c r="P10" i="12"/>
  <c r="Y10" i="12" s="1"/>
  <c r="P11" i="12"/>
  <c r="Y11" i="12" s="1"/>
  <c r="P12" i="12"/>
  <c r="Y12" i="12" s="1"/>
  <c r="P13" i="12"/>
  <c r="Y13" i="12" s="1"/>
  <c r="P14" i="12"/>
  <c r="Y14" i="12" s="1"/>
  <c r="P3" i="12"/>
  <c r="Y3" i="12" s="1"/>
  <c r="C14" i="7"/>
  <c r="C1" i="7"/>
  <c r="B16" i="7"/>
  <c r="B17" i="7"/>
  <c r="B18" i="7"/>
  <c r="B19" i="7"/>
  <c r="B20" i="7"/>
  <c r="B21" i="7"/>
  <c r="B22" i="7"/>
  <c r="B23" i="7"/>
  <c r="B24" i="7"/>
  <c r="B25" i="7"/>
  <c r="B26" i="7"/>
  <c r="B15" i="7"/>
  <c r="B3" i="7"/>
  <c r="B4" i="7"/>
  <c r="B5" i="7"/>
  <c r="B6" i="7"/>
  <c r="B7" i="7"/>
  <c r="B8" i="7"/>
  <c r="B9" i="7"/>
  <c r="B10" i="7"/>
  <c r="B11" i="7"/>
  <c r="B12" i="7"/>
  <c r="B13" i="7"/>
  <c r="B2" i="7"/>
  <c r="Z3" i="12" l="1"/>
  <c r="Z14" i="12"/>
  <c r="Z13" i="12"/>
  <c r="Z12" i="12"/>
  <c r="Z11" i="12"/>
  <c r="Z18" i="12"/>
  <c r="Z10" i="12"/>
  <c r="Z9" i="12"/>
  <c r="Z17" i="12"/>
  <c r="Y16" i="12"/>
  <c r="Z27" i="12"/>
  <c r="Z26" i="12"/>
  <c r="Z25" i="12"/>
  <c r="Z24" i="12"/>
  <c r="M27" i="12"/>
  <c r="C26" i="7" s="1"/>
  <c r="L27" i="12"/>
  <c r="M26" i="12"/>
  <c r="C25" i="7" s="1"/>
  <c r="L26" i="12"/>
  <c r="M25" i="12"/>
  <c r="C24" i="7" s="1"/>
  <c r="L25" i="12"/>
  <c r="M24" i="12"/>
  <c r="C23" i="7" s="1"/>
  <c r="L24" i="12"/>
  <c r="M23" i="12"/>
  <c r="C22" i="7" s="1"/>
  <c r="L23" i="12"/>
  <c r="M22" i="12"/>
  <c r="C21" i="7" s="1"/>
  <c r="L22" i="12"/>
  <c r="M21" i="12"/>
  <c r="C20" i="7" s="1"/>
  <c r="L21" i="12"/>
  <c r="M20" i="12"/>
  <c r="C19" i="7" s="1"/>
  <c r="L20" i="12"/>
  <c r="M19" i="12"/>
  <c r="C18" i="7" s="1"/>
  <c r="L19" i="12"/>
  <c r="M18" i="12"/>
  <c r="C17" i="7" s="1"/>
  <c r="L18" i="12"/>
  <c r="M17" i="12"/>
  <c r="C16" i="7" s="1"/>
  <c r="L17" i="12"/>
  <c r="M16" i="12"/>
  <c r="C15" i="7" s="1"/>
  <c r="L16" i="12"/>
  <c r="M14" i="12"/>
  <c r="C13" i="7" s="1"/>
  <c r="L14" i="12"/>
  <c r="M13" i="12"/>
  <c r="C12" i="7" s="1"/>
  <c r="L13" i="12"/>
  <c r="M12" i="12"/>
  <c r="C11" i="7" s="1"/>
  <c r="L12" i="12"/>
  <c r="M11" i="12"/>
  <c r="C10" i="7" s="1"/>
  <c r="L11" i="12"/>
  <c r="M10" i="12"/>
  <c r="C9" i="7" s="1"/>
  <c r="L10" i="12"/>
  <c r="M9" i="12"/>
  <c r="C8" i="7" s="1"/>
  <c r="L9" i="12"/>
  <c r="M8" i="12"/>
  <c r="C7" i="7" s="1"/>
  <c r="L8" i="12"/>
  <c r="M7" i="12"/>
  <c r="C6" i="7" s="1"/>
  <c r="L7" i="12"/>
  <c r="M6" i="12"/>
  <c r="C5" i="7" s="1"/>
  <c r="L6" i="12"/>
  <c r="M5" i="12"/>
  <c r="C4" i="7" s="1"/>
  <c r="L5" i="12"/>
  <c r="M4" i="12"/>
  <c r="C3" i="7" s="1"/>
  <c r="L4" i="12"/>
  <c r="M3" i="12"/>
  <c r="C2" i="7" s="1"/>
  <c r="L3" i="12"/>
  <c r="K3" i="10" l="1"/>
  <c r="K4" i="10"/>
  <c r="O21" i="8" l="1"/>
  <c r="L27" i="11" l="1"/>
  <c r="G26" i="7" s="1"/>
  <c r="K27" i="11"/>
  <c r="L25" i="11"/>
  <c r="G25" i="7" s="1"/>
  <c r="K25" i="11"/>
  <c r="L24" i="11"/>
  <c r="G24" i="7" s="1"/>
  <c r="K24" i="11"/>
  <c r="L23" i="11"/>
  <c r="G23" i="7" s="1"/>
  <c r="K23" i="11"/>
  <c r="L22" i="11"/>
  <c r="G22" i="7" s="1"/>
  <c r="K22" i="11"/>
  <c r="L26" i="11"/>
  <c r="G21" i="7" s="1"/>
  <c r="K26" i="11"/>
  <c r="L21" i="11"/>
  <c r="G20" i="7" s="1"/>
  <c r="K21" i="11"/>
  <c r="L20" i="11"/>
  <c r="G19" i="7" s="1"/>
  <c r="K20" i="11"/>
  <c r="L19" i="11"/>
  <c r="G18" i="7" s="1"/>
  <c r="K19" i="11"/>
  <c r="L18" i="11"/>
  <c r="G17" i="7" s="1"/>
  <c r="K18" i="11"/>
  <c r="L17" i="11"/>
  <c r="G16" i="7" s="1"/>
  <c r="K17" i="11"/>
  <c r="G15" i="7"/>
  <c r="L14" i="11"/>
  <c r="G13" i="7" s="1"/>
  <c r="K14" i="11"/>
  <c r="L12" i="11"/>
  <c r="G12" i="7" s="1"/>
  <c r="K12" i="11"/>
  <c r="L11" i="11"/>
  <c r="G11" i="7" s="1"/>
  <c r="K11" i="11"/>
  <c r="L10" i="11"/>
  <c r="G10" i="7" s="1"/>
  <c r="K10" i="11"/>
  <c r="L9" i="11"/>
  <c r="G9" i="7" s="1"/>
  <c r="K9" i="11"/>
  <c r="L13" i="11"/>
  <c r="G8" i="7" s="1"/>
  <c r="K13" i="11"/>
  <c r="L8" i="11"/>
  <c r="G7" i="7" s="1"/>
  <c r="K8" i="11"/>
  <c r="L7" i="11"/>
  <c r="G6" i="7" s="1"/>
  <c r="K7" i="11"/>
  <c r="L6" i="11"/>
  <c r="G5" i="7" s="1"/>
  <c r="K6" i="11"/>
  <c r="L5" i="11"/>
  <c r="G4" i="7" s="1"/>
  <c r="K5" i="11"/>
  <c r="L4" i="11"/>
  <c r="G3" i="7" s="1"/>
  <c r="K4" i="11"/>
  <c r="G2" i="7"/>
  <c r="L27" i="10"/>
  <c r="F26" i="7" s="1"/>
  <c r="K27" i="10"/>
  <c r="L25" i="10"/>
  <c r="F25" i="7" s="1"/>
  <c r="K25" i="10"/>
  <c r="L24" i="10"/>
  <c r="F24" i="7" s="1"/>
  <c r="K24" i="10"/>
  <c r="L23" i="10"/>
  <c r="F23" i="7" s="1"/>
  <c r="K23" i="10"/>
  <c r="L22" i="10"/>
  <c r="F22" i="7" s="1"/>
  <c r="K22" i="10"/>
  <c r="L26" i="10"/>
  <c r="F21" i="7" s="1"/>
  <c r="K26" i="10"/>
  <c r="L21" i="10"/>
  <c r="F20" i="7" s="1"/>
  <c r="K21" i="10"/>
  <c r="L20" i="10"/>
  <c r="F19" i="7" s="1"/>
  <c r="K20" i="10"/>
  <c r="L19" i="10"/>
  <c r="F18" i="7" s="1"/>
  <c r="K19" i="10"/>
  <c r="L18" i="10"/>
  <c r="F17" i="7" s="1"/>
  <c r="K18" i="10"/>
  <c r="L17" i="10"/>
  <c r="F16" i="7" s="1"/>
  <c r="K17" i="10"/>
  <c r="F15" i="7"/>
  <c r="L14" i="10"/>
  <c r="F13" i="7" s="1"/>
  <c r="K14" i="10"/>
  <c r="L12" i="10"/>
  <c r="F12" i="7" s="1"/>
  <c r="K12" i="10"/>
  <c r="L11" i="10"/>
  <c r="F11" i="7" s="1"/>
  <c r="K11" i="10"/>
  <c r="L10" i="10"/>
  <c r="F10" i="7" s="1"/>
  <c r="K10" i="10"/>
  <c r="L9" i="10"/>
  <c r="F9" i="7" s="1"/>
  <c r="K9" i="10"/>
  <c r="L13" i="10"/>
  <c r="F8" i="7" s="1"/>
  <c r="K13" i="10"/>
  <c r="L8" i="10"/>
  <c r="F7" i="7" s="1"/>
  <c r="K8" i="10"/>
  <c r="L7" i="10"/>
  <c r="F6" i="7" s="1"/>
  <c r="K7" i="10"/>
  <c r="L6" i="10"/>
  <c r="F5" i="7" s="1"/>
  <c r="K6" i="10"/>
  <c r="L5" i="10"/>
  <c r="F4" i="7" s="1"/>
  <c r="K5" i="10"/>
  <c r="L4" i="10"/>
  <c r="F3" i="7" s="1"/>
  <c r="L3" i="10"/>
  <c r="F2" i="7" s="1"/>
  <c r="L27" i="9"/>
  <c r="E26" i="7" s="1"/>
  <c r="K27" i="9"/>
  <c r="L25" i="9"/>
  <c r="E25" i="7" s="1"/>
  <c r="K25" i="9"/>
  <c r="L24" i="9"/>
  <c r="E24" i="7" s="1"/>
  <c r="K24" i="9"/>
  <c r="L23" i="9"/>
  <c r="E23" i="7" s="1"/>
  <c r="K23" i="9"/>
  <c r="L22" i="9"/>
  <c r="E22" i="7" s="1"/>
  <c r="K22" i="9"/>
  <c r="L26" i="9"/>
  <c r="E21" i="7" s="1"/>
  <c r="K26" i="9"/>
  <c r="L21" i="9"/>
  <c r="E20" i="7" s="1"/>
  <c r="K21" i="9"/>
  <c r="L20" i="9"/>
  <c r="E19" i="7" s="1"/>
  <c r="K20" i="9"/>
  <c r="L19" i="9"/>
  <c r="E18" i="7" s="1"/>
  <c r="K19" i="9"/>
  <c r="L18" i="9"/>
  <c r="E17" i="7" s="1"/>
  <c r="K18" i="9"/>
  <c r="L17" i="9"/>
  <c r="E16" i="7" s="1"/>
  <c r="K17" i="9"/>
  <c r="E15" i="7"/>
  <c r="L14" i="9"/>
  <c r="E13" i="7" s="1"/>
  <c r="K14" i="9"/>
  <c r="L12" i="9"/>
  <c r="E12" i="7" s="1"/>
  <c r="K12" i="9"/>
  <c r="L11" i="9"/>
  <c r="E11" i="7" s="1"/>
  <c r="K11" i="9"/>
  <c r="L10" i="9"/>
  <c r="E10" i="7" s="1"/>
  <c r="K10" i="9"/>
  <c r="L9" i="9"/>
  <c r="E9" i="7" s="1"/>
  <c r="K9" i="9"/>
  <c r="L13" i="9"/>
  <c r="E8" i="7" s="1"/>
  <c r="K13" i="9"/>
  <c r="L8" i="9"/>
  <c r="E7" i="7" s="1"/>
  <c r="K8" i="9"/>
  <c r="L7" i="9"/>
  <c r="E6" i="7" s="1"/>
  <c r="K7" i="9"/>
  <c r="L6" i="9"/>
  <c r="E5" i="7" s="1"/>
  <c r="K6" i="9"/>
  <c r="L5" i="9"/>
  <c r="E4" i="7" s="1"/>
  <c r="K5" i="9"/>
  <c r="L4" i="9"/>
  <c r="E3" i="7" s="1"/>
  <c r="K4" i="9"/>
  <c r="E2" i="7"/>
  <c r="L27" i="8"/>
  <c r="D26" i="7" s="1"/>
  <c r="K27" i="8"/>
  <c r="L25" i="8"/>
  <c r="D25" i="7" s="1"/>
  <c r="K25" i="8"/>
  <c r="L24" i="8"/>
  <c r="D24" i="7" s="1"/>
  <c r="K24" i="8"/>
  <c r="L23" i="8"/>
  <c r="D23" i="7" s="1"/>
  <c r="K23" i="8"/>
  <c r="L22" i="8"/>
  <c r="D22" i="7" s="1"/>
  <c r="K22" i="8"/>
  <c r="L26" i="8"/>
  <c r="D21" i="7" s="1"/>
  <c r="K26" i="8"/>
  <c r="L21" i="8"/>
  <c r="D20" i="7" s="1"/>
  <c r="K21" i="8"/>
  <c r="L20" i="8"/>
  <c r="D19" i="7" s="1"/>
  <c r="K20" i="8"/>
  <c r="L19" i="8"/>
  <c r="D18" i="7" s="1"/>
  <c r="K19" i="8"/>
  <c r="L18" i="8"/>
  <c r="D17" i="7" s="1"/>
  <c r="K18" i="8"/>
  <c r="L17" i="8"/>
  <c r="D16" i="7" s="1"/>
  <c r="K17" i="8"/>
  <c r="D15" i="7"/>
  <c r="D13" i="7"/>
  <c r="D12" i="7"/>
  <c r="D11" i="7"/>
  <c r="D10" i="7"/>
  <c r="D9" i="7"/>
  <c r="D8" i="7"/>
  <c r="D7" i="7"/>
  <c r="D6" i="7"/>
  <c r="D5" i="7"/>
  <c r="D4" i="7"/>
  <c r="D3" i="7"/>
  <c r="K3" i="14"/>
  <c r="D2" i="7" l="1"/>
  <c r="L3" i="14"/>
  <c r="G14" i="7"/>
  <c r="F14" i="7"/>
  <c r="E14" i="7"/>
  <c r="D14" i="7"/>
  <c r="G1" i="7"/>
  <c r="F1" i="7"/>
  <c r="E1" i="7"/>
  <c r="D1" i="7"/>
  <c r="W27" i="11" l="1"/>
  <c r="V27" i="11"/>
  <c r="U27" i="11"/>
  <c r="T27" i="11"/>
  <c r="S27" i="11"/>
  <c r="R27" i="11"/>
  <c r="Q27" i="11"/>
  <c r="P27" i="11"/>
  <c r="O27" i="11"/>
  <c r="N27" i="11"/>
  <c r="W25" i="11"/>
  <c r="V25" i="11"/>
  <c r="U25" i="11"/>
  <c r="T25" i="11"/>
  <c r="S25" i="11"/>
  <c r="R25" i="11"/>
  <c r="Q25" i="11"/>
  <c r="P25" i="11"/>
  <c r="O25" i="11"/>
  <c r="N25" i="11"/>
  <c r="W24" i="11"/>
  <c r="V24" i="11"/>
  <c r="U24" i="11"/>
  <c r="T24" i="11"/>
  <c r="S24" i="11"/>
  <c r="R24" i="11"/>
  <c r="Q24" i="11"/>
  <c r="P24" i="11"/>
  <c r="O24" i="11"/>
  <c r="N24" i="11"/>
  <c r="W23" i="11"/>
  <c r="V23" i="11"/>
  <c r="U23" i="11"/>
  <c r="T23" i="11"/>
  <c r="S23" i="11"/>
  <c r="R23" i="11"/>
  <c r="Q23" i="11"/>
  <c r="P23" i="11"/>
  <c r="O23" i="11"/>
  <c r="N23" i="11"/>
  <c r="W22" i="11"/>
  <c r="V22" i="11"/>
  <c r="U22" i="11"/>
  <c r="T22" i="11"/>
  <c r="S22" i="11"/>
  <c r="R22" i="11"/>
  <c r="Q22" i="11"/>
  <c r="P22" i="11"/>
  <c r="O22" i="11"/>
  <c r="N22" i="11"/>
  <c r="W26" i="11"/>
  <c r="V26" i="11"/>
  <c r="U26" i="11"/>
  <c r="T26" i="11"/>
  <c r="S26" i="11"/>
  <c r="R26" i="11"/>
  <c r="Q26" i="11"/>
  <c r="P26" i="11"/>
  <c r="O26" i="11"/>
  <c r="N26" i="11"/>
  <c r="W21" i="11"/>
  <c r="V21" i="11"/>
  <c r="U21" i="11"/>
  <c r="T21" i="11"/>
  <c r="S21" i="11"/>
  <c r="R21" i="11"/>
  <c r="Q21" i="11"/>
  <c r="P21" i="11"/>
  <c r="O21" i="11"/>
  <c r="N21" i="11"/>
  <c r="W20" i="11"/>
  <c r="V20" i="11"/>
  <c r="U20" i="11"/>
  <c r="T20" i="11"/>
  <c r="S20" i="11"/>
  <c r="R20" i="11"/>
  <c r="Q20" i="11"/>
  <c r="P20" i="11"/>
  <c r="O20" i="11"/>
  <c r="N20" i="11"/>
  <c r="W19" i="11"/>
  <c r="V19" i="11"/>
  <c r="U19" i="11"/>
  <c r="T19" i="11"/>
  <c r="S19" i="11"/>
  <c r="R19" i="11"/>
  <c r="Q19" i="11"/>
  <c r="P19" i="11"/>
  <c r="O19" i="11"/>
  <c r="N19" i="11"/>
  <c r="W18" i="11"/>
  <c r="V18" i="11"/>
  <c r="U18" i="11"/>
  <c r="T18" i="11"/>
  <c r="S18" i="11"/>
  <c r="R18" i="11"/>
  <c r="Q18" i="11"/>
  <c r="P18" i="11"/>
  <c r="O18" i="11"/>
  <c r="N18" i="11"/>
  <c r="W17" i="11"/>
  <c r="V17" i="11"/>
  <c r="U17" i="11"/>
  <c r="T17" i="11"/>
  <c r="S17" i="11"/>
  <c r="R17" i="11"/>
  <c r="Q17" i="11"/>
  <c r="P17" i="11"/>
  <c r="O17" i="11"/>
  <c r="N17" i="11"/>
  <c r="W16" i="11"/>
  <c r="V16" i="11"/>
  <c r="U16" i="11"/>
  <c r="T16" i="11"/>
  <c r="S16" i="11"/>
  <c r="R16" i="11"/>
  <c r="Q16" i="11"/>
  <c r="W14" i="11"/>
  <c r="V14" i="11"/>
  <c r="U14" i="11"/>
  <c r="T14" i="11"/>
  <c r="S14" i="11"/>
  <c r="R14" i="11"/>
  <c r="Q14" i="11"/>
  <c r="P14" i="11"/>
  <c r="O14" i="11"/>
  <c r="N14" i="11"/>
  <c r="W12" i="11"/>
  <c r="V12" i="11"/>
  <c r="U12" i="11"/>
  <c r="T12" i="11"/>
  <c r="S12" i="11"/>
  <c r="R12" i="11"/>
  <c r="Q12" i="11"/>
  <c r="P12" i="11"/>
  <c r="O12" i="11"/>
  <c r="N12" i="11"/>
  <c r="W11" i="11"/>
  <c r="V11" i="11"/>
  <c r="U11" i="11"/>
  <c r="T11" i="11"/>
  <c r="S11" i="11"/>
  <c r="R11" i="11"/>
  <c r="Q11" i="11"/>
  <c r="P11" i="11"/>
  <c r="O11" i="11"/>
  <c r="N11" i="11"/>
  <c r="W10" i="11"/>
  <c r="V10" i="11"/>
  <c r="U10" i="11"/>
  <c r="T10" i="11"/>
  <c r="S10" i="11"/>
  <c r="R10" i="11"/>
  <c r="Q10" i="11"/>
  <c r="P10" i="11"/>
  <c r="O10" i="11"/>
  <c r="N10" i="11"/>
  <c r="W9" i="11"/>
  <c r="V9" i="11"/>
  <c r="U9" i="11"/>
  <c r="T9" i="11"/>
  <c r="S9" i="11"/>
  <c r="R9" i="11"/>
  <c r="Q9" i="11"/>
  <c r="P9" i="11"/>
  <c r="O9" i="11"/>
  <c r="N9" i="11"/>
  <c r="W13" i="11"/>
  <c r="V13" i="11"/>
  <c r="U13" i="11"/>
  <c r="T13" i="11"/>
  <c r="S13" i="11"/>
  <c r="R13" i="11"/>
  <c r="Q13" i="11"/>
  <c r="P13" i="11"/>
  <c r="O13" i="11"/>
  <c r="N13" i="11"/>
  <c r="W8" i="11"/>
  <c r="V8" i="11"/>
  <c r="U8" i="11"/>
  <c r="T8" i="11"/>
  <c r="S8" i="11"/>
  <c r="R8" i="11"/>
  <c r="Q8" i="11"/>
  <c r="P8" i="11"/>
  <c r="O8" i="11"/>
  <c r="N8" i="11"/>
  <c r="W7" i="11"/>
  <c r="V7" i="11"/>
  <c r="U7" i="11"/>
  <c r="T7" i="11"/>
  <c r="S7" i="11"/>
  <c r="R7" i="11"/>
  <c r="Q7" i="11"/>
  <c r="P7" i="11"/>
  <c r="O7" i="11"/>
  <c r="N7" i="11"/>
  <c r="W6" i="11"/>
  <c r="V6" i="11"/>
  <c r="U6" i="11"/>
  <c r="T6" i="11"/>
  <c r="S6" i="11"/>
  <c r="R6" i="11"/>
  <c r="Q6" i="11"/>
  <c r="P6" i="11"/>
  <c r="O6" i="11"/>
  <c r="N6" i="11"/>
  <c r="W5" i="11"/>
  <c r="V5" i="11"/>
  <c r="U5" i="11"/>
  <c r="T5" i="11"/>
  <c r="S5" i="11"/>
  <c r="R5" i="11"/>
  <c r="Q5" i="11"/>
  <c r="P5" i="11"/>
  <c r="O5" i="11"/>
  <c r="N5" i="11"/>
  <c r="W4" i="11"/>
  <c r="V4" i="11"/>
  <c r="U4" i="11"/>
  <c r="T4" i="11"/>
  <c r="S4" i="11"/>
  <c r="R4" i="11"/>
  <c r="Q4" i="11"/>
  <c r="P4" i="11"/>
  <c r="O4" i="11"/>
  <c r="N4" i="11"/>
  <c r="W3" i="11"/>
  <c r="V3" i="11"/>
  <c r="U3" i="11"/>
  <c r="W27" i="10"/>
  <c r="V27" i="10"/>
  <c r="U27" i="10"/>
  <c r="T27" i="10"/>
  <c r="S27" i="10"/>
  <c r="R27" i="10"/>
  <c r="Q27" i="10"/>
  <c r="P27" i="10"/>
  <c r="O27" i="10"/>
  <c r="N27" i="10"/>
  <c r="W25" i="10"/>
  <c r="V25" i="10"/>
  <c r="U25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W22" i="10"/>
  <c r="V22" i="10"/>
  <c r="U22" i="10"/>
  <c r="T22" i="10"/>
  <c r="S22" i="10"/>
  <c r="R22" i="10"/>
  <c r="Q22" i="10"/>
  <c r="P22" i="10"/>
  <c r="O22" i="10"/>
  <c r="N22" i="10"/>
  <c r="W26" i="10"/>
  <c r="V26" i="10"/>
  <c r="U26" i="10"/>
  <c r="T26" i="10"/>
  <c r="S26" i="10"/>
  <c r="R26" i="10"/>
  <c r="Q26" i="10"/>
  <c r="P26" i="10"/>
  <c r="O26" i="10"/>
  <c r="N26" i="10"/>
  <c r="W21" i="10"/>
  <c r="V21" i="10"/>
  <c r="U21" i="10"/>
  <c r="T21" i="10"/>
  <c r="S21" i="10"/>
  <c r="R21" i="10"/>
  <c r="Q21" i="10"/>
  <c r="P21" i="10"/>
  <c r="O21" i="10"/>
  <c r="N21" i="10"/>
  <c r="W20" i="10"/>
  <c r="V20" i="10"/>
  <c r="U20" i="10"/>
  <c r="T20" i="10"/>
  <c r="S20" i="10"/>
  <c r="R20" i="10"/>
  <c r="Q20" i="10"/>
  <c r="P20" i="10"/>
  <c r="O20" i="10"/>
  <c r="N20" i="10"/>
  <c r="W19" i="10"/>
  <c r="V19" i="10"/>
  <c r="U19" i="10"/>
  <c r="T19" i="10"/>
  <c r="S19" i="10"/>
  <c r="R19" i="10"/>
  <c r="Q19" i="10"/>
  <c r="P19" i="10"/>
  <c r="O19" i="10"/>
  <c r="N19" i="10"/>
  <c r="W18" i="10"/>
  <c r="V18" i="10"/>
  <c r="U18" i="10"/>
  <c r="T18" i="10"/>
  <c r="S18" i="10"/>
  <c r="R18" i="10"/>
  <c r="Q18" i="10"/>
  <c r="P18" i="10"/>
  <c r="O18" i="10"/>
  <c r="N18" i="10"/>
  <c r="W17" i="10"/>
  <c r="V17" i="10"/>
  <c r="U17" i="10"/>
  <c r="T17" i="10"/>
  <c r="S17" i="10"/>
  <c r="R17" i="10"/>
  <c r="Q17" i="10"/>
  <c r="P17" i="10"/>
  <c r="O17" i="10"/>
  <c r="N17" i="10"/>
  <c r="W16" i="10"/>
  <c r="V16" i="10"/>
  <c r="W14" i="10"/>
  <c r="V14" i="10"/>
  <c r="U14" i="10"/>
  <c r="T14" i="10"/>
  <c r="S14" i="10"/>
  <c r="R14" i="10"/>
  <c r="Q14" i="10"/>
  <c r="P14" i="10"/>
  <c r="O14" i="10"/>
  <c r="N14" i="10"/>
  <c r="W12" i="10"/>
  <c r="V12" i="10"/>
  <c r="U12" i="10"/>
  <c r="T12" i="10"/>
  <c r="S12" i="10"/>
  <c r="R12" i="10"/>
  <c r="Q12" i="10"/>
  <c r="P12" i="10"/>
  <c r="O12" i="10"/>
  <c r="N12" i="10"/>
  <c r="W11" i="10"/>
  <c r="V11" i="10"/>
  <c r="U11" i="10"/>
  <c r="T11" i="10"/>
  <c r="S11" i="10"/>
  <c r="R11" i="10"/>
  <c r="Q11" i="10"/>
  <c r="P11" i="10"/>
  <c r="O11" i="10"/>
  <c r="N11" i="10"/>
  <c r="W10" i="10"/>
  <c r="V10" i="10"/>
  <c r="U10" i="10"/>
  <c r="T10" i="10"/>
  <c r="S10" i="10"/>
  <c r="R10" i="10"/>
  <c r="Q10" i="10"/>
  <c r="P10" i="10"/>
  <c r="O10" i="10"/>
  <c r="N10" i="10"/>
  <c r="W9" i="10"/>
  <c r="V9" i="10"/>
  <c r="U9" i="10"/>
  <c r="T9" i="10"/>
  <c r="S9" i="10"/>
  <c r="R9" i="10"/>
  <c r="Q9" i="10"/>
  <c r="P9" i="10"/>
  <c r="O9" i="10"/>
  <c r="N9" i="10"/>
  <c r="W13" i="10"/>
  <c r="V13" i="10"/>
  <c r="U13" i="10"/>
  <c r="T13" i="10"/>
  <c r="S13" i="10"/>
  <c r="R13" i="10"/>
  <c r="Q13" i="10"/>
  <c r="P13" i="10"/>
  <c r="O13" i="10"/>
  <c r="N13" i="10"/>
  <c r="W8" i="10"/>
  <c r="V8" i="10"/>
  <c r="U8" i="10"/>
  <c r="T8" i="10"/>
  <c r="S8" i="10"/>
  <c r="R8" i="10"/>
  <c r="Q8" i="10"/>
  <c r="P8" i="10"/>
  <c r="O8" i="10"/>
  <c r="N8" i="10"/>
  <c r="W7" i="10"/>
  <c r="V7" i="10"/>
  <c r="U7" i="10"/>
  <c r="T7" i="10"/>
  <c r="S7" i="10"/>
  <c r="R7" i="10"/>
  <c r="Q7" i="10"/>
  <c r="P7" i="10"/>
  <c r="O7" i="10"/>
  <c r="N7" i="10"/>
  <c r="W6" i="10"/>
  <c r="V6" i="10"/>
  <c r="U6" i="10"/>
  <c r="T6" i="10"/>
  <c r="S6" i="10"/>
  <c r="R6" i="10"/>
  <c r="Q6" i="10"/>
  <c r="P6" i="10"/>
  <c r="O6" i="10"/>
  <c r="N6" i="10"/>
  <c r="W5" i="10"/>
  <c r="V5" i="10"/>
  <c r="U5" i="10"/>
  <c r="T5" i="10"/>
  <c r="S5" i="10"/>
  <c r="R5" i="10"/>
  <c r="Q5" i="10"/>
  <c r="P5" i="10"/>
  <c r="O5" i="10"/>
  <c r="N5" i="10"/>
  <c r="W4" i="10"/>
  <c r="V4" i="10"/>
  <c r="U4" i="10"/>
  <c r="T4" i="10"/>
  <c r="S4" i="10"/>
  <c r="R4" i="10"/>
  <c r="Q4" i="10"/>
  <c r="P4" i="10"/>
  <c r="O4" i="10"/>
  <c r="N4" i="10"/>
  <c r="W3" i="10"/>
  <c r="V3" i="10"/>
  <c r="U3" i="10"/>
  <c r="T3" i="10"/>
  <c r="S3" i="10"/>
  <c r="R3" i="10"/>
  <c r="Q3" i="10"/>
  <c r="P3" i="10"/>
  <c r="O3" i="10"/>
  <c r="N3" i="10"/>
  <c r="W27" i="9"/>
  <c r="V27" i="9"/>
  <c r="U27" i="9"/>
  <c r="T27" i="9"/>
  <c r="S27" i="9"/>
  <c r="R27" i="9"/>
  <c r="Q27" i="9"/>
  <c r="P27" i="9"/>
  <c r="O27" i="9"/>
  <c r="N27" i="9"/>
  <c r="W25" i="9"/>
  <c r="V25" i="9"/>
  <c r="U25" i="9"/>
  <c r="T25" i="9"/>
  <c r="S25" i="9"/>
  <c r="R25" i="9"/>
  <c r="Q25" i="9"/>
  <c r="P25" i="9"/>
  <c r="O25" i="9"/>
  <c r="N25" i="9"/>
  <c r="W24" i="9"/>
  <c r="V24" i="9"/>
  <c r="U24" i="9"/>
  <c r="T24" i="9"/>
  <c r="S24" i="9"/>
  <c r="R24" i="9"/>
  <c r="Q24" i="9"/>
  <c r="P24" i="9"/>
  <c r="O24" i="9"/>
  <c r="N24" i="9"/>
  <c r="W23" i="9"/>
  <c r="V23" i="9"/>
  <c r="U23" i="9"/>
  <c r="T23" i="9"/>
  <c r="S23" i="9"/>
  <c r="R23" i="9"/>
  <c r="Q23" i="9"/>
  <c r="P23" i="9"/>
  <c r="O23" i="9"/>
  <c r="N23" i="9"/>
  <c r="W22" i="9"/>
  <c r="V22" i="9"/>
  <c r="U22" i="9"/>
  <c r="T22" i="9"/>
  <c r="S22" i="9"/>
  <c r="R22" i="9"/>
  <c r="Q22" i="9"/>
  <c r="P22" i="9"/>
  <c r="O22" i="9"/>
  <c r="N22" i="9"/>
  <c r="W26" i="9"/>
  <c r="V26" i="9"/>
  <c r="U26" i="9"/>
  <c r="T26" i="9"/>
  <c r="S26" i="9"/>
  <c r="R26" i="9"/>
  <c r="Q26" i="9"/>
  <c r="P26" i="9"/>
  <c r="O26" i="9"/>
  <c r="N26" i="9"/>
  <c r="W21" i="9"/>
  <c r="V21" i="9"/>
  <c r="U21" i="9"/>
  <c r="T21" i="9"/>
  <c r="S21" i="9"/>
  <c r="R21" i="9"/>
  <c r="Q21" i="9"/>
  <c r="P21" i="9"/>
  <c r="O21" i="9"/>
  <c r="N21" i="9"/>
  <c r="W20" i="9"/>
  <c r="V20" i="9"/>
  <c r="U20" i="9"/>
  <c r="T20" i="9"/>
  <c r="S20" i="9"/>
  <c r="R20" i="9"/>
  <c r="Q20" i="9"/>
  <c r="P20" i="9"/>
  <c r="O20" i="9"/>
  <c r="N20" i="9"/>
  <c r="W19" i="9"/>
  <c r="V19" i="9"/>
  <c r="U19" i="9"/>
  <c r="T19" i="9"/>
  <c r="S19" i="9"/>
  <c r="R19" i="9"/>
  <c r="Q19" i="9"/>
  <c r="P19" i="9"/>
  <c r="O19" i="9"/>
  <c r="N19" i="9"/>
  <c r="W18" i="9"/>
  <c r="V18" i="9"/>
  <c r="U18" i="9"/>
  <c r="T18" i="9"/>
  <c r="S18" i="9"/>
  <c r="R18" i="9"/>
  <c r="Q18" i="9"/>
  <c r="P18" i="9"/>
  <c r="O18" i="9"/>
  <c r="N18" i="9"/>
  <c r="W17" i="9"/>
  <c r="V17" i="9"/>
  <c r="U17" i="9"/>
  <c r="T17" i="9"/>
  <c r="S17" i="9"/>
  <c r="R17" i="9"/>
  <c r="Q17" i="9"/>
  <c r="P17" i="9"/>
  <c r="O17" i="9"/>
  <c r="N17" i="9"/>
  <c r="W16" i="9"/>
  <c r="V16" i="9"/>
  <c r="W14" i="9"/>
  <c r="V14" i="9"/>
  <c r="U14" i="9"/>
  <c r="T14" i="9"/>
  <c r="S14" i="9"/>
  <c r="R14" i="9"/>
  <c r="Q14" i="9"/>
  <c r="P14" i="9"/>
  <c r="O14" i="9"/>
  <c r="N14" i="9"/>
  <c r="W12" i="9"/>
  <c r="V12" i="9"/>
  <c r="U12" i="9"/>
  <c r="T12" i="9"/>
  <c r="S12" i="9"/>
  <c r="R12" i="9"/>
  <c r="Q12" i="9"/>
  <c r="P12" i="9"/>
  <c r="O12" i="9"/>
  <c r="N12" i="9"/>
  <c r="W11" i="9"/>
  <c r="V11" i="9"/>
  <c r="U11" i="9"/>
  <c r="T11" i="9"/>
  <c r="S11" i="9"/>
  <c r="R11" i="9"/>
  <c r="Q11" i="9"/>
  <c r="P11" i="9"/>
  <c r="O11" i="9"/>
  <c r="N11" i="9"/>
  <c r="W10" i="9"/>
  <c r="V10" i="9"/>
  <c r="U10" i="9"/>
  <c r="T10" i="9"/>
  <c r="S10" i="9"/>
  <c r="R10" i="9"/>
  <c r="Q10" i="9"/>
  <c r="P10" i="9"/>
  <c r="O10" i="9"/>
  <c r="N10" i="9"/>
  <c r="W9" i="9"/>
  <c r="V9" i="9"/>
  <c r="U9" i="9"/>
  <c r="T9" i="9"/>
  <c r="S9" i="9"/>
  <c r="R9" i="9"/>
  <c r="Q9" i="9"/>
  <c r="P9" i="9"/>
  <c r="O9" i="9"/>
  <c r="N9" i="9"/>
  <c r="W13" i="9"/>
  <c r="V13" i="9"/>
  <c r="U13" i="9"/>
  <c r="T13" i="9"/>
  <c r="S13" i="9"/>
  <c r="R13" i="9"/>
  <c r="Q13" i="9"/>
  <c r="P13" i="9"/>
  <c r="O13" i="9"/>
  <c r="N13" i="9"/>
  <c r="W8" i="9"/>
  <c r="V8" i="9"/>
  <c r="U8" i="9"/>
  <c r="T8" i="9"/>
  <c r="S8" i="9"/>
  <c r="R8" i="9"/>
  <c r="Q8" i="9"/>
  <c r="P8" i="9"/>
  <c r="O8" i="9"/>
  <c r="N8" i="9"/>
  <c r="W7" i="9"/>
  <c r="V7" i="9"/>
  <c r="U7" i="9"/>
  <c r="T7" i="9"/>
  <c r="S7" i="9"/>
  <c r="R7" i="9"/>
  <c r="Q7" i="9"/>
  <c r="P7" i="9"/>
  <c r="O7" i="9"/>
  <c r="N7" i="9"/>
  <c r="W6" i="9"/>
  <c r="V6" i="9"/>
  <c r="U6" i="9"/>
  <c r="T6" i="9"/>
  <c r="S6" i="9"/>
  <c r="R6" i="9"/>
  <c r="Q6" i="9"/>
  <c r="P6" i="9"/>
  <c r="O6" i="9"/>
  <c r="N6" i="9"/>
  <c r="W5" i="9"/>
  <c r="V5" i="9"/>
  <c r="U5" i="9"/>
  <c r="T5" i="9"/>
  <c r="S5" i="9"/>
  <c r="R5" i="9"/>
  <c r="Q5" i="9"/>
  <c r="P5" i="9"/>
  <c r="O5" i="9"/>
  <c r="N5" i="9"/>
  <c r="W4" i="9"/>
  <c r="V4" i="9"/>
  <c r="U4" i="9"/>
  <c r="T4" i="9"/>
  <c r="S4" i="9"/>
  <c r="R4" i="9"/>
  <c r="Q4" i="9"/>
  <c r="P4" i="9"/>
  <c r="O4" i="9"/>
  <c r="N4" i="9"/>
  <c r="W3" i="9"/>
  <c r="V3" i="9"/>
  <c r="U3" i="9"/>
  <c r="T3" i="9"/>
  <c r="S3" i="9"/>
  <c r="W27" i="8"/>
  <c r="V27" i="8"/>
  <c r="U27" i="8"/>
  <c r="T27" i="8"/>
  <c r="S27" i="8"/>
  <c r="R27" i="8"/>
  <c r="Q27" i="8"/>
  <c r="P27" i="8"/>
  <c r="O27" i="8"/>
  <c r="N27" i="8"/>
  <c r="W25" i="8"/>
  <c r="V25" i="8"/>
  <c r="U25" i="8"/>
  <c r="T25" i="8"/>
  <c r="S25" i="8"/>
  <c r="R25" i="8"/>
  <c r="Q25" i="8"/>
  <c r="P25" i="8"/>
  <c r="O25" i="8"/>
  <c r="N25" i="8"/>
  <c r="W24" i="8"/>
  <c r="V24" i="8"/>
  <c r="U24" i="8"/>
  <c r="T24" i="8"/>
  <c r="S24" i="8"/>
  <c r="R24" i="8"/>
  <c r="Q24" i="8"/>
  <c r="P24" i="8"/>
  <c r="O24" i="8"/>
  <c r="N24" i="8"/>
  <c r="W23" i="8"/>
  <c r="V23" i="8"/>
  <c r="U23" i="8"/>
  <c r="T23" i="8"/>
  <c r="S23" i="8"/>
  <c r="R23" i="8"/>
  <c r="Q23" i="8"/>
  <c r="P23" i="8"/>
  <c r="O23" i="8"/>
  <c r="N23" i="8"/>
  <c r="W22" i="8"/>
  <c r="V22" i="8"/>
  <c r="U22" i="8"/>
  <c r="T22" i="8"/>
  <c r="S22" i="8"/>
  <c r="R22" i="8"/>
  <c r="Q22" i="8"/>
  <c r="P22" i="8"/>
  <c r="O22" i="8"/>
  <c r="N22" i="8"/>
  <c r="W26" i="8"/>
  <c r="V26" i="8"/>
  <c r="U26" i="8"/>
  <c r="T26" i="8"/>
  <c r="S26" i="8"/>
  <c r="R26" i="8"/>
  <c r="Q26" i="8"/>
  <c r="P26" i="8"/>
  <c r="O26" i="8"/>
  <c r="N26" i="8"/>
  <c r="W21" i="8"/>
  <c r="V21" i="8"/>
  <c r="U21" i="8"/>
  <c r="T21" i="8"/>
  <c r="S21" i="8"/>
  <c r="R21" i="8"/>
  <c r="Q21" i="8"/>
  <c r="P21" i="8"/>
  <c r="N21" i="8"/>
  <c r="W20" i="8"/>
  <c r="V20" i="8"/>
  <c r="U20" i="8"/>
  <c r="T20" i="8"/>
  <c r="S20" i="8"/>
  <c r="R20" i="8"/>
  <c r="Q20" i="8"/>
  <c r="P20" i="8"/>
  <c r="O20" i="8"/>
  <c r="N20" i="8"/>
  <c r="W19" i="8"/>
  <c r="V19" i="8"/>
  <c r="U19" i="8"/>
  <c r="T19" i="8"/>
  <c r="S19" i="8"/>
  <c r="R19" i="8"/>
  <c r="Q19" i="8"/>
  <c r="P19" i="8"/>
  <c r="O19" i="8"/>
  <c r="N19" i="8"/>
  <c r="W18" i="8"/>
  <c r="V18" i="8"/>
  <c r="U18" i="8"/>
  <c r="T18" i="8"/>
  <c r="S18" i="8"/>
  <c r="R18" i="8"/>
  <c r="Q18" i="8"/>
  <c r="P18" i="8"/>
  <c r="O18" i="8"/>
  <c r="N18" i="8"/>
  <c r="W17" i="8"/>
  <c r="V17" i="8"/>
  <c r="U17" i="8"/>
  <c r="T17" i="8"/>
  <c r="S17" i="8"/>
  <c r="R17" i="8"/>
  <c r="Q17" i="8"/>
  <c r="P17" i="8"/>
  <c r="O17" i="8"/>
  <c r="N17" i="8"/>
  <c r="W16" i="8"/>
  <c r="V16" i="8"/>
  <c r="U16" i="8"/>
  <c r="W14" i="8"/>
  <c r="V14" i="8"/>
  <c r="U14" i="8"/>
  <c r="T14" i="8"/>
  <c r="S14" i="8"/>
  <c r="R14" i="8"/>
  <c r="Q14" i="8"/>
  <c r="W12" i="8"/>
  <c r="V12" i="8"/>
  <c r="U12" i="8"/>
  <c r="T12" i="8"/>
  <c r="S12" i="8"/>
  <c r="R12" i="8"/>
  <c r="Q12" i="8"/>
  <c r="W11" i="8"/>
  <c r="V11" i="8"/>
  <c r="U11" i="8"/>
  <c r="T11" i="8"/>
  <c r="S11" i="8"/>
  <c r="R11" i="8"/>
  <c r="Q11" i="8"/>
  <c r="W10" i="8"/>
  <c r="V10" i="8"/>
  <c r="U10" i="8"/>
  <c r="T10" i="8"/>
  <c r="S10" i="8"/>
  <c r="R10" i="8"/>
  <c r="Q10" i="8"/>
  <c r="W9" i="8"/>
  <c r="V9" i="8"/>
  <c r="U9" i="8"/>
  <c r="T9" i="8"/>
  <c r="S9" i="8"/>
  <c r="R9" i="8"/>
  <c r="Q9" i="8"/>
  <c r="W13" i="8"/>
  <c r="V13" i="8"/>
  <c r="U13" i="8"/>
  <c r="T13" i="8"/>
  <c r="S13" i="8"/>
  <c r="R13" i="8"/>
  <c r="Q13" i="8"/>
  <c r="W8" i="8"/>
  <c r="V8" i="8"/>
  <c r="U8" i="8"/>
  <c r="T8" i="8"/>
  <c r="S8" i="8"/>
  <c r="R8" i="8"/>
  <c r="Q8" i="8"/>
  <c r="W7" i="8"/>
  <c r="V7" i="8"/>
  <c r="U7" i="8"/>
  <c r="T7" i="8"/>
  <c r="S7" i="8"/>
  <c r="R7" i="8"/>
  <c r="Q7" i="8"/>
  <c r="W6" i="8"/>
  <c r="V6" i="8"/>
  <c r="U6" i="8"/>
  <c r="T6" i="8"/>
  <c r="S6" i="8"/>
  <c r="R6" i="8"/>
  <c r="Q6" i="8"/>
  <c r="W5" i="8"/>
  <c r="V5" i="8"/>
  <c r="U5" i="8"/>
  <c r="T5" i="8"/>
  <c r="S5" i="8"/>
  <c r="R5" i="8"/>
  <c r="Q5" i="8"/>
  <c r="W4" i="8"/>
  <c r="V4" i="8"/>
  <c r="U4" i="8"/>
  <c r="T4" i="8"/>
  <c r="S4" i="8"/>
  <c r="R4" i="8"/>
  <c r="Q4" i="8"/>
  <c r="W3" i="8"/>
  <c r="V3" i="8"/>
  <c r="U3" i="8"/>
  <c r="T3" i="8"/>
  <c r="S3" i="8"/>
  <c r="R3" i="8"/>
  <c r="Q3" i="8"/>
</calcChain>
</file>

<file path=xl/sharedStrings.xml><?xml version="1.0" encoding="utf-8"?>
<sst xmlns="http://schemas.openxmlformats.org/spreadsheetml/2006/main" count="472" uniqueCount="137">
  <si>
    <t>CD19</t>
  </si>
  <si>
    <t>CD57</t>
  </si>
  <si>
    <t>CD2</t>
  </si>
  <si>
    <t>CD7</t>
  </si>
  <si>
    <t>CD56</t>
  </si>
  <si>
    <t>CD4</t>
  </si>
  <si>
    <t>CD8</t>
  </si>
  <si>
    <t>CD3</t>
  </si>
  <si>
    <t>CD5</t>
  </si>
  <si>
    <t>HLADR</t>
  </si>
  <si>
    <t>Mni</t>
  </si>
  <si>
    <t>TRBC1</t>
  </si>
  <si>
    <t>CDX + (%)</t>
  </si>
  <si>
    <t>Mni_ET_2</t>
  </si>
  <si>
    <t>Mni_MOY_2</t>
  </si>
  <si>
    <t>Mni_MOY_3</t>
  </si>
  <si>
    <t>Mni_ET_3</t>
  </si>
  <si>
    <t>Mni_MOY_4</t>
  </si>
  <si>
    <t>Mni_ET_4</t>
  </si>
  <si>
    <t>%_MOY_4</t>
  </si>
  <si>
    <t>CDX+ (%)_ET_4</t>
  </si>
  <si>
    <t>%_MOY_3</t>
  </si>
  <si>
    <t>CDX+ (%)_ET_3</t>
  </si>
  <si>
    <t>%_MOY_2</t>
  </si>
  <si>
    <t>CDX+ (%)_ET_2</t>
  </si>
  <si>
    <t>Mni_MOY_5</t>
  </si>
  <si>
    <t>Mni_ET_5</t>
  </si>
  <si>
    <t>CDX+ (%)_ET_5</t>
  </si>
  <si>
    <t>%_MOY_5</t>
  </si>
  <si>
    <t>J-7</t>
  </si>
  <si>
    <t>J-4</t>
  </si>
  <si>
    <t>J1</t>
  </si>
  <si>
    <t>J-11</t>
  </si>
  <si>
    <t>J-14</t>
  </si>
  <si>
    <t>J-18</t>
  </si>
  <si>
    <t>J-21</t>
  </si>
  <si>
    <t>J-25</t>
  </si>
  <si>
    <t>J-29</t>
  </si>
  <si>
    <t>Lundi 11/12</t>
  </si>
  <si>
    <t>Jeudi 07/12</t>
  </si>
  <si>
    <t>Lundi 04/12</t>
  </si>
  <si>
    <t>Jeudi 30/11</t>
  </si>
  <si>
    <t>Lundi 27/11</t>
  </si>
  <si>
    <t>Jeudi 23/11</t>
  </si>
  <si>
    <t>Lundi 20/11</t>
  </si>
  <si>
    <t>Jeudi 16/11</t>
  </si>
  <si>
    <t>Lundi 13/11</t>
  </si>
  <si>
    <t>LyCD45</t>
  </si>
  <si>
    <t>Mni_MOY_1</t>
  </si>
  <si>
    <t>Mni_ET_1</t>
  </si>
  <si>
    <t>%_MOY_1</t>
  </si>
  <si>
    <t>CDX+ (%)_ET_1</t>
  </si>
  <si>
    <t>moy</t>
  </si>
  <si>
    <t>et</t>
  </si>
  <si>
    <t>CD57_1</t>
  </si>
  <si>
    <t>CD57_2</t>
  </si>
  <si>
    <t>CD57_3</t>
  </si>
  <si>
    <t>CD57_4</t>
  </si>
  <si>
    <t>CD57_5</t>
  </si>
  <si>
    <t>CD2_1</t>
  </si>
  <si>
    <t>CD2_2</t>
  </si>
  <si>
    <t>CD2_3</t>
  </si>
  <si>
    <t>CD2_4</t>
  </si>
  <si>
    <t>CD2_5</t>
  </si>
  <si>
    <t>CD7_1</t>
  </si>
  <si>
    <t>CD56_1</t>
  </si>
  <si>
    <t>CD19_1</t>
  </si>
  <si>
    <t>CD4_1</t>
  </si>
  <si>
    <t>CD3_1</t>
  </si>
  <si>
    <t>CD5_1</t>
  </si>
  <si>
    <t>LyCD45_1</t>
  </si>
  <si>
    <t>TRBC1_1</t>
  </si>
  <si>
    <t>CD8_1</t>
  </si>
  <si>
    <t>HLADR_1</t>
  </si>
  <si>
    <t>CD7_2</t>
  </si>
  <si>
    <t>CD7_3</t>
  </si>
  <si>
    <t>CD7_4</t>
  </si>
  <si>
    <t>CD7_5</t>
  </si>
  <si>
    <t>CD56_2</t>
  </si>
  <si>
    <t>CD56_3</t>
  </si>
  <si>
    <t>CD56_4</t>
  </si>
  <si>
    <t>CD56_5</t>
  </si>
  <si>
    <t>CD19_2</t>
  </si>
  <si>
    <t>CD19_3</t>
  </si>
  <si>
    <t>CD19_4</t>
  </si>
  <si>
    <t>CD19_5</t>
  </si>
  <si>
    <t>CD4_2</t>
  </si>
  <si>
    <t>CD4_3</t>
  </si>
  <si>
    <t>CD4_4</t>
  </si>
  <si>
    <t>CD4_5</t>
  </si>
  <si>
    <t>CD3_2</t>
  </si>
  <si>
    <t>CD3_3</t>
  </si>
  <si>
    <t>CD3_4</t>
  </si>
  <si>
    <t>CD3_5</t>
  </si>
  <si>
    <t>CD5_2</t>
  </si>
  <si>
    <t>CD5_3</t>
  </si>
  <si>
    <t>CD5_4</t>
  </si>
  <si>
    <t>CD5_5</t>
  </si>
  <si>
    <t>LyCD45_2</t>
  </si>
  <si>
    <t>LyCD45_3</t>
  </si>
  <si>
    <t>LyCD45_4</t>
  </si>
  <si>
    <t>LyCD45_5</t>
  </si>
  <si>
    <t>TRBC1_2</t>
  </si>
  <si>
    <t>TRBC1_3</t>
  </si>
  <si>
    <t>TRBC1_4</t>
  </si>
  <si>
    <t>TRBC1_5</t>
  </si>
  <si>
    <t>CD8_2</t>
  </si>
  <si>
    <t>CD8_3</t>
  </si>
  <si>
    <t>CD8_4</t>
  </si>
  <si>
    <t>CD8_5</t>
  </si>
  <si>
    <t>HLADR_2</t>
  </si>
  <si>
    <t>HLADR_3</t>
  </si>
  <si>
    <t>HLADR_4</t>
  </si>
  <si>
    <t>HLADR_5</t>
  </si>
  <si>
    <t>Mni_MOY</t>
  </si>
  <si>
    <t>Mni_ET</t>
  </si>
  <si>
    <t>%_MOY</t>
  </si>
  <si>
    <t>CD_Mni</t>
  </si>
  <si>
    <t>CD_%</t>
  </si>
  <si>
    <t>%_ET</t>
  </si>
  <si>
    <t xml:space="preserve"> </t>
  </si>
  <si>
    <t>J4</t>
  </si>
  <si>
    <t>J7</t>
  </si>
  <si>
    <t>J11</t>
  </si>
  <si>
    <t>J14</t>
  </si>
  <si>
    <t>J18</t>
  </si>
  <si>
    <t>J21</t>
  </si>
  <si>
    <t>J25</t>
  </si>
  <si>
    <t>J29</t>
  </si>
  <si>
    <t>day 1</t>
  </si>
  <si>
    <t>day 4</t>
  </si>
  <si>
    <t>day 7</t>
  </si>
  <si>
    <t>day 11</t>
  </si>
  <si>
    <t>day 14</t>
  </si>
  <si>
    <t>day 18</t>
  </si>
  <si>
    <t>day 25</t>
  </si>
  <si>
    <t>day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</si>
</sst>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5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6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" fontId="4" fillId="7" borderId="6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4" fillId="7" borderId="11" xfId="0" applyNumberFormat="1" applyFont="1" applyFill="1" applyBorder="1" applyAlignment="1">
      <alignment horizontal="center"/>
    </xf>
    <xf numFmtId="3" fontId="4" fillId="7" borderId="6" xfId="0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4" fillId="7" borderId="9" xfId="0" applyNumberFormat="1" applyFont="1" applyFill="1" applyBorder="1" applyAlignment="1">
      <alignment horizontal="center"/>
    </xf>
    <xf numFmtId="3" fontId="0" fillId="7" borderId="6" xfId="0" applyNumberFormat="1" applyFill="1" applyBorder="1" applyAlignment="1">
      <alignment horizontal="center"/>
    </xf>
    <xf numFmtId="3" fontId="0" fillId="7" borderId="9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Border="1"/>
    <xf numFmtId="0" fontId="0" fillId="0" borderId="0" xfId="0" applyNumberFormat="1"/>
    <xf numFmtId="0" fontId="0" fillId="0" borderId="0" xfId="0" applyFill="1"/>
    <xf numFmtId="0" fontId="0" fillId="3" borderId="1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f(temps)=Mni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test!$B$3</c:f>
              <c:strCache>
                <c:ptCount val="1"/>
                <c:pt idx="0">
                  <c:v>CD57</c:v>
                </c:pt>
              </c:strCache>
            </c:strRef>
          </c:tx>
          <c:spPr>
            <a:ln w="25400"/>
          </c:spP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test!$C$3:$K$3</c:f>
              <c:numCache>
                <c:formatCode>#,##0</c:formatCode>
                <c:ptCount val="9"/>
                <c:pt idx="0">
                  <c:v>285894.09399999998</c:v>
                </c:pt>
                <c:pt idx="1">
                  <c:v>261079.65599999999</c:v>
                </c:pt>
                <c:pt idx="2">
                  <c:v>259300.92199999999</c:v>
                </c:pt>
                <c:pt idx="3">
                  <c:v>218737.81299999999</c:v>
                </c:pt>
                <c:pt idx="4">
                  <c:v>234321.20300000001</c:v>
                </c:pt>
                <c:pt idx="5">
                  <c:v>227147.95300000001</c:v>
                </c:pt>
                <c:pt idx="6">
                  <c:v>229233</c:v>
                </c:pt>
                <c:pt idx="7">
                  <c:v>269746.31300000002</c:v>
                </c:pt>
                <c:pt idx="8">
                  <c:v>253571.25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401-4DC3-B6B5-01195DF0096F}"/>
            </c:ext>
          </c:extLst>
        </c:ser>
        <c:ser>
          <c:idx val="13"/>
          <c:order val="1"/>
          <c:tx>
            <c:strRef>
              <c:f>test!$B$4</c:f>
              <c:strCache>
                <c:ptCount val="1"/>
                <c:pt idx="0">
                  <c:v>CD2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test!$C$4:$K$4</c:f>
              <c:numCache>
                <c:formatCode>#,##0</c:formatCode>
                <c:ptCount val="9"/>
                <c:pt idx="0">
                  <c:v>38551.027000000002</c:v>
                </c:pt>
                <c:pt idx="1">
                  <c:v>52620.902000000002</c:v>
                </c:pt>
                <c:pt idx="2">
                  <c:v>50039.133000000002</c:v>
                </c:pt>
                <c:pt idx="3">
                  <c:v>49156.391000000003</c:v>
                </c:pt>
                <c:pt idx="4">
                  <c:v>49535.195</c:v>
                </c:pt>
                <c:pt idx="5">
                  <c:v>46886.34</c:v>
                </c:pt>
                <c:pt idx="6">
                  <c:v>47801.73</c:v>
                </c:pt>
                <c:pt idx="7">
                  <c:v>48517.913999999997</c:v>
                </c:pt>
                <c:pt idx="8">
                  <c:v>49039.266000000003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401-4DC3-B6B5-01195DF0096F}"/>
            </c:ext>
          </c:extLst>
        </c:ser>
        <c:ser>
          <c:idx val="14"/>
          <c:order val="2"/>
          <c:tx>
            <c:strRef>
              <c:f>test!$B$5</c:f>
              <c:strCache>
                <c:ptCount val="1"/>
                <c:pt idx="0">
                  <c:v>CD7</c:v>
                </c:pt>
              </c:strCache>
            </c:strRef>
          </c:tx>
          <c:spPr>
            <a:ln w="25400"/>
          </c:spP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test!$C$5:$K$5</c:f>
              <c:numCache>
                <c:formatCode>#,##0</c:formatCode>
                <c:ptCount val="9"/>
                <c:pt idx="0">
                  <c:v>31159.133000000002</c:v>
                </c:pt>
                <c:pt idx="1">
                  <c:v>34428.315999999999</c:v>
                </c:pt>
                <c:pt idx="2">
                  <c:v>30757.175999999999</c:v>
                </c:pt>
                <c:pt idx="3">
                  <c:v>30880.482</c:v>
                </c:pt>
                <c:pt idx="4">
                  <c:v>30671.43</c:v>
                </c:pt>
                <c:pt idx="5">
                  <c:v>30487.388999999999</c:v>
                </c:pt>
                <c:pt idx="6">
                  <c:v>30572.365000000002</c:v>
                </c:pt>
                <c:pt idx="7">
                  <c:v>30682.710999999999</c:v>
                </c:pt>
                <c:pt idx="8">
                  <c:v>30995.986000000001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401-4DC3-B6B5-01195DF0096F}"/>
            </c:ext>
          </c:extLst>
        </c:ser>
        <c:ser>
          <c:idx val="15"/>
          <c:order val="3"/>
          <c:tx>
            <c:strRef>
              <c:f>test!$B$6</c:f>
              <c:strCache>
                <c:ptCount val="1"/>
                <c:pt idx="0">
                  <c:v>CD56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test!$C$6:$K$6</c:f>
              <c:numCache>
                <c:formatCode>#,##0</c:formatCode>
                <c:ptCount val="9"/>
                <c:pt idx="0">
                  <c:v>76470.547000000006</c:v>
                </c:pt>
                <c:pt idx="1">
                  <c:v>76035.851999999999</c:v>
                </c:pt>
                <c:pt idx="2">
                  <c:v>74600.883000000002</c:v>
                </c:pt>
                <c:pt idx="3">
                  <c:v>74694.195000000007</c:v>
                </c:pt>
                <c:pt idx="4">
                  <c:v>74700.101999999999</c:v>
                </c:pt>
                <c:pt idx="5">
                  <c:v>74643.960999999996</c:v>
                </c:pt>
                <c:pt idx="6">
                  <c:v>73671.039000000004</c:v>
                </c:pt>
                <c:pt idx="7">
                  <c:v>77681.664000000004</c:v>
                </c:pt>
                <c:pt idx="8">
                  <c:v>76427.726999999999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401-4DC3-B6B5-01195DF0096F}"/>
            </c:ext>
          </c:extLst>
        </c:ser>
        <c:ser>
          <c:idx val="16"/>
          <c:order val="4"/>
          <c:tx>
            <c:strRef>
              <c:f>test!$B$7</c:f>
              <c:strCache>
                <c:ptCount val="1"/>
                <c:pt idx="0">
                  <c:v>CD19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test!$C$7:$K$7</c:f>
              <c:numCache>
                <c:formatCode>#,##0</c:formatCode>
                <c:ptCount val="9"/>
                <c:pt idx="0">
                  <c:v>184751.516</c:v>
                </c:pt>
                <c:pt idx="1">
                  <c:v>153617.359</c:v>
                </c:pt>
                <c:pt idx="2">
                  <c:v>174767.016</c:v>
                </c:pt>
                <c:pt idx="3">
                  <c:v>189836.5</c:v>
                </c:pt>
                <c:pt idx="4">
                  <c:v>184066.95300000001</c:v>
                </c:pt>
                <c:pt idx="5">
                  <c:v>194370.859</c:v>
                </c:pt>
                <c:pt idx="6">
                  <c:v>193186.734</c:v>
                </c:pt>
                <c:pt idx="7">
                  <c:v>202618.42199999999</c:v>
                </c:pt>
                <c:pt idx="8">
                  <c:v>206288.65599999999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401-4DC3-B6B5-01195DF0096F}"/>
            </c:ext>
          </c:extLst>
        </c:ser>
        <c:ser>
          <c:idx val="17"/>
          <c:order val="5"/>
          <c:tx>
            <c:strRef>
              <c:f>test!$B$8</c:f>
              <c:strCache>
                <c:ptCount val="1"/>
                <c:pt idx="0">
                  <c:v>CD4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test!$C$8:$K$8</c:f>
              <c:numCache>
                <c:formatCode>#,##0</c:formatCode>
                <c:ptCount val="9"/>
                <c:pt idx="0">
                  <c:v>82088.781000000003</c:v>
                </c:pt>
                <c:pt idx="1">
                  <c:v>106725.75</c:v>
                </c:pt>
                <c:pt idx="2">
                  <c:v>97884.93</c:v>
                </c:pt>
                <c:pt idx="3">
                  <c:v>93536.258000000002</c:v>
                </c:pt>
                <c:pt idx="4">
                  <c:v>94855.266000000003</c:v>
                </c:pt>
                <c:pt idx="5">
                  <c:v>91366.085999999996</c:v>
                </c:pt>
                <c:pt idx="6">
                  <c:v>92230.125</c:v>
                </c:pt>
                <c:pt idx="7">
                  <c:v>89773.062999999995</c:v>
                </c:pt>
                <c:pt idx="8">
                  <c:v>89091.891000000003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401-4DC3-B6B5-01195DF0096F}"/>
            </c:ext>
          </c:extLst>
        </c:ser>
        <c:ser>
          <c:idx val="18"/>
          <c:order val="6"/>
          <c:tx>
            <c:strRef>
              <c:f>test!$B$9</c:f>
              <c:strCache>
                <c:ptCount val="1"/>
                <c:pt idx="0">
                  <c:v>CD8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test!$C$9:$K$9</c:f>
              <c:numCache>
                <c:formatCode>#,##0</c:formatCode>
                <c:ptCount val="9"/>
                <c:pt idx="0">
                  <c:v>63457.449000000001</c:v>
                </c:pt>
                <c:pt idx="1">
                  <c:v>95411.437999999995</c:v>
                </c:pt>
                <c:pt idx="2">
                  <c:v>82460.983999999997</c:v>
                </c:pt>
                <c:pt idx="3">
                  <c:v>78214.601999999999</c:v>
                </c:pt>
                <c:pt idx="4">
                  <c:v>79452.422000000006</c:v>
                </c:pt>
                <c:pt idx="5">
                  <c:v>80515.226999999999</c:v>
                </c:pt>
                <c:pt idx="6">
                  <c:v>76796.952999999994</c:v>
                </c:pt>
                <c:pt idx="7">
                  <c:v>82995.875</c:v>
                </c:pt>
                <c:pt idx="8">
                  <c:v>77200.516000000003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401-4DC3-B6B5-01195DF0096F}"/>
            </c:ext>
          </c:extLst>
        </c:ser>
        <c:ser>
          <c:idx val="19"/>
          <c:order val="7"/>
          <c:tx>
            <c:strRef>
              <c:f>test!$B$10</c:f>
              <c:strCache>
                <c:ptCount val="1"/>
                <c:pt idx="0">
                  <c:v>CD3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test!$C$10:$K$10</c:f>
              <c:numCache>
                <c:formatCode>#,##0</c:formatCode>
                <c:ptCount val="9"/>
                <c:pt idx="0">
                  <c:v>33601.972999999998</c:v>
                </c:pt>
                <c:pt idx="1">
                  <c:v>46980.766000000003</c:v>
                </c:pt>
                <c:pt idx="2">
                  <c:v>43793.953000000001</c:v>
                </c:pt>
                <c:pt idx="3">
                  <c:v>42427.296999999999</c:v>
                </c:pt>
                <c:pt idx="4">
                  <c:v>43532.625</c:v>
                </c:pt>
                <c:pt idx="5">
                  <c:v>46050.48</c:v>
                </c:pt>
                <c:pt idx="6">
                  <c:v>42058.152000000002</c:v>
                </c:pt>
                <c:pt idx="7">
                  <c:v>43912.046999999999</c:v>
                </c:pt>
                <c:pt idx="8">
                  <c:v>42800.171999999999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401-4DC3-B6B5-01195DF0096F}"/>
            </c:ext>
          </c:extLst>
        </c:ser>
        <c:ser>
          <c:idx val="20"/>
          <c:order val="8"/>
          <c:tx>
            <c:strRef>
              <c:f>test!$B$11</c:f>
              <c:strCache>
                <c:ptCount val="1"/>
                <c:pt idx="0">
                  <c:v>CD5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test!$C$11:$K$11</c:f>
              <c:numCache>
                <c:formatCode>#,##0</c:formatCode>
                <c:ptCount val="9"/>
                <c:pt idx="0">
                  <c:v>16615.330000000002</c:v>
                </c:pt>
                <c:pt idx="1">
                  <c:v>16499.25</c:v>
                </c:pt>
                <c:pt idx="2">
                  <c:v>16380.492</c:v>
                </c:pt>
                <c:pt idx="3">
                  <c:v>16938.186000000002</c:v>
                </c:pt>
                <c:pt idx="4">
                  <c:v>16519.576000000001</c:v>
                </c:pt>
                <c:pt idx="5">
                  <c:v>16857.815999999999</c:v>
                </c:pt>
                <c:pt idx="6">
                  <c:v>16887.971000000001</c:v>
                </c:pt>
                <c:pt idx="7">
                  <c:v>16582.188999999998</c:v>
                </c:pt>
                <c:pt idx="8">
                  <c:v>16416.011999999999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401-4DC3-B6B5-01195DF0096F}"/>
            </c:ext>
          </c:extLst>
        </c:ser>
        <c:ser>
          <c:idx val="21"/>
          <c:order val="9"/>
          <c:tx>
            <c:strRef>
              <c:f>test!$B$12</c:f>
              <c:strCache>
                <c:ptCount val="1"/>
                <c:pt idx="0">
                  <c:v>LyCD45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test!$C$12:$K$12</c:f>
              <c:numCache>
                <c:formatCode>#,##0</c:formatCode>
                <c:ptCount val="9"/>
                <c:pt idx="0">
                  <c:v>98717.125</c:v>
                </c:pt>
                <c:pt idx="1">
                  <c:v>137530.71900000001</c:v>
                </c:pt>
                <c:pt idx="2">
                  <c:v>116460.68799999999</c:v>
                </c:pt>
                <c:pt idx="3">
                  <c:v>119708.617</c:v>
                </c:pt>
                <c:pt idx="4">
                  <c:v>120081.227</c:v>
                </c:pt>
                <c:pt idx="5">
                  <c:v>117447.289</c:v>
                </c:pt>
                <c:pt idx="6">
                  <c:v>117148.867</c:v>
                </c:pt>
                <c:pt idx="7">
                  <c:v>117042.477</c:v>
                </c:pt>
                <c:pt idx="8">
                  <c:v>117282.67200000001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401-4DC3-B6B5-01195DF0096F}"/>
            </c:ext>
          </c:extLst>
        </c:ser>
        <c:ser>
          <c:idx val="22"/>
          <c:order val="10"/>
          <c:tx>
            <c:strRef>
              <c:f>test!$B$13</c:f>
              <c:strCache>
                <c:ptCount val="1"/>
                <c:pt idx="0">
                  <c:v>TRBC1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test!$C$13:$K$13</c:f>
              <c:numCache>
                <c:formatCode>#,##0</c:formatCode>
                <c:ptCount val="9"/>
                <c:pt idx="0">
                  <c:v>36278.565999999999</c:v>
                </c:pt>
                <c:pt idx="1">
                  <c:v>36289.652000000002</c:v>
                </c:pt>
                <c:pt idx="2">
                  <c:v>39587.012000000002</c:v>
                </c:pt>
                <c:pt idx="3">
                  <c:v>37418.016000000003</c:v>
                </c:pt>
                <c:pt idx="4">
                  <c:v>36157.516000000003</c:v>
                </c:pt>
                <c:pt idx="5">
                  <c:v>38318.402000000002</c:v>
                </c:pt>
                <c:pt idx="6">
                  <c:v>38792.976999999999</c:v>
                </c:pt>
                <c:pt idx="7">
                  <c:v>35563.762000000002</c:v>
                </c:pt>
                <c:pt idx="8">
                  <c:v>37479.449000000001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401-4DC3-B6B5-01195DF0096F}"/>
            </c:ext>
          </c:extLst>
        </c:ser>
        <c:ser>
          <c:idx val="23"/>
          <c:order val="11"/>
          <c:tx>
            <c:strRef>
              <c:f>test!$B$14</c:f>
              <c:strCache>
                <c:ptCount val="1"/>
                <c:pt idx="0">
                  <c:v>HLADR</c:v>
                </c:pt>
              </c:strCache>
            </c:strRef>
          </c:tx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test!$C$14:$K$14</c:f>
              <c:numCache>
                <c:formatCode>#,##0</c:formatCode>
                <c:ptCount val="9"/>
                <c:pt idx="0">
                  <c:v>21361.817999999999</c:v>
                </c:pt>
                <c:pt idx="1">
                  <c:v>25756.611000000001</c:v>
                </c:pt>
                <c:pt idx="2">
                  <c:v>24728.127</c:v>
                </c:pt>
                <c:pt idx="3">
                  <c:v>24176.261999999999</c:v>
                </c:pt>
                <c:pt idx="4">
                  <c:v>23071.511999999999</c:v>
                </c:pt>
                <c:pt idx="5">
                  <c:v>24663.271000000001</c:v>
                </c:pt>
                <c:pt idx="6">
                  <c:v>23660.197</c:v>
                </c:pt>
                <c:pt idx="7">
                  <c:v>22987.912</c:v>
                </c:pt>
                <c:pt idx="8">
                  <c:v>24113.734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401-4DC3-B6B5-01195DF0096F}"/>
            </c:ext>
          </c:extLst>
        </c:ser>
        <c:ser>
          <c:idx val="0"/>
          <c:order val="12"/>
          <c:tx>
            <c:strRef>
              <c:f>test!$B$3</c:f>
              <c:strCache>
                <c:ptCount val="1"/>
                <c:pt idx="0">
                  <c:v>CD57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test!$C$3:$K$3</c:f>
              <c:numCache>
                <c:formatCode>#,##0</c:formatCode>
                <c:ptCount val="9"/>
                <c:pt idx="0">
                  <c:v>285894.09399999998</c:v>
                </c:pt>
                <c:pt idx="1">
                  <c:v>261079.65599999999</c:v>
                </c:pt>
                <c:pt idx="2">
                  <c:v>259300.92199999999</c:v>
                </c:pt>
                <c:pt idx="3">
                  <c:v>218737.81299999999</c:v>
                </c:pt>
                <c:pt idx="4">
                  <c:v>234321.20300000001</c:v>
                </c:pt>
                <c:pt idx="5">
                  <c:v>227147.95300000001</c:v>
                </c:pt>
                <c:pt idx="6">
                  <c:v>229233</c:v>
                </c:pt>
                <c:pt idx="7">
                  <c:v>269746.31300000002</c:v>
                </c:pt>
                <c:pt idx="8">
                  <c:v>253571.25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1-4DC3-B6B5-01195DF0096F}"/>
            </c:ext>
          </c:extLst>
        </c:ser>
        <c:ser>
          <c:idx val="1"/>
          <c:order val="13"/>
          <c:tx>
            <c:strRef>
              <c:f>test!$B$4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test!$C$4:$K$4</c:f>
              <c:numCache>
                <c:formatCode>#,##0</c:formatCode>
                <c:ptCount val="9"/>
                <c:pt idx="0">
                  <c:v>38551.027000000002</c:v>
                </c:pt>
                <c:pt idx="1">
                  <c:v>52620.902000000002</c:v>
                </c:pt>
                <c:pt idx="2">
                  <c:v>50039.133000000002</c:v>
                </c:pt>
                <c:pt idx="3">
                  <c:v>49156.391000000003</c:v>
                </c:pt>
                <c:pt idx="4">
                  <c:v>49535.195</c:v>
                </c:pt>
                <c:pt idx="5">
                  <c:v>46886.34</c:v>
                </c:pt>
                <c:pt idx="6">
                  <c:v>47801.73</c:v>
                </c:pt>
                <c:pt idx="7">
                  <c:v>48517.913999999997</c:v>
                </c:pt>
                <c:pt idx="8">
                  <c:v>49039.266000000003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1-4DC3-B6B5-01195DF0096F}"/>
            </c:ext>
          </c:extLst>
        </c:ser>
        <c:ser>
          <c:idx val="2"/>
          <c:order val="14"/>
          <c:tx>
            <c:strRef>
              <c:f>test!$B$5</c:f>
              <c:strCache>
                <c:ptCount val="1"/>
                <c:pt idx="0">
                  <c:v>CD7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test!$C$5:$K$5</c:f>
              <c:numCache>
                <c:formatCode>#,##0</c:formatCode>
                <c:ptCount val="9"/>
                <c:pt idx="0">
                  <c:v>31159.133000000002</c:v>
                </c:pt>
                <c:pt idx="1">
                  <c:v>34428.315999999999</c:v>
                </c:pt>
                <c:pt idx="2">
                  <c:v>30757.175999999999</c:v>
                </c:pt>
                <c:pt idx="3">
                  <c:v>30880.482</c:v>
                </c:pt>
                <c:pt idx="4">
                  <c:v>30671.43</c:v>
                </c:pt>
                <c:pt idx="5">
                  <c:v>30487.388999999999</c:v>
                </c:pt>
                <c:pt idx="6">
                  <c:v>30572.365000000002</c:v>
                </c:pt>
                <c:pt idx="7">
                  <c:v>30682.710999999999</c:v>
                </c:pt>
                <c:pt idx="8">
                  <c:v>30995.986000000001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1-4DC3-B6B5-01195DF0096F}"/>
            </c:ext>
          </c:extLst>
        </c:ser>
        <c:ser>
          <c:idx val="3"/>
          <c:order val="15"/>
          <c:tx>
            <c:strRef>
              <c:f>test!$B$6</c:f>
              <c:strCache>
                <c:ptCount val="1"/>
                <c:pt idx="0">
                  <c:v>CD56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test!$C$6:$K$6</c:f>
              <c:numCache>
                <c:formatCode>#,##0</c:formatCode>
                <c:ptCount val="9"/>
                <c:pt idx="0">
                  <c:v>76470.547000000006</c:v>
                </c:pt>
                <c:pt idx="1">
                  <c:v>76035.851999999999</c:v>
                </c:pt>
                <c:pt idx="2">
                  <c:v>74600.883000000002</c:v>
                </c:pt>
                <c:pt idx="3">
                  <c:v>74694.195000000007</c:v>
                </c:pt>
                <c:pt idx="4">
                  <c:v>74700.101999999999</c:v>
                </c:pt>
                <c:pt idx="5">
                  <c:v>74643.960999999996</c:v>
                </c:pt>
                <c:pt idx="6">
                  <c:v>73671.039000000004</c:v>
                </c:pt>
                <c:pt idx="7">
                  <c:v>77681.664000000004</c:v>
                </c:pt>
                <c:pt idx="8">
                  <c:v>76427.726999999999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01-4DC3-B6B5-01195DF0096F}"/>
            </c:ext>
          </c:extLst>
        </c:ser>
        <c:ser>
          <c:idx val="4"/>
          <c:order val="16"/>
          <c:tx>
            <c:strRef>
              <c:f>test!$B$7</c:f>
              <c:strCache>
                <c:ptCount val="1"/>
                <c:pt idx="0">
                  <c:v>CD19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test!$C$7:$K$7</c:f>
              <c:numCache>
                <c:formatCode>#,##0</c:formatCode>
                <c:ptCount val="9"/>
                <c:pt idx="0">
                  <c:v>184751.516</c:v>
                </c:pt>
                <c:pt idx="1">
                  <c:v>153617.359</c:v>
                </c:pt>
                <c:pt idx="2">
                  <c:v>174767.016</c:v>
                </c:pt>
                <c:pt idx="3">
                  <c:v>189836.5</c:v>
                </c:pt>
                <c:pt idx="4">
                  <c:v>184066.95300000001</c:v>
                </c:pt>
                <c:pt idx="5">
                  <c:v>194370.859</c:v>
                </c:pt>
                <c:pt idx="6">
                  <c:v>193186.734</c:v>
                </c:pt>
                <c:pt idx="7">
                  <c:v>202618.42199999999</c:v>
                </c:pt>
                <c:pt idx="8">
                  <c:v>206288.65599999999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01-4DC3-B6B5-01195DF0096F}"/>
            </c:ext>
          </c:extLst>
        </c:ser>
        <c:ser>
          <c:idx val="5"/>
          <c:order val="17"/>
          <c:tx>
            <c:strRef>
              <c:f>test!$B$8</c:f>
              <c:strCache>
                <c:ptCount val="1"/>
                <c:pt idx="0">
                  <c:v>CD4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test!$C$8:$K$8</c:f>
              <c:numCache>
                <c:formatCode>#,##0</c:formatCode>
                <c:ptCount val="9"/>
                <c:pt idx="0">
                  <c:v>82088.781000000003</c:v>
                </c:pt>
                <c:pt idx="1">
                  <c:v>106725.75</c:v>
                </c:pt>
                <c:pt idx="2">
                  <c:v>97884.93</c:v>
                </c:pt>
                <c:pt idx="3">
                  <c:v>93536.258000000002</c:v>
                </c:pt>
                <c:pt idx="4">
                  <c:v>94855.266000000003</c:v>
                </c:pt>
                <c:pt idx="5">
                  <c:v>91366.085999999996</c:v>
                </c:pt>
                <c:pt idx="6">
                  <c:v>92230.125</c:v>
                </c:pt>
                <c:pt idx="7">
                  <c:v>89773.062999999995</c:v>
                </c:pt>
                <c:pt idx="8">
                  <c:v>89091.891000000003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01-4DC3-B6B5-01195DF0096F}"/>
            </c:ext>
          </c:extLst>
        </c:ser>
        <c:ser>
          <c:idx val="6"/>
          <c:order val="18"/>
          <c:tx>
            <c:strRef>
              <c:f>test!$B$9</c:f>
              <c:strCache>
                <c:ptCount val="1"/>
                <c:pt idx="0">
                  <c:v>CD8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test!$C$9:$K$9</c:f>
              <c:numCache>
                <c:formatCode>#,##0</c:formatCode>
                <c:ptCount val="9"/>
                <c:pt idx="0">
                  <c:v>63457.449000000001</c:v>
                </c:pt>
                <c:pt idx="1">
                  <c:v>95411.437999999995</c:v>
                </c:pt>
                <c:pt idx="2">
                  <c:v>82460.983999999997</c:v>
                </c:pt>
                <c:pt idx="3">
                  <c:v>78214.601999999999</c:v>
                </c:pt>
                <c:pt idx="4">
                  <c:v>79452.422000000006</c:v>
                </c:pt>
                <c:pt idx="5">
                  <c:v>80515.226999999999</c:v>
                </c:pt>
                <c:pt idx="6">
                  <c:v>76796.952999999994</c:v>
                </c:pt>
                <c:pt idx="7">
                  <c:v>82995.875</c:v>
                </c:pt>
                <c:pt idx="8">
                  <c:v>77200.516000000003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01-4DC3-B6B5-01195DF0096F}"/>
            </c:ext>
          </c:extLst>
        </c:ser>
        <c:ser>
          <c:idx val="7"/>
          <c:order val="19"/>
          <c:tx>
            <c:strRef>
              <c:f>test!$B$10</c:f>
              <c:strCache>
                <c:ptCount val="1"/>
                <c:pt idx="0">
                  <c:v>CD3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test!$C$10:$K$10</c:f>
              <c:numCache>
                <c:formatCode>#,##0</c:formatCode>
                <c:ptCount val="9"/>
                <c:pt idx="0">
                  <c:v>33601.972999999998</c:v>
                </c:pt>
                <c:pt idx="1">
                  <c:v>46980.766000000003</c:v>
                </c:pt>
                <c:pt idx="2">
                  <c:v>43793.953000000001</c:v>
                </c:pt>
                <c:pt idx="3">
                  <c:v>42427.296999999999</c:v>
                </c:pt>
                <c:pt idx="4">
                  <c:v>43532.625</c:v>
                </c:pt>
                <c:pt idx="5">
                  <c:v>46050.48</c:v>
                </c:pt>
                <c:pt idx="6">
                  <c:v>42058.152000000002</c:v>
                </c:pt>
                <c:pt idx="7">
                  <c:v>43912.046999999999</c:v>
                </c:pt>
                <c:pt idx="8">
                  <c:v>42800.171999999999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01-4DC3-B6B5-01195DF0096F}"/>
            </c:ext>
          </c:extLst>
        </c:ser>
        <c:ser>
          <c:idx val="8"/>
          <c:order val="20"/>
          <c:tx>
            <c:strRef>
              <c:f>test!$B$11</c:f>
              <c:strCache>
                <c:ptCount val="1"/>
                <c:pt idx="0">
                  <c:v>CD5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test!$C$11:$K$11</c:f>
              <c:numCache>
                <c:formatCode>#,##0</c:formatCode>
                <c:ptCount val="9"/>
                <c:pt idx="0">
                  <c:v>16615.330000000002</c:v>
                </c:pt>
                <c:pt idx="1">
                  <c:v>16499.25</c:v>
                </c:pt>
                <c:pt idx="2">
                  <c:v>16380.492</c:v>
                </c:pt>
                <c:pt idx="3">
                  <c:v>16938.186000000002</c:v>
                </c:pt>
                <c:pt idx="4">
                  <c:v>16519.576000000001</c:v>
                </c:pt>
                <c:pt idx="5">
                  <c:v>16857.815999999999</c:v>
                </c:pt>
                <c:pt idx="6">
                  <c:v>16887.971000000001</c:v>
                </c:pt>
                <c:pt idx="7">
                  <c:v>16582.188999999998</c:v>
                </c:pt>
                <c:pt idx="8">
                  <c:v>16416.011999999999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401-4DC3-B6B5-01195DF0096F}"/>
            </c:ext>
          </c:extLst>
        </c:ser>
        <c:ser>
          <c:idx val="9"/>
          <c:order val="21"/>
          <c:tx>
            <c:strRef>
              <c:f>test!$B$12</c:f>
              <c:strCache>
                <c:ptCount val="1"/>
                <c:pt idx="0">
                  <c:v>LyCD45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test!$C$12:$K$12</c:f>
              <c:numCache>
                <c:formatCode>#,##0</c:formatCode>
                <c:ptCount val="9"/>
                <c:pt idx="0">
                  <c:v>98717.125</c:v>
                </c:pt>
                <c:pt idx="1">
                  <c:v>137530.71900000001</c:v>
                </c:pt>
                <c:pt idx="2">
                  <c:v>116460.68799999999</c:v>
                </c:pt>
                <c:pt idx="3">
                  <c:v>119708.617</c:v>
                </c:pt>
                <c:pt idx="4">
                  <c:v>120081.227</c:v>
                </c:pt>
                <c:pt idx="5">
                  <c:v>117447.289</c:v>
                </c:pt>
                <c:pt idx="6">
                  <c:v>117148.867</c:v>
                </c:pt>
                <c:pt idx="7">
                  <c:v>117042.477</c:v>
                </c:pt>
                <c:pt idx="8">
                  <c:v>117282.67200000001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401-4DC3-B6B5-01195DF0096F}"/>
            </c:ext>
          </c:extLst>
        </c:ser>
        <c:ser>
          <c:idx val="10"/>
          <c:order val="22"/>
          <c:tx>
            <c:strRef>
              <c:f>test!$B$13</c:f>
              <c:strCache>
                <c:ptCount val="1"/>
                <c:pt idx="0">
                  <c:v>TRBC1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test!$C$13:$K$13</c:f>
              <c:numCache>
                <c:formatCode>#,##0</c:formatCode>
                <c:ptCount val="9"/>
                <c:pt idx="0">
                  <c:v>36278.565999999999</c:v>
                </c:pt>
                <c:pt idx="1">
                  <c:v>36289.652000000002</c:v>
                </c:pt>
                <c:pt idx="2">
                  <c:v>39587.012000000002</c:v>
                </c:pt>
                <c:pt idx="3">
                  <c:v>37418.016000000003</c:v>
                </c:pt>
                <c:pt idx="4">
                  <c:v>36157.516000000003</c:v>
                </c:pt>
                <c:pt idx="5">
                  <c:v>38318.402000000002</c:v>
                </c:pt>
                <c:pt idx="6">
                  <c:v>38792.976999999999</c:v>
                </c:pt>
                <c:pt idx="7">
                  <c:v>35563.762000000002</c:v>
                </c:pt>
                <c:pt idx="8">
                  <c:v>37479.449000000001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401-4DC3-B6B5-01195DF0096F}"/>
            </c:ext>
          </c:extLst>
        </c:ser>
        <c:ser>
          <c:idx val="11"/>
          <c:order val="23"/>
          <c:tx>
            <c:strRef>
              <c:f>test!$B$14</c:f>
              <c:strCache>
                <c:ptCount val="1"/>
                <c:pt idx="0">
                  <c:v>HLADR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test!$C$14:$K$14</c:f>
              <c:numCache>
                <c:formatCode>#,##0</c:formatCode>
                <c:ptCount val="9"/>
                <c:pt idx="0">
                  <c:v>21361.817999999999</c:v>
                </c:pt>
                <c:pt idx="1">
                  <c:v>25756.611000000001</c:v>
                </c:pt>
                <c:pt idx="2">
                  <c:v>24728.127</c:v>
                </c:pt>
                <c:pt idx="3">
                  <c:v>24176.261999999999</c:v>
                </c:pt>
                <c:pt idx="4">
                  <c:v>23071.511999999999</c:v>
                </c:pt>
                <c:pt idx="5">
                  <c:v>24663.271000000001</c:v>
                </c:pt>
                <c:pt idx="6">
                  <c:v>23660.197</c:v>
                </c:pt>
                <c:pt idx="7">
                  <c:v>22987.912</c:v>
                </c:pt>
                <c:pt idx="8">
                  <c:v>24113.734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401-4DC3-B6B5-01195DF0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9008"/>
        <c:axId val="357630648"/>
      </c:scatterChart>
      <c:valAx>
        <c:axId val="3576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30648"/>
        <c:crosses val="autoZero"/>
        <c:crossBetween val="midCat"/>
      </c:valAx>
      <c:valAx>
        <c:axId val="3576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Mni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2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43977537224735"/>
          <c:y val="7.7785018252028854E-2"/>
          <c:w val="0.12244429451501629"/>
          <c:h val="0.9000295652698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f(temps)=CDX+(%)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test!$B$16</c:f>
              <c:strCache>
                <c:ptCount val="1"/>
                <c:pt idx="0">
                  <c:v>CD57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test!$C$16:$K$16</c:f>
              <c:numCache>
                <c:formatCode>0.00</c:formatCode>
                <c:ptCount val="9"/>
                <c:pt idx="0">
                  <c:v>36.845999999999997</c:v>
                </c:pt>
                <c:pt idx="1">
                  <c:v>38.643000000000001</c:v>
                </c:pt>
                <c:pt idx="2">
                  <c:v>36.78</c:v>
                </c:pt>
                <c:pt idx="3">
                  <c:v>37.136000000000003</c:v>
                </c:pt>
                <c:pt idx="4">
                  <c:v>37.408000000000001</c:v>
                </c:pt>
                <c:pt idx="5">
                  <c:v>37.113999999999997</c:v>
                </c:pt>
                <c:pt idx="6">
                  <c:v>35.701000000000001</c:v>
                </c:pt>
                <c:pt idx="7">
                  <c:v>37.081000000000003</c:v>
                </c:pt>
                <c:pt idx="8">
                  <c:v>36.521999999999998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A-4787-BE74-40FCE0EF67C1}"/>
            </c:ext>
          </c:extLst>
        </c:ser>
        <c:ser>
          <c:idx val="1"/>
          <c:order val="1"/>
          <c:tx>
            <c:strRef>
              <c:f>test!$B$17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test!$C$17:$K$17</c:f>
              <c:numCache>
                <c:formatCode>0.00</c:formatCode>
                <c:ptCount val="9"/>
                <c:pt idx="0">
                  <c:v>75.153999999999996</c:v>
                </c:pt>
                <c:pt idx="1">
                  <c:v>77.522999999999996</c:v>
                </c:pt>
                <c:pt idx="2">
                  <c:v>76.02</c:v>
                </c:pt>
                <c:pt idx="3">
                  <c:v>75.441000000000003</c:v>
                </c:pt>
                <c:pt idx="4">
                  <c:v>76.001999999999995</c:v>
                </c:pt>
                <c:pt idx="5">
                  <c:v>75.811999999999998</c:v>
                </c:pt>
                <c:pt idx="6">
                  <c:v>75.617999999999995</c:v>
                </c:pt>
                <c:pt idx="7">
                  <c:v>75.641000000000005</c:v>
                </c:pt>
                <c:pt idx="8">
                  <c:v>76.832999999999998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A-4787-BE74-40FCE0EF67C1}"/>
            </c:ext>
          </c:extLst>
        </c:ser>
        <c:ser>
          <c:idx val="2"/>
          <c:order val="2"/>
          <c:tx>
            <c:strRef>
              <c:f>test!$B$18</c:f>
              <c:strCache>
                <c:ptCount val="1"/>
                <c:pt idx="0">
                  <c:v>CD7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test!$C$18:$K$18</c:f>
              <c:numCache>
                <c:formatCode>0.00</c:formatCode>
                <c:ptCount val="9"/>
                <c:pt idx="0">
                  <c:v>77.376000000000005</c:v>
                </c:pt>
                <c:pt idx="1">
                  <c:v>79.795000000000002</c:v>
                </c:pt>
                <c:pt idx="2">
                  <c:v>83.13</c:v>
                </c:pt>
                <c:pt idx="3">
                  <c:v>83.028999999999996</c:v>
                </c:pt>
                <c:pt idx="4">
                  <c:v>83.162999999999997</c:v>
                </c:pt>
                <c:pt idx="5">
                  <c:v>82.533000000000001</c:v>
                </c:pt>
                <c:pt idx="6">
                  <c:v>83.001000000000005</c:v>
                </c:pt>
                <c:pt idx="7">
                  <c:v>82.14</c:v>
                </c:pt>
                <c:pt idx="8">
                  <c:v>83.122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A-4787-BE74-40FCE0EF67C1}"/>
            </c:ext>
          </c:extLst>
        </c:ser>
        <c:ser>
          <c:idx val="3"/>
          <c:order val="3"/>
          <c:tx>
            <c:strRef>
              <c:f>test!$B$19</c:f>
              <c:strCache>
                <c:ptCount val="1"/>
                <c:pt idx="0">
                  <c:v>CD56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test!$C$19:$L$19</c:f>
              <c:numCache>
                <c:formatCode>0.00</c:formatCode>
                <c:ptCount val="10"/>
                <c:pt idx="0">
                  <c:v>33.448</c:v>
                </c:pt>
                <c:pt idx="1">
                  <c:v>33.643000000000001</c:v>
                </c:pt>
                <c:pt idx="2">
                  <c:v>33.140999999999998</c:v>
                </c:pt>
                <c:pt idx="3">
                  <c:v>33.932000000000002</c:v>
                </c:pt>
                <c:pt idx="4">
                  <c:v>33.662999999999997</c:v>
                </c:pt>
                <c:pt idx="5">
                  <c:v>34.055999999999997</c:v>
                </c:pt>
                <c:pt idx="6">
                  <c:v>33.021999999999998</c:v>
                </c:pt>
                <c:pt idx="7">
                  <c:v>32.847999999999999</c:v>
                </c:pt>
                <c:pt idx="8">
                  <c:v>33.091000000000001</c:v>
                </c:pt>
                <c:pt idx="9">
                  <c:v>33.39328571428571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A-4787-BE74-40FCE0EF67C1}"/>
            </c:ext>
          </c:extLst>
        </c:ser>
        <c:ser>
          <c:idx val="4"/>
          <c:order val="4"/>
          <c:tx>
            <c:strRef>
              <c:f>test!$B$20</c:f>
              <c:strCache>
                <c:ptCount val="1"/>
                <c:pt idx="0">
                  <c:v>CD19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test!$C$20:$K$20</c:f>
              <c:numCache>
                <c:formatCode>0.00</c:formatCode>
                <c:ptCount val="9"/>
                <c:pt idx="0">
                  <c:v>7.391</c:v>
                </c:pt>
                <c:pt idx="1">
                  <c:v>7.7370000000000001</c:v>
                </c:pt>
                <c:pt idx="2">
                  <c:v>7.4989999999999997</c:v>
                </c:pt>
                <c:pt idx="3">
                  <c:v>7.1970000000000001</c:v>
                </c:pt>
                <c:pt idx="4">
                  <c:v>7.26</c:v>
                </c:pt>
                <c:pt idx="5">
                  <c:v>7.3170000000000002</c:v>
                </c:pt>
                <c:pt idx="6">
                  <c:v>7.4109999999999996</c:v>
                </c:pt>
                <c:pt idx="7">
                  <c:v>7.3929999999999998</c:v>
                </c:pt>
                <c:pt idx="8">
                  <c:v>6.8410000000000002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1A-4787-BE74-40FCE0EF67C1}"/>
            </c:ext>
          </c:extLst>
        </c:ser>
        <c:ser>
          <c:idx val="5"/>
          <c:order val="5"/>
          <c:tx>
            <c:strRef>
              <c:f>test!$B$21</c:f>
              <c:strCache>
                <c:ptCount val="1"/>
                <c:pt idx="0">
                  <c:v>CD4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test!$C$21:$K$21</c:f>
              <c:numCache>
                <c:formatCode>0.00</c:formatCode>
                <c:ptCount val="9"/>
                <c:pt idx="0">
                  <c:v>45.972000000000001</c:v>
                </c:pt>
                <c:pt idx="1">
                  <c:v>44.871000000000002</c:v>
                </c:pt>
                <c:pt idx="2">
                  <c:v>46.707999999999998</c:v>
                </c:pt>
                <c:pt idx="3">
                  <c:v>45.811</c:v>
                </c:pt>
                <c:pt idx="4">
                  <c:v>45.765999999999998</c:v>
                </c:pt>
                <c:pt idx="5">
                  <c:v>45.677999999999997</c:v>
                </c:pt>
                <c:pt idx="6">
                  <c:v>46.895000000000003</c:v>
                </c:pt>
                <c:pt idx="7">
                  <c:v>47.261000000000003</c:v>
                </c:pt>
                <c:pt idx="8">
                  <c:v>47.213999999999999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A-4787-BE74-40FCE0EF67C1}"/>
            </c:ext>
          </c:extLst>
        </c:ser>
        <c:ser>
          <c:idx val="6"/>
          <c:order val="6"/>
          <c:tx>
            <c:strRef>
              <c:f>test!$B$22</c:f>
              <c:strCache>
                <c:ptCount val="1"/>
                <c:pt idx="0">
                  <c:v>CD8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test!$C$22:$K$22</c:f>
              <c:numCache>
                <c:formatCode>0.00</c:formatCode>
                <c:ptCount val="9"/>
                <c:pt idx="0">
                  <c:v>12.94</c:v>
                </c:pt>
                <c:pt idx="1">
                  <c:v>16.093</c:v>
                </c:pt>
                <c:pt idx="2">
                  <c:v>14.167</c:v>
                </c:pt>
                <c:pt idx="3">
                  <c:v>13.624000000000001</c:v>
                </c:pt>
                <c:pt idx="4">
                  <c:v>14.377000000000001</c:v>
                </c:pt>
                <c:pt idx="5">
                  <c:v>13.891999999999999</c:v>
                </c:pt>
                <c:pt idx="6">
                  <c:v>13.147</c:v>
                </c:pt>
                <c:pt idx="7">
                  <c:v>13.669</c:v>
                </c:pt>
                <c:pt idx="8">
                  <c:v>13.621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1A-4787-BE74-40FCE0EF67C1}"/>
            </c:ext>
          </c:extLst>
        </c:ser>
        <c:ser>
          <c:idx val="7"/>
          <c:order val="7"/>
          <c:tx>
            <c:strRef>
              <c:f>test!$B$23</c:f>
              <c:strCache>
                <c:ptCount val="1"/>
                <c:pt idx="0">
                  <c:v>CD3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test!$C$23:$K$23</c:f>
              <c:numCache>
                <c:formatCode>0.00</c:formatCode>
                <c:ptCount val="9"/>
                <c:pt idx="0">
                  <c:v>61.252000000000002</c:v>
                </c:pt>
                <c:pt idx="1">
                  <c:v>62.482999999999997</c:v>
                </c:pt>
                <c:pt idx="2">
                  <c:v>62.505000000000003</c:v>
                </c:pt>
                <c:pt idx="3">
                  <c:v>61.838000000000001</c:v>
                </c:pt>
                <c:pt idx="4">
                  <c:v>62.415999999999997</c:v>
                </c:pt>
                <c:pt idx="5">
                  <c:v>61.83</c:v>
                </c:pt>
                <c:pt idx="6">
                  <c:v>62.735999999999997</c:v>
                </c:pt>
                <c:pt idx="7">
                  <c:v>62.685000000000002</c:v>
                </c:pt>
                <c:pt idx="8">
                  <c:v>63.13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1A-4787-BE74-40FCE0EF67C1}"/>
            </c:ext>
          </c:extLst>
        </c:ser>
        <c:ser>
          <c:idx val="8"/>
          <c:order val="8"/>
          <c:tx>
            <c:strRef>
              <c:f>test!$B$24</c:f>
              <c:strCache>
                <c:ptCount val="1"/>
                <c:pt idx="0">
                  <c:v>CD5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test!$C$24:$K$24</c:f>
              <c:numCache>
                <c:formatCode>0.00</c:formatCode>
                <c:ptCount val="9"/>
                <c:pt idx="0">
                  <c:v>60.029000000000003</c:v>
                </c:pt>
                <c:pt idx="1">
                  <c:v>61.109000000000002</c:v>
                </c:pt>
                <c:pt idx="2">
                  <c:v>61.127000000000002</c:v>
                </c:pt>
                <c:pt idx="3">
                  <c:v>60.637</c:v>
                </c:pt>
                <c:pt idx="4">
                  <c:v>61.064999999999998</c:v>
                </c:pt>
                <c:pt idx="5">
                  <c:v>60.671999999999997</c:v>
                </c:pt>
                <c:pt idx="6">
                  <c:v>61.116999999999997</c:v>
                </c:pt>
                <c:pt idx="7">
                  <c:v>61.216999999999999</c:v>
                </c:pt>
                <c:pt idx="8">
                  <c:v>61.676000000000002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1A-4787-BE74-40FCE0EF67C1}"/>
            </c:ext>
          </c:extLst>
        </c:ser>
        <c:ser>
          <c:idx val="9"/>
          <c:order val="9"/>
          <c:tx>
            <c:strRef>
              <c:f>test!$B$25</c:f>
              <c:strCache>
                <c:ptCount val="1"/>
                <c:pt idx="0">
                  <c:v>LyCD45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test!$C$25:$K$25</c:f>
              <c:numCache>
                <c:formatCode>0.00</c:formatCode>
                <c:ptCount val="9"/>
                <c:pt idx="0">
                  <c:v>31.872</c:v>
                </c:pt>
                <c:pt idx="1">
                  <c:v>30.911999999999999</c:v>
                </c:pt>
                <c:pt idx="2">
                  <c:v>30.960999999999999</c:v>
                </c:pt>
                <c:pt idx="3">
                  <c:v>31.433</c:v>
                </c:pt>
                <c:pt idx="4">
                  <c:v>31.173999999999999</c:v>
                </c:pt>
                <c:pt idx="5">
                  <c:v>31.425000000000001</c:v>
                </c:pt>
                <c:pt idx="6">
                  <c:v>30.125</c:v>
                </c:pt>
                <c:pt idx="7">
                  <c:v>31.55</c:v>
                </c:pt>
                <c:pt idx="8">
                  <c:v>31.015999999999998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1A-4787-BE74-40FCE0EF67C1}"/>
            </c:ext>
          </c:extLst>
        </c:ser>
        <c:ser>
          <c:idx val="10"/>
          <c:order val="10"/>
          <c:tx>
            <c:strRef>
              <c:f>test!$B$26</c:f>
              <c:strCache>
                <c:ptCount val="1"/>
                <c:pt idx="0">
                  <c:v>TRBC1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test!$C$26:$K$26</c:f>
              <c:numCache>
                <c:formatCode>0.00</c:formatCode>
                <c:ptCount val="9"/>
                <c:pt idx="0">
                  <c:v>39.520000000000003</c:v>
                </c:pt>
                <c:pt idx="1">
                  <c:v>41.246000000000002</c:v>
                </c:pt>
                <c:pt idx="2">
                  <c:v>40.418999999999997</c:v>
                </c:pt>
                <c:pt idx="3">
                  <c:v>40.677999999999997</c:v>
                </c:pt>
                <c:pt idx="4">
                  <c:v>40.680999999999997</c:v>
                </c:pt>
                <c:pt idx="5">
                  <c:v>39.822000000000003</c:v>
                </c:pt>
                <c:pt idx="6">
                  <c:v>38.213999999999999</c:v>
                </c:pt>
                <c:pt idx="7">
                  <c:v>43.558999999999997</c:v>
                </c:pt>
                <c:pt idx="8">
                  <c:v>41.274000000000001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1A-4787-BE74-40FCE0EF67C1}"/>
            </c:ext>
          </c:extLst>
        </c:ser>
        <c:ser>
          <c:idx val="11"/>
          <c:order val="11"/>
          <c:tx>
            <c:strRef>
              <c:f>test!$B$27</c:f>
              <c:strCache>
                <c:ptCount val="1"/>
                <c:pt idx="0">
                  <c:v>HLADR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test!$B$29:$J$29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</c:numCache>
            </c:numRef>
          </c:xVal>
          <c:yVal>
            <c:numRef>
              <c:f>test!$C$27:$K$27</c:f>
              <c:numCache>
                <c:formatCode>0.00</c:formatCode>
                <c:ptCount val="9"/>
                <c:pt idx="0">
                  <c:v>12.227</c:v>
                </c:pt>
                <c:pt idx="1">
                  <c:v>14.275</c:v>
                </c:pt>
                <c:pt idx="2">
                  <c:v>13.347</c:v>
                </c:pt>
                <c:pt idx="3">
                  <c:v>13.285</c:v>
                </c:pt>
                <c:pt idx="4">
                  <c:v>12.795</c:v>
                </c:pt>
                <c:pt idx="5">
                  <c:v>13.69</c:v>
                </c:pt>
                <c:pt idx="6">
                  <c:v>12.811999999999999</c:v>
                </c:pt>
                <c:pt idx="7">
                  <c:v>13.254</c:v>
                </c:pt>
                <c:pt idx="8">
                  <c:v>12.106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1A-4787-BE74-40FCE0EF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2952"/>
        <c:axId val="577454264"/>
      </c:scatterChart>
      <c:valAx>
        <c:axId val="5774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4264"/>
        <c:crosses val="autoZero"/>
        <c:crossBetween val="midCat"/>
      </c:valAx>
      <c:valAx>
        <c:axId val="57745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CDX+(%)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7756451618651"/>
          <c:y val="0.12190717625014194"/>
          <c:w val="0.12000459317585302"/>
          <c:h val="0.83100637137070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f(temps)=Mni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test!$O$3</c:f>
              <c:strCache>
                <c:ptCount val="1"/>
                <c:pt idx="0">
                  <c:v>CD57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test!$P$3:$X$3</c:f>
              <c:numCache>
                <c:formatCode>0.0%</c:formatCode>
                <c:ptCount val="9"/>
                <c:pt idx="0">
                  <c:v>1</c:v>
                </c:pt>
                <c:pt idx="1">
                  <c:v>0.9132040901831292</c:v>
                </c:pt>
                <c:pt idx="2">
                  <c:v>0.90698243665012546</c:v>
                </c:pt>
                <c:pt idx="3">
                  <c:v>0.7651008453500967</c:v>
                </c:pt>
                <c:pt idx="4">
                  <c:v>0.81960840716073002</c:v>
                </c:pt>
                <c:pt idx="5">
                  <c:v>0.79451782239335111</c:v>
                </c:pt>
                <c:pt idx="6">
                  <c:v>0.80181089714990761</c:v>
                </c:pt>
                <c:pt idx="7">
                  <c:v>0.94351831206418713</c:v>
                </c:pt>
                <c:pt idx="8">
                  <c:v>0.88694119718331788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2-421D-8B0A-7842CD785441}"/>
            </c:ext>
          </c:extLst>
        </c:ser>
        <c:ser>
          <c:idx val="13"/>
          <c:order val="1"/>
          <c:tx>
            <c:strRef>
              <c:f>test!$O$4</c:f>
              <c:strCache>
                <c:ptCount val="1"/>
                <c:pt idx="0">
                  <c:v>CD2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test!$P$4:$X$4</c:f>
              <c:numCache>
                <c:formatCode>0.0%</c:formatCode>
                <c:ptCount val="9"/>
                <c:pt idx="0">
                  <c:v>1</c:v>
                </c:pt>
                <c:pt idx="1">
                  <c:v>1.3649675792035321</c:v>
                </c:pt>
                <c:pt idx="2">
                  <c:v>1.297997404842159</c:v>
                </c:pt>
                <c:pt idx="3">
                  <c:v>1.2750993896997866</c:v>
                </c:pt>
                <c:pt idx="4">
                  <c:v>1.2849254314288436</c:v>
                </c:pt>
                <c:pt idx="5">
                  <c:v>1.2162150699642837</c:v>
                </c:pt>
                <c:pt idx="6">
                  <c:v>1.2399599626749243</c:v>
                </c:pt>
                <c:pt idx="7">
                  <c:v>1.2585375222299524</c:v>
                </c:pt>
                <c:pt idx="8">
                  <c:v>1.2720612086417309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2-421D-8B0A-7842CD785441}"/>
            </c:ext>
          </c:extLst>
        </c:ser>
        <c:ser>
          <c:idx val="14"/>
          <c:order val="2"/>
          <c:tx>
            <c:strRef>
              <c:f>test!$O$5</c:f>
              <c:strCache>
                <c:ptCount val="1"/>
                <c:pt idx="0">
                  <c:v>CD7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test!$P$5:$X$5</c:f>
              <c:numCache>
                <c:formatCode>0.0%</c:formatCode>
                <c:ptCount val="9"/>
                <c:pt idx="0">
                  <c:v>1</c:v>
                </c:pt>
                <c:pt idx="1">
                  <c:v>1.1049189333990774</c:v>
                </c:pt>
                <c:pt idx="2">
                  <c:v>0.98709986571192454</c:v>
                </c:pt>
                <c:pt idx="3">
                  <c:v>0.99105716452380099</c:v>
                </c:pt>
                <c:pt idx="4">
                  <c:v>0.98434799196755562</c:v>
                </c:pt>
                <c:pt idx="5">
                  <c:v>0.97844150541672636</c:v>
                </c:pt>
                <c:pt idx="6">
                  <c:v>0.98116866730534513</c:v>
                </c:pt>
                <c:pt idx="7">
                  <c:v>0.98471003670095691</c:v>
                </c:pt>
                <c:pt idx="8">
                  <c:v>0.99476407125962074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2-421D-8B0A-7842CD785441}"/>
            </c:ext>
          </c:extLst>
        </c:ser>
        <c:ser>
          <c:idx val="15"/>
          <c:order val="3"/>
          <c:tx>
            <c:strRef>
              <c:f>test!$O$6</c:f>
              <c:strCache>
                <c:ptCount val="1"/>
                <c:pt idx="0">
                  <c:v>CD56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test!$P$6:$X$6</c:f>
              <c:numCache>
                <c:formatCode>0.0%</c:formatCode>
                <c:ptCount val="9"/>
                <c:pt idx="0">
                  <c:v>1</c:v>
                </c:pt>
                <c:pt idx="1">
                  <c:v>0.9943155238578324</c:v>
                </c:pt>
                <c:pt idx="2">
                  <c:v>0.97555053450840357</c:v>
                </c:pt>
                <c:pt idx="3">
                  <c:v>0.97677076901254545</c:v>
                </c:pt>
                <c:pt idx="4">
                  <c:v>0.97684801443881386</c:v>
                </c:pt>
                <c:pt idx="5">
                  <c:v>0.97611386250447496</c:v>
                </c:pt>
                <c:pt idx="6">
                  <c:v>0.96339102949008593</c:v>
                </c:pt>
                <c:pt idx="7">
                  <c:v>1.0158376923863248</c:v>
                </c:pt>
                <c:pt idx="8">
                  <c:v>0.9994400458519016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2-421D-8B0A-7842CD785441}"/>
            </c:ext>
          </c:extLst>
        </c:ser>
        <c:ser>
          <c:idx val="16"/>
          <c:order val="4"/>
          <c:tx>
            <c:strRef>
              <c:f>test!$O$7</c:f>
              <c:strCache>
                <c:ptCount val="1"/>
                <c:pt idx="0">
                  <c:v>CD19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test!$P$7:$X$7</c:f>
              <c:numCache>
                <c:formatCode>0.0%</c:formatCode>
                <c:ptCount val="9"/>
                <c:pt idx="0">
                  <c:v>1</c:v>
                </c:pt>
                <c:pt idx="1">
                  <c:v>0.83148091190764573</c:v>
                </c:pt>
                <c:pt idx="2">
                  <c:v>0.94595714169944889</c:v>
                </c:pt>
                <c:pt idx="3">
                  <c:v>1.0275233681979639</c:v>
                </c:pt>
                <c:pt idx="4">
                  <c:v>0.99629468263740795</c:v>
                </c:pt>
                <c:pt idx="5">
                  <c:v>1.05206638196138</c:v>
                </c:pt>
                <c:pt idx="6">
                  <c:v>1.0456570976121247</c:v>
                </c:pt>
                <c:pt idx="7">
                  <c:v>1.0967077639568596</c:v>
                </c:pt>
                <c:pt idx="8">
                  <c:v>1.1165735495236748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2-421D-8B0A-7842CD785441}"/>
            </c:ext>
          </c:extLst>
        </c:ser>
        <c:ser>
          <c:idx val="17"/>
          <c:order val="5"/>
          <c:tx>
            <c:strRef>
              <c:f>test!$O$8</c:f>
              <c:strCache>
                <c:ptCount val="1"/>
                <c:pt idx="0">
                  <c:v>CD4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test!$P$8:$X$8</c:f>
              <c:numCache>
                <c:formatCode>0.0%</c:formatCode>
                <c:ptCount val="9"/>
                <c:pt idx="0">
                  <c:v>1</c:v>
                </c:pt>
                <c:pt idx="1">
                  <c:v>1.3001258966191738</c:v>
                </c:pt>
                <c:pt idx="2">
                  <c:v>1.1924276229659201</c:v>
                </c:pt>
                <c:pt idx="3">
                  <c:v>1.139452393622461</c:v>
                </c:pt>
                <c:pt idx="4">
                  <c:v>1.1555204602197711</c:v>
                </c:pt>
                <c:pt idx="5">
                  <c:v>1.1130155045182117</c:v>
                </c:pt>
                <c:pt idx="6">
                  <c:v>1.1235411694077904</c:v>
                </c:pt>
                <c:pt idx="7">
                  <c:v>1.0936094056506942</c:v>
                </c:pt>
                <c:pt idx="8">
                  <c:v>1.0853114142357652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2-421D-8B0A-7842CD785441}"/>
            </c:ext>
          </c:extLst>
        </c:ser>
        <c:ser>
          <c:idx val="18"/>
          <c:order val="6"/>
          <c:tx>
            <c:strRef>
              <c:f>test!$O$9</c:f>
              <c:strCache>
                <c:ptCount val="1"/>
                <c:pt idx="0">
                  <c:v>CD8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test!$P$9:$X$9</c:f>
              <c:numCache>
                <c:formatCode>0.0%</c:formatCode>
                <c:ptCount val="9"/>
                <c:pt idx="0">
                  <c:v>1</c:v>
                </c:pt>
                <c:pt idx="1">
                  <c:v>1.5035498511766521</c:v>
                </c:pt>
                <c:pt idx="2">
                  <c:v>1.2994689402027491</c:v>
                </c:pt>
                <c:pt idx="3">
                  <c:v>1.2325519420107796</c:v>
                </c:pt>
                <c:pt idx="4">
                  <c:v>1.252058241420956</c:v>
                </c:pt>
                <c:pt idx="5">
                  <c:v>1.2688065509850546</c:v>
                </c:pt>
                <c:pt idx="6">
                  <c:v>1.2102117908962902</c:v>
                </c:pt>
                <c:pt idx="7">
                  <c:v>1.3078980688303432</c:v>
                </c:pt>
                <c:pt idx="8">
                  <c:v>1.2165713752533607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2-421D-8B0A-7842CD785441}"/>
            </c:ext>
          </c:extLst>
        </c:ser>
        <c:ser>
          <c:idx val="19"/>
          <c:order val="7"/>
          <c:tx>
            <c:strRef>
              <c:f>test!$O$10</c:f>
              <c:strCache>
                <c:ptCount val="1"/>
                <c:pt idx="0">
                  <c:v>CD3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test!$P$10:$X$10</c:f>
              <c:numCache>
                <c:formatCode>0.0%</c:formatCode>
                <c:ptCount val="9"/>
                <c:pt idx="0">
                  <c:v>1</c:v>
                </c:pt>
                <c:pt idx="1">
                  <c:v>1.3981549833398177</c:v>
                </c:pt>
                <c:pt idx="2">
                  <c:v>1.3033149273704852</c:v>
                </c:pt>
                <c:pt idx="3">
                  <c:v>1.2626430299197016</c:v>
                </c:pt>
                <c:pt idx="4">
                  <c:v>1.2955377649996922</c:v>
                </c:pt>
                <c:pt idx="5">
                  <c:v>1.3704695257031485</c:v>
                </c:pt>
                <c:pt idx="6">
                  <c:v>1.2516572166759377</c:v>
                </c:pt>
                <c:pt idx="7">
                  <c:v>1.3068294233793951</c:v>
                </c:pt>
                <c:pt idx="8">
                  <c:v>1.2737398485499647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2-421D-8B0A-7842CD785441}"/>
            </c:ext>
          </c:extLst>
        </c:ser>
        <c:ser>
          <c:idx val="20"/>
          <c:order val="8"/>
          <c:tx>
            <c:strRef>
              <c:f>test!$O$11</c:f>
              <c:strCache>
                <c:ptCount val="1"/>
                <c:pt idx="0">
                  <c:v>CD5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test!$P$11:$X$11</c:f>
              <c:numCache>
                <c:formatCode>0.0%</c:formatCode>
                <c:ptCount val="9"/>
                <c:pt idx="0">
                  <c:v>1</c:v>
                </c:pt>
                <c:pt idx="1">
                  <c:v>0.99301368073941343</c:v>
                </c:pt>
                <c:pt idx="2">
                  <c:v>0.98586618502310808</c:v>
                </c:pt>
                <c:pt idx="3">
                  <c:v>1.0194312120192617</c:v>
                </c:pt>
                <c:pt idx="4">
                  <c:v>0.9942370088346123</c:v>
                </c:pt>
                <c:pt idx="5">
                  <c:v>1.0145941127862039</c:v>
                </c:pt>
                <c:pt idx="6">
                  <c:v>1.0164090030110746</c:v>
                </c:pt>
                <c:pt idx="7">
                  <c:v>0.99800539622144113</c:v>
                </c:pt>
                <c:pt idx="8">
                  <c:v>0.98800396982786365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2-421D-8B0A-7842CD785441}"/>
            </c:ext>
          </c:extLst>
        </c:ser>
        <c:ser>
          <c:idx val="21"/>
          <c:order val="9"/>
          <c:tx>
            <c:strRef>
              <c:f>test!$O$12</c:f>
              <c:strCache>
                <c:ptCount val="1"/>
                <c:pt idx="0">
                  <c:v>LyCD45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test!$P$12:$X$12</c:f>
              <c:numCache>
                <c:formatCode>0.0%</c:formatCode>
                <c:ptCount val="9"/>
                <c:pt idx="0">
                  <c:v>1</c:v>
                </c:pt>
                <c:pt idx="1">
                  <c:v>1.3931799472482613</c:v>
                </c:pt>
                <c:pt idx="2">
                  <c:v>1.1797414886221615</c:v>
                </c:pt>
                <c:pt idx="3">
                  <c:v>1.2126428621173884</c:v>
                </c:pt>
                <c:pt idx="4">
                  <c:v>1.2164173845216826</c:v>
                </c:pt>
                <c:pt idx="5">
                  <c:v>1.1897357120155192</c:v>
                </c:pt>
                <c:pt idx="6">
                  <c:v>1.1867127106872288</c:v>
                </c:pt>
                <c:pt idx="7">
                  <c:v>1.1856349848113992</c:v>
                </c:pt>
                <c:pt idx="8">
                  <c:v>1.188068149269947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A2-421D-8B0A-7842CD785441}"/>
            </c:ext>
          </c:extLst>
        </c:ser>
        <c:ser>
          <c:idx val="22"/>
          <c:order val="10"/>
          <c:tx>
            <c:strRef>
              <c:f>test!$O$13</c:f>
              <c:strCache>
                <c:ptCount val="1"/>
                <c:pt idx="0">
                  <c:v>TRBC1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test!$P$13:$X$13</c:f>
              <c:numCache>
                <c:formatCode>0.0%</c:formatCode>
                <c:ptCount val="9"/>
                <c:pt idx="0">
                  <c:v>1</c:v>
                </c:pt>
                <c:pt idx="1">
                  <c:v>1.0003055798842766</c:v>
                </c:pt>
                <c:pt idx="2">
                  <c:v>1.0911956112046988</c:v>
                </c:pt>
                <c:pt idx="3">
                  <c:v>1.0314083527998323</c:v>
                </c:pt>
                <c:pt idx="4">
                  <c:v>0.99666331905180605</c:v>
                </c:pt>
                <c:pt idx="5">
                  <c:v>1.0562270294807132</c:v>
                </c:pt>
                <c:pt idx="6">
                  <c:v>1.0693084451022679</c:v>
                </c:pt>
                <c:pt idx="7">
                  <c:v>0.98029679563409433</c:v>
                </c:pt>
                <c:pt idx="8">
                  <c:v>1.0331017218266014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A2-421D-8B0A-7842CD785441}"/>
            </c:ext>
          </c:extLst>
        </c:ser>
        <c:ser>
          <c:idx val="23"/>
          <c:order val="11"/>
          <c:tx>
            <c:strRef>
              <c:f>test!$O$14</c:f>
              <c:strCache>
                <c:ptCount val="1"/>
                <c:pt idx="0">
                  <c:v>HLADR</c:v>
                </c:pt>
              </c:strCache>
            </c:strRef>
          </c:tx>
          <c:xVal>
            <c:numRef>
              <c:f>test!$P$2:$X$2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test!$P$14:$X$14</c:f>
              <c:numCache>
                <c:formatCode>0.0%</c:formatCode>
                <c:ptCount val="9"/>
                <c:pt idx="0">
                  <c:v>1</c:v>
                </c:pt>
                <c:pt idx="1">
                  <c:v>1.205731225685005</c:v>
                </c:pt>
                <c:pt idx="2">
                  <c:v>1.1575853234963429</c:v>
                </c:pt>
                <c:pt idx="3">
                  <c:v>1.1317511458996607</c:v>
                </c:pt>
                <c:pt idx="4">
                  <c:v>1.0800350419613163</c:v>
                </c:pt>
                <c:pt idx="5">
                  <c:v>1.1545492523155099</c:v>
                </c:pt>
                <c:pt idx="6">
                  <c:v>1.1075928556268011</c:v>
                </c:pt>
                <c:pt idx="7">
                  <c:v>1.0761215173727254</c:v>
                </c:pt>
                <c:pt idx="8">
                  <c:v>1.1288240542073713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A2-421D-8B0A-7842CD78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9008"/>
        <c:axId val="357630648"/>
      </c:scatterChart>
      <c:valAx>
        <c:axId val="3576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30648"/>
        <c:crossesAt val="0"/>
        <c:crossBetween val="midCat"/>
      </c:valAx>
      <c:valAx>
        <c:axId val="3576306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Mni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62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943977537224735"/>
          <c:y val="7.7785018252028854E-2"/>
          <c:w val="0.12244429451501629"/>
          <c:h val="0.9000295652698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f(temps)=CDX+(%)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test!$O$16</c:f>
              <c:strCache>
                <c:ptCount val="1"/>
                <c:pt idx="0">
                  <c:v>CD57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test!$P$16:$X$16</c:f>
              <c:numCache>
                <c:formatCode>0.0%</c:formatCode>
                <c:ptCount val="9"/>
                <c:pt idx="0">
                  <c:v>1</c:v>
                </c:pt>
                <c:pt idx="1">
                  <c:v>1.0487705585409544</c:v>
                </c:pt>
                <c:pt idx="2">
                  <c:v>0.99820876078814536</c:v>
                </c:pt>
                <c:pt idx="3">
                  <c:v>1.0078705965369377</c:v>
                </c:pt>
                <c:pt idx="4">
                  <c:v>1.0152526732888238</c:v>
                </c:pt>
                <c:pt idx="5">
                  <c:v>1.0072735167996527</c:v>
                </c:pt>
                <c:pt idx="6">
                  <c:v>0.96892471367312605</c:v>
                </c:pt>
                <c:pt idx="7">
                  <c:v>1.0063778971937254</c:v>
                </c:pt>
                <c:pt idx="8">
                  <c:v>0.99120664386907675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C-4ADA-A18E-38CE92B21A00}"/>
            </c:ext>
          </c:extLst>
        </c:ser>
        <c:ser>
          <c:idx val="1"/>
          <c:order val="1"/>
          <c:tx>
            <c:strRef>
              <c:f>test!$O$17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test!$P$17:$X$17</c:f>
              <c:numCache>
                <c:formatCode>0.0%</c:formatCode>
                <c:ptCount val="9"/>
                <c:pt idx="0">
                  <c:v>1</c:v>
                </c:pt>
                <c:pt idx="1">
                  <c:v>1.0315219416132209</c:v>
                </c:pt>
                <c:pt idx="2">
                  <c:v>1.0115230060941534</c:v>
                </c:pt>
                <c:pt idx="3">
                  <c:v>1.0038188253452911</c:v>
                </c:pt>
                <c:pt idx="4">
                  <c:v>1.0112834978843441</c:v>
                </c:pt>
                <c:pt idx="5">
                  <c:v>1.0087553556696915</c:v>
                </c:pt>
                <c:pt idx="6">
                  <c:v>1.0061739894084147</c:v>
                </c:pt>
                <c:pt idx="7">
                  <c:v>1.0064800276765045</c:v>
                </c:pt>
                <c:pt idx="8">
                  <c:v>1.0223407935705351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C-4ADA-A18E-38CE92B21A00}"/>
            </c:ext>
          </c:extLst>
        </c:ser>
        <c:ser>
          <c:idx val="2"/>
          <c:order val="2"/>
          <c:tx>
            <c:strRef>
              <c:f>test!$O$18</c:f>
              <c:strCache>
                <c:ptCount val="1"/>
                <c:pt idx="0">
                  <c:v>CD7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test!$P$18:$X$18</c:f>
              <c:numCache>
                <c:formatCode>0.0%</c:formatCode>
                <c:ptCount val="9"/>
                <c:pt idx="0">
                  <c:v>1</c:v>
                </c:pt>
                <c:pt idx="1">
                  <c:v>1.0312629239040529</c:v>
                </c:pt>
                <c:pt idx="2">
                  <c:v>1.0743641439205953</c:v>
                </c:pt>
                <c:pt idx="3">
                  <c:v>1.0730588296112489</c:v>
                </c:pt>
                <c:pt idx="4">
                  <c:v>1.0747906327543424</c:v>
                </c:pt>
                <c:pt idx="5">
                  <c:v>1.0666485732009925</c:v>
                </c:pt>
                <c:pt idx="6">
                  <c:v>1.0726969602977667</c:v>
                </c:pt>
                <c:pt idx="7">
                  <c:v>1.0615694789081884</c:v>
                </c:pt>
                <c:pt idx="8">
                  <c:v>1.074260752688172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C-4ADA-A18E-38CE92B21A00}"/>
            </c:ext>
          </c:extLst>
        </c:ser>
        <c:ser>
          <c:idx val="3"/>
          <c:order val="3"/>
          <c:tx>
            <c:strRef>
              <c:f>test!$O$19</c:f>
              <c:strCache>
                <c:ptCount val="1"/>
                <c:pt idx="0">
                  <c:v>CD56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test!$P$19:$X$19</c:f>
              <c:numCache>
                <c:formatCode>0.0%</c:formatCode>
                <c:ptCount val="9"/>
                <c:pt idx="0">
                  <c:v>1</c:v>
                </c:pt>
                <c:pt idx="1">
                  <c:v>1.0058299449892369</c:v>
                </c:pt>
                <c:pt idx="2">
                  <c:v>0.99082157378617552</c:v>
                </c:pt>
                <c:pt idx="3">
                  <c:v>1.0144702224348243</c:v>
                </c:pt>
                <c:pt idx="4">
                  <c:v>1.0064278880650561</c:v>
                </c:pt>
                <c:pt idx="5">
                  <c:v>1.0181774695049031</c:v>
                </c:pt>
                <c:pt idx="6">
                  <c:v>0.98726381248505135</c:v>
                </c:pt>
                <c:pt idx="7">
                  <c:v>0.98206170772542445</c:v>
                </c:pt>
                <c:pt idx="8">
                  <c:v>0.98932671609662759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C-4ADA-A18E-38CE92B21A00}"/>
            </c:ext>
          </c:extLst>
        </c:ser>
        <c:ser>
          <c:idx val="4"/>
          <c:order val="4"/>
          <c:tx>
            <c:strRef>
              <c:f>test!$O$20</c:f>
              <c:strCache>
                <c:ptCount val="1"/>
                <c:pt idx="0">
                  <c:v>CD19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test!$P$20:$X$20</c:f>
              <c:numCache>
                <c:formatCode>0.0%</c:formatCode>
                <c:ptCount val="9"/>
                <c:pt idx="0">
                  <c:v>1</c:v>
                </c:pt>
                <c:pt idx="1">
                  <c:v>1.0468136923285076</c:v>
                </c:pt>
                <c:pt idx="2">
                  <c:v>1.0146123663915572</c:v>
                </c:pt>
                <c:pt idx="3">
                  <c:v>0.97375186037072115</c:v>
                </c:pt>
                <c:pt idx="4">
                  <c:v>0.98227574076579616</c:v>
                </c:pt>
                <c:pt idx="5">
                  <c:v>0.98998782302800703</c:v>
                </c:pt>
                <c:pt idx="6">
                  <c:v>1.0027059937762142</c:v>
                </c:pt>
                <c:pt idx="7">
                  <c:v>1.0002705993776213</c:v>
                </c:pt>
                <c:pt idx="8">
                  <c:v>0.92558517115410632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C-4ADA-A18E-38CE92B21A00}"/>
            </c:ext>
          </c:extLst>
        </c:ser>
        <c:ser>
          <c:idx val="5"/>
          <c:order val="5"/>
          <c:tx>
            <c:strRef>
              <c:f>test!$O$21</c:f>
              <c:strCache>
                <c:ptCount val="1"/>
                <c:pt idx="0">
                  <c:v>CD4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test!$P$21:$X$21</c:f>
              <c:numCache>
                <c:formatCode>0.0%</c:formatCode>
                <c:ptCount val="9"/>
                <c:pt idx="0">
                  <c:v>1</c:v>
                </c:pt>
                <c:pt idx="1">
                  <c:v>0.97605063951970772</c:v>
                </c:pt>
                <c:pt idx="2">
                  <c:v>1.0160097450622116</c:v>
                </c:pt>
                <c:pt idx="3">
                  <c:v>0.9964978682676412</c:v>
                </c:pt>
                <c:pt idx="4">
                  <c:v>0.9955190115722613</c:v>
                </c:pt>
                <c:pt idx="5">
                  <c:v>0.9936048029235186</c:v>
                </c:pt>
                <c:pt idx="6">
                  <c:v>1.02007743844079</c:v>
                </c:pt>
                <c:pt idx="7">
                  <c:v>1.0280388062298791</c:v>
                </c:pt>
                <c:pt idx="8">
                  <c:v>1.0270164447924823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C-4ADA-A18E-38CE92B21A00}"/>
            </c:ext>
          </c:extLst>
        </c:ser>
        <c:ser>
          <c:idx val="6"/>
          <c:order val="6"/>
          <c:tx>
            <c:strRef>
              <c:f>test!$O$22</c:f>
              <c:strCache>
                <c:ptCount val="1"/>
                <c:pt idx="0">
                  <c:v>CD8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test!$P$22:$X$22</c:f>
              <c:numCache>
                <c:formatCode>0.0%</c:formatCode>
                <c:ptCount val="9"/>
                <c:pt idx="0">
                  <c:v>1</c:v>
                </c:pt>
                <c:pt idx="1">
                  <c:v>1.2436630602782071</c:v>
                </c:pt>
                <c:pt idx="2">
                  <c:v>1.0948222565687791</c:v>
                </c:pt>
                <c:pt idx="3">
                  <c:v>1.0528593508500774</c:v>
                </c:pt>
                <c:pt idx="4">
                  <c:v>1.1110510046367852</c:v>
                </c:pt>
                <c:pt idx="5">
                  <c:v>1.0735703245749613</c:v>
                </c:pt>
                <c:pt idx="6">
                  <c:v>1.0159969088098919</c:v>
                </c:pt>
                <c:pt idx="7">
                  <c:v>1.056336939721793</c:v>
                </c:pt>
                <c:pt idx="8">
                  <c:v>1.052627511591963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7C-4ADA-A18E-38CE92B21A00}"/>
            </c:ext>
          </c:extLst>
        </c:ser>
        <c:ser>
          <c:idx val="7"/>
          <c:order val="7"/>
          <c:tx>
            <c:strRef>
              <c:f>test!$O$23</c:f>
              <c:strCache>
                <c:ptCount val="1"/>
                <c:pt idx="0">
                  <c:v>CD3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test!$P$23:$X$23</c:f>
              <c:numCache>
                <c:formatCode>0.0%</c:formatCode>
                <c:ptCount val="9"/>
                <c:pt idx="0">
                  <c:v>1</c:v>
                </c:pt>
                <c:pt idx="1">
                  <c:v>1.0200973029452098</c:v>
                </c:pt>
                <c:pt idx="2">
                  <c:v>1.0204564748906158</c:v>
                </c:pt>
                <c:pt idx="3">
                  <c:v>1.0095670345458108</c:v>
                </c:pt>
                <c:pt idx="4">
                  <c:v>1.0190034611114738</c:v>
                </c:pt>
                <c:pt idx="5">
                  <c:v>1.009436426565663</c:v>
                </c:pt>
                <c:pt idx="6">
                  <c:v>1.0242277803173774</c:v>
                </c:pt>
                <c:pt idx="7">
                  <c:v>1.0233951544439366</c:v>
                </c:pt>
                <c:pt idx="8">
                  <c:v>1.030660223339646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7C-4ADA-A18E-38CE92B21A00}"/>
            </c:ext>
          </c:extLst>
        </c:ser>
        <c:ser>
          <c:idx val="8"/>
          <c:order val="8"/>
          <c:tx>
            <c:strRef>
              <c:f>test!$O$24</c:f>
              <c:strCache>
                <c:ptCount val="1"/>
                <c:pt idx="0">
                  <c:v>CD5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test!$P$24:$X$24</c:f>
              <c:numCache>
                <c:formatCode>0.0%</c:formatCode>
                <c:ptCount val="9"/>
                <c:pt idx="0">
                  <c:v>1</c:v>
                </c:pt>
                <c:pt idx="1">
                  <c:v>1.0179913042029685</c:v>
                </c:pt>
                <c:pt idx="2">
                  <c:v>1.0182911592730179</c:v>
                </c:pt>
                <c:pt idx="3">
                  <c:v>1.0101284379216711</c:v>
                </c:pt>
                <c:pt idx="4">
                  <c:v>1.0172583251428475</c:v>
                </c:pt>
                <c:pt idx="5">
                  <c:v>1.0107114894467673</c:v>
                </c:pt>
                <c:pt idx="6">
                  <c:v>1.0181245731229904</c:v>
                </c:pt>
                <c:pt idx="7">
                  <c:v>1.0197904346232654</c:v>
                </c:pt>
                <c:pt idx="8">
                  <c:v>1.0274367389095271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7C-4ADA-A18E-38CE92B21A00}"/>
            </c:ext>
          </c:extLst>
        </c:ser>
        <c:ser>
          <c:idx val="9"/>
          <c:order val="9"/>
          <c:tx>
            <c:strRef>
              <c:f>test!$O$25</c:f>
              <c:strCache>
                <c:ptCount val="1"/>
                <c:pt idx="0">
                  <c:v>LyCD45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test!$P$25:$X$25</c:f>
              <c:numCache>
                <c:formatCode>0.0%</c:formatCode>
                <c:ptCount val="9"/>
                <c:pt idx="0">
                  <c:v>1</c:v>
                </c:pt>
                <c:pt idx="1">
                  <c:v>0.96987951807228912</c:v>
                </c:pt>
                <c:pt idx="2">
                  <c:v>0.97141691767068272</c:v>
                </c:pt>
                <c:pt idx="3">
                  <c:v>0.98622615461847385</c:v>
                </c:pt>
                <c:pt idx="4">
                  <c:v>0.97809989959839361</c:v>
                </c:pt>
                <c:pt idx="5">
                  <c:v>0.9859751506024097</c:v>
                </c:pt>
                <c:pt idx="6">
                  <c:v>0.94518699799196793</c:v>
                </c:pt>
                <c:pt idx="7">
                  <c:v>0.98989708835341372</c:v>
                </c:pt>
                <c:pt idx="8">
                  <c:v>0.9731425702811245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7C-4ADA-A18E-38CE92B21A00}"/>
            </c:ext>
          </c:extLst>
        </c:ser>
        <c:ser>
          <c:idx val="10"/>
          <c:order val="10"/>
          <c:tx>
            <c:strRef>
              <c:f>test!$O$26</c:f>
              <c:strCache>
                <c:ptCount val="1"/>
                <c:pt idx="0">
                  <c:v>TRBC1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test!$P$26:$X$26</c:f>
              <c:numCache>
                <c:formatCode>0.0%</c:formatCode>
                <c:ptCount val="9"/>
                <c:pt idx="0">
                  <c:v>1</c:v>
                </c:pt>
                <c:pt idx="1">
                  <c:v>1.0436740890688259</c:v>
                </c:pt>
                <c:pt idx="2">
                  <c:v>1.0227479757085018</c:v>
                </c:pt>
                <c:pt idx="3">
                  <c:v>1.0293016194331983</c:v>
                </c:pt>
                <c:pt idx="4">
                  <c:v>1.0293775303643724</c:v>
                </c:pt>
                <c:pt idx="5">
                  <c:v>1.0076417004048583</c:v>
                </c:pt>
                <c:pt idx="6">
                  <c:v>0.9669534412955465</c:v>
                </c:pt>
                <c:pt idx="7">
                  <c:v>1.1022014170040484</c:v>
                </c:pt>
                <c:pt idx="8">
                  <c:v>1.0443825910931173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7C-4ADA-A18E-38CE92B21A00}"/>
            </c:ext>
          </c:extLst>
        </c:ser>
        <c:ser>
          <c:idx val="11"/>
          <c:order val="11"/>
          <c:tx>
            <c:strRef>
              <c:f>test!$O$27</c:f>
              <c:strCache>
                <c:ptCount val="1"/>
                <c:pt idx="0">
                  <c:v>HLADR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test!$P$15:$X$15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22</c:v>
                </c:pt>
                <c:pt idx="7">
                  <c:v>25</c:v>
                </c:pt>
                <c:pt idx="8">
                  <c:v>29</c:v>
                </c:pt>
              </c:numCache>
            </c:numRef>
          </c:xVal>
          <c:yVal>
            <c:numRef>
              <c:f>test!$P$27:$X$27</c:f>
              <c:numCache>
                <c:formatCode>0.0%</c:formatCode>
                <c:ptCount val="9"/>
                <c:pt idx="0">
                  <c:v>1</c:v>
                </c:pt>
                <c:pt idx="1">
                  <c:v>1.1674981598102561</c:v>
                </c:pt>
                <c:pt idx="2">
                  <c:v>1.0916005561462336</c:v>
                </c:pt>
                <c:pt idx="3">
                  <c:v>1.0865298110738528</c:v>
                </c:pt>
                <c:pt idx="4">
                  <c:v>1.0464545677598756</c:v>
                </c:pt>
                <c:pt idx="5">
                  <c:v>1.1196532264660177</c:v>
                </c:pt>
                <c:pt idx="6">
                  <c:v>1.0478449333442381</c:v>
                </c:pt>
                <c:pt idx="7">
                  <c:v>1.0839944385376625</c:v>
                </c:pt>
                <c:pt idx="8">
                  <c:v>0.99010386848777288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7C-4ADA-A18E-38CE92B2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2952"/>
        <c:axId val="577454264"/>
      </c:scatterChart>
      <c:valAx>
        <c:axId val="5774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temps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4264"/>
        <c:crosses val="autoZero"/>
        <c:crossBetween val="midCat"/>
      </c:valAx>
      <c:valAx>
        <c:axId val="577454264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i="1" u="sng"/>
                  <a:t>CDX+(%)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45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37756451618651"/>
          <c:y val="0.12190717625014194"/>
          <c:w val="0.12000459317585302"/>
          <c:h val="0.83100637137070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Echantillons'!$A$2</c:f>
              <c:strCache>
                <c:ptCount val="1"/>
                <c:pt idx="0">
                  <c:v>CD57_1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269903762029753E-2"/>
                  <c:y val="3.9635826771653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Echantillons'!$B$2:$J$2</c:f>
              <c:numCache>
                <c:formatCode>#,##0</c:formatCode>
                <c:ptCount val="9"/>
                <c:pt idx="0">
                  <c:v>306386.59000000003</c:v>
                </c:pt>
                <c:pt idx="1">
                  <c:v>313123.94</c:v>
                </c:pt>
                <c:pt idx="2">
                  <c:v>298191.88</c:v>
                </c:pt>
                <c:pt idx="3">
                  <c:v>263725.59000000003</c:v>
                </c:pt>
                <c:pt idx="4">
                  <c:v>274078.875</c:v>
                </c:pt>
                <c:pt idx="5">
                  <c:v>260093.20300000001</c:v>
                </c:pt>
                <c:pt idx="6">
                  <c:v>256155.71900000001</c:v>
                </c:pt>
                <c:pt idx="7">
                  <c:v>319576.75</c:v>
                </c:pt>
                <c:pt idx="8">
                  <c:v>304042.75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0-4E74-9033-DEE59757E22B}"/>
            </c:ext>
          </c:extLst>
        </c:ser>
        <c:ser>
          <c:idx val="1"/>
          <c:order val="1"/>
          <c:tx>
            <c:strRef>
              <c:f>'5 Echantillons'!$A$3</c:f>
              <c:strCache>
                <c:ptCount val="1"/>
                <c:pt idx="0">
                  <c:v>CD57_2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Echantillons'!$B$3:$J$3</c:f>
              <c:numCache>
                <c:formatCode>#,##0</c:formatCode>
                <c:ptCount val="9"/>
                <c:pt idx="0">
                  <c:v>90194.414000000004</c:v>
                </c:pt>
                <c:pt idx="1">
                  <c:v>103281.531</c:v>
                </c:pt>
                <c:pt idx="2">
                  <c:v>93719.625</c:v>
                </c:pt>
                <c:pt idx="3">
                  <c:v>80371.718999999997</c:v>
                </c:pt>
                <c:pt idx="4">
                  <c:v>86554.108999999997</c:v>
                </c:pt>
                <c:pt idx="5">
                  <c:v>90589.085999999996</c:v>
                </c:pt>
                <c:pt idx="6">
                  <c:v>82063.75</c:v>
                </c:pt>
                <c:pt idx="7">
                  <c:v>96756.531000000003</c:v>
                </c:pt>
                <c:pt idx="8">
                  <c:v>102095.69500000001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0-4E74-9033-DEE59757E22B}"/>
            </c:ext>
          </c:extLst>
        </c:ser>
        <c:ser>
          <c:idx val="2"/>
          <c:order val="2"/>
          <c:tx>
            <c:strRef>
              <c:f>'5 Echantillons'!$A$4</c:f>
              <c:strCache>
                <c:ptCount val="1"/>
                <c:pt idx="0">
                  <c:v>CD57_3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Echantillons'!$B$4:$J$4</c:f>
              <c:numCache>
                <c:formatCode>#,##0</c:formatCode>
                <c:ptCount val="9"/>
                <c:pt idx="0">
                  <c:v>35.497</c:v>
                </c:pt>
                <c:pt idx="1">
                  <c:v>217550.266</c:v>
                </c:pt>
                <c:pt idx="2">
                  <c:v>232189.07800000001</c:v>
                </c:pt>
                <c:pt idx="3">
                  <c:v>189498.891</c:v>
                </c:pt>
                <c:pt idx="4">
                  <c:v>187424.56299999999</c:v>
                </c:pt>
                <c:pt idx="5">
                  <c:v>175061.42199999999</c:v>
                </c:pt>
                <c:pt idx="6">
                  <c:v>174884.92199999999</c:v>
                </c:pt>
                <c:pt idx="7">
                  <c:v>209665.59400000001</c:v>
                </c:pt>
                <c:pt idx="8">
                  <c:v>212438.90599999999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0-4E74-9033-DEE59757E22B}"/>
            </c:ext>
          </c:extLst>
        </c:ser>
        <c:ser>
          <c:idx val="3"/>
          <c:order val="3"/>
          <c:tx>
            <c:strRef>
              <c:f>'5 Echantillons'!$A$5</c:f>
              <c:strCache>
                <c:ptCount val="1"/>
                <c:pt idx="0">
                  <c:v>CD57_4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Echantillons'!$B$5:$J$5</c:f>
              <c:numCache>
                <c:formatCode>#,##0</c:formatCode>
                <c:ptCount val="9"/>
                <c:pt idx="0">
                  <c:v>53510.233999999997</c:v>
                </c:pt>
                <c:pt idx="1">
                  <c:v>53129.413999999997</c:v>
                </c:pt>
                <c:pt idx="2">
                  <c:v>55609.913999999997</c:v>
                </c:pt>
                <c:pt idx="3">
                  <c:v>45643.762000000002</c:v>
                </c:pt>
                <c:pt idx="4">
                  <c:v>54671.288999999997</c:v>
                </c:pt>
                <c:pt idx="5">
                  <c:v>47776.300999999999</c:v>
                </c:pt>
                <c:pt idx="6">
                  <c:v>53554.184000000001</c:v>
                </c:pt>
                <c:pt idx="7">
                  <c:v>56857.855000000003</c:v>
                </c:pt>
                <c:pt idx="8">
                  <c:v>49114.938000000002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90-4E74-9033-DEE59757E22B}"/>
            </c:ext>
          </c:extLst>
        </c:ser>
        <c:ser>
          <c:idx val="4"/>
          <c:order val="4"/>
          <c:tx>
            <c:strRef>
              <c:f>'5 Echantillons'!$A$6</c:f>
              <c:strCache>
                <c:ptCount val="1"/>
                <c:pt idx="0">
                  <c:v>CD57_5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 Echantillons'!$B$1:$J$1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Echantillons'!$B$6:$J$6</c:f>
              <c:numCache>
                <c:formatCode>#,##0</c:formatCode>
                <c:ptCount val="9"/>
                <c:pt idx="0">
                  <c:v>91315.922000000006</c:v>
                </c:pt>
                <c:pt idx="1">
                  <c:v>78616.641000000003</c:v>
                </c:pt>
                <c:pt idx="2">
                  <c:v>79793.108999999997</c:v>
                </c:pt>
                <c:pt idx="3">
                  <c:v>78789.383000000002</c:v>
                </c:pt>
                <c:pt idx="4">
                  <c:v>80900.039000000004</c:v>
                </c:pt>
                <c:pt idx="5">
                  <c:v>87920.133000000002</c:v>
                </c:pt>
                <c:pt idx="6">
                  <c:v>69750.766000000003</c:v>
                </c:pt>
                <c:pt idx="7">
                  <c:v>90485.922000000006</c:v>
                </c:pt>
                <c:pt idx="8">
                  <c:v>73650.531000000003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90-4E74-9033-DEE59757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85448"/>
        <c:axId val="763487608"/>
      </c:scatterChart>
      <c:valAx>
        <c:axId val="76348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87608"/>
        <c:crosses val="autoZero"/>
        <c:crossBetween val="midCat"/>
      </c:valAx>
      <c:valAx>
        <c:axId val="7634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48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Echantillons'!$M$2:$U$2</c:f>
              <c:numCache>
                <c:formatCode>General</c:formatCode>
                <c:ptCount val="9"/>
                <c:pt idx="0">
                  <c:v>0</c:v>
                </c:pt>
                <c:pt idx="1">
                  <c:v>6737.3499999999767</c:v>
                </c:pt>
                <c:pt idx="2">
                  <c:v>-8194.710000000021</c:v>
                </c:pt>
                <c:pt idx="3">
                  <c:v>-42661</c:v>
                </c:pt>
                <c:pt idx="4">
                  <c:v>-32307.715000000026</c:v>
                </c:pt>
                <c:pt idx="5">
                  <c:v>-46293.387000000017</c:v>
                </c:pt>
                <c:pt idx="6">
                  <c:v>-50230.871000000014</c:v>
                </c:pt>
                <c:pt idx="7">
                  <c:v>13190.159999999974</c:v>
                </c:pt>
                <c:pt idx="8">
                  <c:v>-2343.8400000000256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B-47CE-9813-44F14D9723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Echantillons'!$M$3:$U$3</c:f>
              <c:numCache>
                <c:formatCode>General</c:formatCode>
                <c:ptCount val="9"/>
                <c:pt idx="0">
                  <c:v>0</c:v>
                </c:pt>
                <c:pt idx="1">
                  <c:v>13087.116999999998</c:v>
                </c:pt>
                <c:pt idx="2">
                  <c:v>3525.2109999999957</c:v>
                </c:pt>
                <c:pt idx="3">
                  <c:v>-9822.695000000007</c:v>
                </c:pt>
                <c:pt idx="4">
                  <c:v>-3640.3050000000076</c:v>
                </c:pt>
                <c:pt idx="5">
                  <c:v>394.67199999999139</c:v>
                </c:pt>
                <c:pt idx="6">
                  <c:v>-8130.6640000000043</c:v>
                </c:pt>
                <c:pt idx="7">
                  <c:v>6562.1169999999984</c:v>
                </c:pt>
                <c:pt idx="8">
                  <c:v>11901.281000000003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B-47CE-9813-44F14D97230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Echantillons'!$M$4:$U$4</c:f>
              <c:numCache>
                <c:formatCode>General</c:formatCode>
                <c:ptCount val="9"/>
                <c:pt idx="0">
                  <c:v>0</c:v>
                </c:pt>
                <c:pt idx="1">
                  <c:v>217514.769</c:v>
                </c:pt>
                <c:pt idx="2">
                  <c:v>232153.58100000001</c:v>
                </c:pt>
                <c:pt idx="3">
                  <c:v>189463.394</c:v>
                </c:pt>
                <c:pt idx="4">
                  <c:v>187389.06599999999</c:v>
                </c:pt>
                <c:pt idx="5">
                  <c:v>175025.92499999999</c:v>
                </c:pt>
                <c:pt idx="6">
                  <c:v>174849.42499999999</c:v>
                </c:pt>
                <c:pt idx="7">
                  <c:v>209630.09700000001</c:v>
                </c:pt>
                <c:pt idx="8">
                  <c:v>212403.40899999999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B-47CE-9813-44F14D97230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Echantillons'!$M$5:$U$5</c:f>
              <c:numCache>
                <c:formatCode>General</c:formatCode>
                <c:ptCount val="9"/>
                <c:pt idx="0">
                  <c:v>0</c:v>
                </c:pt>
                <c:pt idx="1">
                  <c:v>-380.81999999999971</c:v>
                </c:pt>
                <c:pt idx="2">
                  <c:v>2099.6800000000003</c:v>
                </c:pt>
                <c:pt idx="3">
                  <c:v>-7866.4719999999943</c:v>
                </c:pt>
                <c:pt idx="4">
                  <c:v>1161.0550000000003</c:v>
                </c:pt>
                <c:pt idx="5">
                  <c:v>-5733.9329999999973</c:v>
                </c:pt>
                <c:pt idx="6">
                  <c:v>43.950000000004366</c:v>
                </c:pt>
                <c:pt idx="7">
                  <c:v>3347.6210000000065</c:v>
                </c:pt>
                <c:pt idx="8">
                  <c:v>-4395.2959999999948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B-47CE-9813-44F14D97230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 Echantillons'!$M$1:$U$1</c:f>
              <c:strCache>
                <c:ptCount val="9"/>
                <c:pt idx="0">
                  <c:v>J1</c:v>
                </c:pt>
                <c:pt idx="1">
                  <c:v>J4</c:v>
                </c:pt>
                <c:pt idx="2">
                  <c:v>J7</c:v>
                </c:pt>
                <c:pt idx="3">
                  <c:v>J11</c:v>
                </c:pt>
                <c:pt idx="4">
                  <c:v>J14</c:v>
                </c:pt>
                <c:pt idx="5">
                  <c:v>J18</c:v>
                </c:pt>
                <c:pt idx="6">
                  <c:v>J21</c:v>
                </c:pt>
                <c:pt idx="7">
                  <c:v>J25</c:v>
                </c:pt>
                <c:pt idx="8">
                  <c:v>J29</c:v>
                </c:pt>
              </c:strCache>
            </c:strRef>
          </c:xVal>
          <c:yVal>
            <c:numRef>
              <c:f>'5 Echantillons'!$M$6:$U$6</c:f>
              <c:numCache>
                <c:formatCode>General</c:formatCode>
                <c:ptCount val="9"/>
                <c:pt idx="0">
                  <c:v>0</c:v>
                </c:pt>
                <c:pt idx="1">
                  <c:v>-12699.281000000003</c:v>
                </c:pt>
                <c:pt idx="2">
                  <c:v>-11522.813000000009</c:v>
                </c:pt>
                <c:pt idx="3">
                  <c:v>-12526.539000000004</c:v>
                </c:pt>
                <c:pt idx="4">
                  <c:v>-10415.883000000002</c:v>
                </c:pt>
                <c:pt idx="5">
                  <c:v>-3395.7890000000043</c:v>
                </c:pt>
                <c:pt idx="6">
                  <c:v>-21565.156000000003</c:v>
                </c:pt>
                <c:pt idx="7">
                  <c:v>-830</c:v>
                </c:pt>
                <c:pt idx="8">
                  <c:v>-17665.391000000003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B-47CE-9813-44F14D97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2648"/>
        <c:axId val="763586968"/>
      </c:scatterChart>
      <c:valAx>
        <c:axId val="76358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586968"/>
        <c:crosses val="autoZero"/>
        <c:crossBetween val="midCat"/>
      </c:valAx>
      <c:valAx>
        <c:axId val="7635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58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_xlchart.v1.17</cx:f>
      </cx:numDim>
    </cx:data>
    <cx:data id="2">
      <cx:numDim type="val">
        <cx:f dir="row">_xlchart.v1.18</cx:f>
      </cx:numDim>
    </cx:data>
    <cx:data id="3">
      <cx:numDim type="val">
        <cx:f dir="row">_xlchart.v1.19</cx:f>
      </cx:numDim>
    </cx:data>
    <cx:data id="4">
      <cx:numDim type="val">
        <cx:f dir="row">_xlchart.v1.20</cx:f>
      </cx:numDim>
    </cx:data>
    <cx:data id="5">
      <cx:numDim type="val">
        <cx:f dir="row">_xlchart.v1.21</cx:f>
      </cx:numDim>
    </cx:data>
    <cx:data id="6">
      <cx:numDim type="val">
        <cx:f dir="row">_xlchart.v1.22</cx:f>
      </cx:numDim>
    </cx:data>
    <cx:data id="7">
      <cx:numDim type="val">
        <cx:f dir="row">_xlchart.v1.23</cx:f>
      </cx:numDim>
    </cx:data>
    <cx:data id="8">
      <cx:numDim type="val">
        <cx:f dir="row">_xlchart.v1.12</cx:f>
      </cx:numDim>
    </cx:data>
    <cx:data id="9">
      <cx:numDim type="val">
        <cx:f dir="row">_xlchart.v1.13</cx:f>
      </cx:numDim>
    </cx:data>
    <cx:data id="10">
      <cx:numDim type="val">
        <cx:f dir="row">_xlchart.v1.14</cx:f>
      </cx:numDim>
    </cx:data>
    <cx:data id="11">
      <cx:numDim type="val">
        <cx:f dir="row">_xlchart.v1.15</cx:f>
      </cx:numDim>
    </cx:data>
  </cx:chartData>
  <cx:chart>
    <cx:title pos="t" align="ctr" overlay="0">
      <cx:tx>
        <cx:txData>
          <cx:v>Mni_ET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fr-FR"/>
            <a:t>Mni_ET</a:t>
          </a:r>
        </a:p>
      </cx:txPr>
    </cx:title>
    <cx:plotArea>
      <cx:plotAreaRegion>
        <cx:series layoutId="boxWhisker" uniqueId="{00000001-B445-4B91-9FDF-BE48AE75B76C}" formatIdx="1">
          <cx:tx>
            <cx:txData>
              <cx:f>_xlchart.v1.4</cx:f>
              <cx:v>CD57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00000002-B445-4B91-9FDF-BE48AE75B76C}" formatIdx="2">
          <cx:tx>
            <cx:txData>
              <cx:f>_xlchart.v1.5</cx:f>
              <cx:v>CD2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00000003-B445-4B91-9FDF-BE48AE75B76C}" formatIdx="3">
          <cx:tx>
            <cx:txData>
              <cx:f>_xlchart.v1.6</cx:f>
              <cx:v>CD7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00000004-B445-4B91-9FDF-BE48AE75B76C}" formatIdx="4">
          <cx:tx>
            <cx:txData>
              <cx:f>_xlchart.v1.7</cx:f>
              <cx:v>CD56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000005-B445-4B91-9FDF-BE48AE75B76C}" formatIdx="5">
          <cx:tx>
            <cx:txData>
              <cx:f>_xlchart.v1.8</cx:f>
              <cx:v>CD19</cx:v>
            </cx:txData>
          </cx:tx>
          <cx:dataId val="4"/>
          <cx:layoutPr>
            <cx:visibility meanMarker="0"/>
            <cx:statistics quartileMethod="exclusive"/>
          </cx:layoutPr>
        </cx:series>
        <cx:series layoutId="boxWhisker" uniqueId="{00000006-B445-4B91-9FDF-BE48AE75B76C}" formatIdx="6">
          <cx:tx>
            <cx:txData>
              <cx:f>_xlchart.v1.9</cx:f>
              <cx:v>CD4</cx:v>
            </cx:txData>
          </cx:tx>
          <cx:dataId val="5"/>
          <cx:layoutPr>
            <cx:visibility meanMarker="0"/>
            <cx:statistics quartileMethod="exclusive"/>
          </cx:layoutPr>
        </cx:series>
        <cx:series layoutId="boxWhisker" uniqueId="{00000007-B445-4B91-9FDF-BE48AE75B76C}" formatIdx="7">
          <cx:tx>
            <cx:txData>
              <cx:f>_xlchart.v1.10</cx:f>
              <cx:v>CD8</cx:v>
            </cx:txData>
          </cx:tx>
          <cx:dataId val="6"/>
          <cx:layoutPr>
            <cx:visibility meanMarker="0"/>
            <cx:statistics quartileMethod="exclusive"/>
          </cx:layoutPr>
        </cx:series>
        <cx:series layoutId="boxWhisker" uniqueId="{00000008-B445-4B91-9FDF-BE48AE75B76C}" formatIdx="8">
          <cx:tx>
            <cx:txData>
              <cx:f>_xlchart.v1.11</cx:f>
              <cx:v>CD3</cx:v>
            </cx:txData>
          </cx:tx>
          <cx:dataId val="7"/>
          <cx:layoutPr>
            <cx:visibility meanMarker="0"/>
            <cx:statistics quartileMethod="exclusive"/>
          </cx:layoutPr>
        </cx:series>
        <cx:series layoutId="boxWhisker" uniqueId="{00000009-B445-4B91-9FDF-BE48AE75B76C}" formatIdx="9">
          <cx:tx>
            <cx:txData>
              <cx:f>_xlchart.v1.0</cx:f>
              <cx:v>CD5</cx:v>
            </cx:txData>
          </cx:tx>
          <cx:dataId val="8"/>
          <cx:layoutPr>
            <cx:visibility meanMarker="0"/>
            <cx:statistics quartileMethod="exclusive"/>
          </cx:layoutPr>
        </cx:series>
        <cx:series layoutId="boxWhisker" uniqueId="{0000000A-B445-4B91-9FDF-BE48AE75B76C}" formatIdx="10">
          <cx:tx>
            <cx:txData>
              <cx:f>_xlchart.v1.1</cx:f>
              <cx:v>LyCD45</cx:v>
            </cx:txData>
          </cx:tx>
          <cx:dataId val="9"/>
          <cx:layoutPr>
            <cx:visibility meanMarker="0"/>
            <cx:statistics quartileMethod="exclusive"/>
          </cx:layoutPr>
        </cx:series>
        <cx:series layoutId="boxWhisker" uniqueId="{0000000B-B445-4B91-9FDF-BE48AE75B76C}" formatIdx="11">
          <cx:tx>
            <cx:txData>
              <cx:f>_xlchart.v1.2</cx:f>
              <cx:v>TRBC1</cx:v>
            </cx:txData>
          </cx:tx>
          <cx:dataId val="10"/>
          <cx:layoutPr>
            <cx:visibility meanMarker="0"/>
            <cx:statistics quartileMethod="exclusive"/>
          </cx:layoutPr>
        </cx:series>
        <cx:series layoutId="boxWhisker" uniqueId="{0000000C-B445-4B91-9FDF-BE48AE75B76C}" formatIdx="12">
          <cx:tx>
            <cx:txData>
              <cx:f>_xlchart.v1.3</cx:f>
              <cx:v>HLADR</cx:v>
            </cx:txData>
          </cx:tx>
          <cx:dataId val="11"/>
          <cx:layoutPr>
            <cx:visibility meanMarker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_xlchart.v1.36</cx:f>
      </cx:numDim>
    </cx:data>
    <cx:data id="1">
      <cx:numDim type="val">
        <cx:f dir="row">_xlchart.v1.37</cx:f>
      </cx:numDim>
    </cx:data>
    <cx:data id="2">
      <cx:numDim type="val">
        <cx:f dir="row">_xlchart.v1.38</cx:f>
      </cx:numDim>
    </cx:data>
    <cx:data id="3">
      <cx:numDim type="val">
        <cx:f dir="row">_xlchart.v1.39</cx:f>
      </cx:numDim>
    </cx:data>
    <cx:data id="4">
      <cx:numDim type="val">
        <cx:f dir="row">_xlchart.v1.40</cx:f>
      </cx:numDim>
    </cx:data>
    <cx:data id="5">
      <cx:numDim type="val">
        <cx:f dir="row">_xlchart.v1.41</cx:f>
      </cx:numDim>
    </cx:data>
    <cx:data id="6">
      <cx:numDim type="val">
        <cx:f dir="row">_xlchart.v1.42</cx:f>
      </cx:numDim>
    </cx:data>
    <cx:data id="7">
      <cx:numDim type="val">
        <cx:f dir="row">_xlchart.v1.43</cx:f>
      </cx:numDim>
    </cx:data>
    <cx:data id="8">
      <cx:numDim type="val">
        <cx:f dir="row">_xlchart.v1.44</cx:f>
      </cx:numDim>
    </cx:data>
    <cx:data id="9">
      <cx:numDim type="val">
        <cx:f dir="row">_xlchart.v1.45</cx:f>
      </cx:numDim>
    </cx:data>
    <cx:data id="10">
      <cx:numDim type="val">
        <cx:f dir="row">_xlchart.v1.46</cx:f>
      </cx:numDim>
    </cx:data>
    <cx:data id="11">
      <cx:numDim type="val">
        <cx:f dir="row">_xlchart.v1.47</cx:f>
      </cx:numDim>
    </cx:data>
  </cx:chartData>
  <cx:chart>
    <cx:title pos="t" align="ctr" overlay="0">
      <cx:tx>
        <cx:txData>
          <cx:v>Mni_CDX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fr-FR"/>
            <a:t>Mni_CDX</a:t>
          </a:r>
        </a:p>
      </cx:txPr>
    </cx:title>
    <cx:plotArea>
      <cx:plotAreaRegion>
        <cx:series layoutId="boxWhisker" uniqueId="{00000001-B445-4B91-9FDF-BE48AE75B76C}" formatIdx="1">
          <cx:tx>
            <cx:txData>
              <cx:f>_xlchart.v1.28</cx:f>
              <cx:v>CD57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00000002-B445-4B91-9FDF-BE48AE75B76C}" formatIdx="2">
          <cx:tx>
            <cx:txData>
              <cx:f>_xlchart.v1.29</cx:f>
              <cx:v>CD2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00000003-B445-4B91-9FDF-BE48AE75B76C}" formatIdx="3">
          <cx:tx>
            <cx:txData>
              <cx:f>_xlchart.v1.30</cx:f>
              <cx:v>CD7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00000004-B445-4B91-9FDF-BE48AE75B76C}" formatIdx="4">
          <cx:tx>
            <cx:txData>
              <cx:f>_xlchart.v1.31</cx:f>
              <cx:v>CD56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000005-B445-4B91-9FDF-BE48AE75B76C}" formatIdx="5">
          <cx:tx>
            <cx:txData>
              <cx:f>_xlchart.v1.32</cx:f>
              <cx:v>CD19</cx:v>
            </cx:txData>
          </cx:tx>
          <cx:dataId val="4"/>
          <cx:layoutPr>
            <cx:visibility meanMarker="0"/>
            <cx:statistics quartileMethod="exclusive"/>
          </cx:layoutPr>
        </cx:series>
        <cx:series layoutId="boxWhisker" uniqueId="{00000006-B445-4B91-9FDF-BE48AE75B76C}" formatIdx="6">
          <cx:tx>
            <cx:txData>
              <cx:f>_xlchart.v1.33</cx:f>
              <cx:v>CD4</cx:v>
            </cx:txData>
          </cx:tx>
          <cx:dataId val="5"/>
          <cx:layoutPr>
            <cx:visibility meanMarker="0"/>
            <cx:statistics quartileMethod="exclusive"/>
          </cx:layoutPr>
        </cx:series>
        <cx:series layoutId="boxWhisker" uniqueId="{00000007-B445-4B91-9FDF-BE48AE75B76C}" formatIdx="7">
          <cx:tx>
            <cx:txData>
              <cx:f>_xlchart.v1.34</cx:f>
              <cx:v>CD8</cx:v>
            </cx:txData>
          </cx:tx>
          <cx:dataId val="6"/>
          <cx:layoutPr>
            <cx:visibility meanMarker="0"/>
            <cx:statistics quartileMethod="exclusive"/>
          </cx:layoutPr>
        </cx:series>
        <cx:series layoutId="boxWhisker" uniqueId="{00000008-B445-4B91-9FDF-BE48AE75B76C}" formatIdx="8">
          <cx:tx>
            <cx:txData>
              <cx:f>_xlchart.v1.35</cx:f>
              <cx:v>CD3</cx:v>
            </cx:txData>
          </cx:tx>
          <cx:dataId val="7"/>
          <cx:layoutPr>
            <cx:visibility meanMarker="0"/>
            <cx:statistics quartileMethod="exclusive"/>
          </cx:layoutPr>
        </cx:series>
        <cx:series layoutId="boxWhisker" uniqueId="{00000009-B445-4B91-9FDF-BE48AE75B76C}" formatIdx="9">
          <cx:tx>
            <cx:txData>
              <cx:f>_xlchart.v1.24</cx:f>
              <cx:v>CD5</cx:v>
            </cx:txData>
          </cx:tx>
          <cx:dataId val="8"/>
          <cx:layoutPr>
            <cx:visibility meanMarker="0"/>
            <cx:statistics quartileMethod="exclusive"/>
          </cx:layoutPr>
        </cx:series>
        <cx:series layoutId="boxWhisker" uniqueId="{0000000A-B445-4B91-9FDF-BE48AE75B76C}" formatIdx="10">
          <cx:tx>
            <cx:txData>
              <cx:f>_xlchart.v1.25</cx:f>
              <cx:v>LyCD45</cx:v>
            </cx:txData>
          </cx:tx>
          <cx:dataId val="9"/>
          <cx:layoutPr>
            <cx:visibility meanMarker="0"/>
            <cx:statistics quartileMethod="exclusive"/>
          </cx:layoutPr>
        </cx:series>
        <cx:series layoutId="boxWhisker" uniqueId="{0000000B-B445-4B91-9FDF-BE48AE75B76C}" formatIdx="11">
          <cx:tx>
            <cx:txData>
              <cx:f>_xlchart.v1.26</cx:f>
              <cx:v>TRBC1</cx:v>
            </cx:txData>
          </cx:tx>
          <cx:dataId val="10"/>
          <cx:layoutPr>
            <cx:visibility meanMarker="0"/>
            <cx:statistics quartileMethod="exclusive"/>
          </cx:layoutPr>
        </cx:series>
        <cx:series layoutId="boxWhisker" uniqueId="{0000000C-B445-4B91-9FDF-BE48AE75B76C}" formatIdx="12">
          <cx:tx>
            <cx:txData>
              <cx:f>_xlchart.v1.27</cx:f>
              <cx:v>HLADR</cx:v>
            </cx:txData>
          </cx:tx>
          <cx:dataId val="11"/>
          <cx:layoutPr>
            <cx:visibility meanMarker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27</xdr:row>
      <xdr:rowOff>133350</xdr:rowOff>
    </xdr:from>
    <xdr:to>
      <xdr:col>9</xdr:col>
      <xdr:colOff>314325</xdr:colOff>
      <xdr:row>49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85726</xdr:colOff>
      <xdr:row>27</xdr:row>
      <xdr:rowOff>180975</xdr:rowOff>
    </xdr:from>
    <xdr:to>
      <xdr:col>20</xdr:col>
      <xdr:colOff>361951</xdr:colOff>
      <xdr:row>49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50</xdr:row>
      <xdr:rowOff>57150</xdr:rowOff>
    </xdr:from>
    <xdr:to>
      <xdr:col>9</xdr:col>
      <xdr:colOff>285750</xdr:colOff>
      <xdr:row>72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50</xdr:row>
      <xdr:rowOff>38100</xdr:rowOff>
    </xdr:from>
    <xdr:to>
      <xdr:col>20</xdr:col>
      <xdr:colOff>342900</xdr:colOff>
      <xdr:row>72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28576</xdr:rowOff>
    </xdr:from>
    <xdr:to>
      <xdr:col>14</xdr:col>
      <xdr:colOff>276225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295276</xdr:colOff>
      <xdr:row>17</xdr:row>
      <xdr:rowOff>28575</xdr:rowOff>
    </xdr:from>
    <xdr:to>
      <xdr:col>14</xdr:col>
      <xdr:colOff>352426</xdr:colOff>
      <xdr:row>31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547777</xdr:colOff>
      <xdr:row>13</xdr:row>
      <xdr:rowOff>51848</xdr:rowOff>
    </xdr:from>
    <xdr:to>
      <xdr:col>22</xdr:col>
      <xdr:colOff>547777</xdr:colOff>
      <xdr:row>27</xdr:row>
      <xdr:rowOff>128048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93E1DB-0143-7CEA-8666-BD05953D8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19</xdr:row>
      <xdr:rowOff>61912</xdr:rowOff>
    </xdr:from>
    <xdr:to>
      <xdr:col>22</xdr:col>
      <xdr:colOff>419100</xdr:colOff>
      <xdr:row>33</xdr:row>
      <xdr:rowOff>138112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C4F945-2FFC-9D4A-9965-11124B573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9"/>
  <sheetViews>
    <sheetView workbookViewId="0">
      <selection activeCell="P2" sqref="P2:Z14"/>
    </sheetView>
  </sheetViews>
  <sheetFormatPr baseColWidth="10" defaultRowHeight="15" x14ac:dyDescent="0.25"/>
  <cols>
    <col min="12" max="12" width="12" customWidth="1"/>
    <col min="13" max="13" width="14.42578125" customWidth="1"/>
  </cols>
  <sheetData>
    <row r="1" spans="2:40" ht="15.75" thickBot="1" x14ac:dyDescent="0.3">
      <c r="B1" s="1"/>
      <c r="C1" s="7" t="s">
        <v>38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  <c r="J1" s="7" t="s">
        <v>45</v>
      </c>
      <c r="K1" s="7" t="s">
        <v>46</v>
      </c>
    </row>
    <row r="2" spans="2:40" ht="16.5" thickTop="1" thickBot="1" x14ac:dyDescent="0.3">
      <c r="B2" s="47" t="s">
        <v>10</v>
      </c>
      <c r="C2" s="12">
        <v>1</v>
      </c>
      <c r="D2" s="12">
        <v>4</v>
      </c>
      <c r="E2" s="12">
        <v>7</v>
      </c>
      <c r="F2" s="12">
        <v>11</v>
      </c>
      <c r="G2" s="12">
        <v>14</v>
      </c>
      <c r="H2" s="12">
        <v>18</v>
      </c>
      <c r="I2" s="12">
        <v>21</v>
      </c>
      <c r="J2" s="12">
        <v>25</v>
      </c>
      <c r="K2" s="12">
        <v>29</v>
      </c>
      <c r="L2" s="13" t="s">
        <v>48</v>
      </c>
      <c r="M2" s="14" t="s">
        <v>49</v>
      </c>
      <c r="O2" s="4"/>
      <c r="P2" s="4">
        <v>1</v>
      </c>
      <c r="Q2" s="4">
        <v>4</v>
      </c>
      <c r="R2" s="4">
        <v>8</v>
      </c>
      <c r="S2" s="4">
        <v>11</v>
      </c>
      <c r="T2" s="4">
        <v>15</v>
      </c>
      <c r="U2" s="4">
        <v>18</v>
      </c>
      <c r="V2" s="4">
        <v>22</v>
      </c>
      <c r="W2" s="4">
        <v>25</v>
      </c>
      <c r="X2" s="4">
        <v>29</v>
      </c>
      <c r="Y2" s="4" t="s">
        <v>52</v>
      </c>
      <c r="Z2" s="4" t="s">
        <v>53</v>
      </c>
      <c r="AC2" t="s">
        <v>1</v>
      </c>
      <c r="AD2" t="s">
        <v>2</v>
      </c>
      <c r="AE2" t="s">
        <v>3</v>
      </c>
      <c r="AF2" t="s">
        <v>4</v>
      </c>
      <c r="AG2" t="s">
        <v>0</v>
      </c>
      <c r="AH2" t="s">
        <v>5</v>
      </c>
      <c r="AI2" t="s">
        <v>6</v>
      </c>
      <c r="AJ2" t="s">
        <v>7</v>
      </c>
      <c r="AK2" t="s">
        <v>8</v>
      </c>
      <c r="AL2" t="s">
        <v>47</v>
      </c>
      <c r="AM2" t="s">
        <v>11</v>
      </c>
      <c r="AN2" t="s">
        <v>9</v>
      </c>
    </row>
    <row r="3" spans="2:40" x14ac:dyDescent="0.25">
      <c r="B3" s="44" t="s">
        <v>1</v>
      </c>
      <c r="C3" s="23">
        <v>285894.09399999998</v>
      </c>
      <c r="D3" s="23">
        <v>261079.65599999999</v>
      </c>
      <c r="E3" s="23">
        <v>259300.92199999999</v>
      </c>
      <c r="F3" s="23">
        <v>218737.81299999999</v>
      </c>
      <c r="G3" s="23">
        <v>234321.20300000001</v>
      </c>
      <c r="H3" s="23">
        <v>227147.95300000001</v>
      </c>
      <c r="I3" s="23">
        <v>229233</v>
      </c>
      <c r="J3" s="23">
        <v>269746.31300000002</v>
      </c>
      <c r="K3" s="23">
        <v>253571.25</v>
      </c>
      <c r="L3" s="24">
        <f t="shared" ref="L3:L14" si="0">AVERAGE(C3:K3)</f>
        <v>248781.356</v>
      </c>
      <c r="M3" s="25">
        <f t="shared" ref="M3:M14" si="1">STDEV(C3:K3)</f>
        <v>22537.718741471726</v>
      </c>
      <c r="O3" s="3" t="str">
        <f>B3</f>
        <v>CD57</v>
      </c>
      <c r="P3" s="43">
        <f t="shared" ref="P3:P14" si="2">C3/C3</f>
        <v>1</v>
      </c>
      <c r="Q3" s="43">
        <f>D3/$C3</f>
        <v>0.9132040901831292</v>
      </c>
      <c r="R3" s="43">
        <f>E3/$C3</f>
        <v>0.90698243665012546</v>
      </c>
      <c r="S3" s="43">
        <f t="shared" ref="S3:X3" si="3">F3/$C3</f>
        <v>0.7651008453500967</v>
      </c>
      <c r="T3" s="43">
        <f t="shared" si="3"/>
        <v>0.81960840716073002</v>
      </c>
      <c r="U3" s="43">
        <f t="shared" si="3"/>
        <v>0.79451782239335111</v>
      </c>
      <c r="V3" s="43">
        <f t="shared" si="3"/>
        <v>0.80181089714990761</v>
      </c>
      <c r="W3" s="43">
        <f t="shared" si="3"/>
        <v>0.94351831206418713</v>
      </c>
      <c r="X3" s="43">
        <f t="shared" si="3"/>
        <v>0.88694119718331788</v>
      </c>
      <c r="Y3" s="43">
        <f>AVERAGE(P3:X3)</f>
        <v>0.87018711201498289</v>
      </c>
      <c r="Z3" s="43">
        <f>STDEV(P3:X3)</f>
        <v>7.8832404077125592E-2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2:40" x14ac:dyDescent="0.25">
      <c r="B4" s="45" t="s">
        <v>2</v>
      </c>
      <c r="C4" s="10">
        <v>38551.027000000002</v>
      </c>
      <c r="D4" s="10">
        <v>52620.902000000002</v>
      </c>
      <c r="E4" s="10">
        <v>50039.133000000002</v>
      </c>
      <c r="F4" s="10">
        <v>49156.391000000003</v>
      </c>
      <c r="G4" s="10">
        <v>49535.195</v>
      </c>
      <c r="H4" s="10">
        <v>46886.34</v>
      </c>
      <c r="I4" s="10">
        <v>47801.73</v>
      </c>
      <c r="J4" s="10">
        <v>48517.913999999997</v>
      </c>
      <c r="K4" s="10">
        <v>49039.266000000003</v>
      </c>
      <c r="L4" s="11">
        <f t="shared" si="0"/>
        <v>48016.43311111111</v>
      </c>
      <c r="M4" s="26">
        <f t="shared" si="1"/>
        <v>3890.9089742519182</v>
      </c>
      <c r="O4" s="3" t="str">
        <f t="shared" ref="O4:O27" si="4">B4</f>
        <v>CD2</v>
      </c>
      <c r="P4" s="43">
        <f t="shared" si="2"/>
        <v>1</v>
      </c>
      <c r="Q4" s="43">
        <f t="shared" ref="Q4:Q14" si="5">D4/$C4</f>
        <v>1.3649675792035321</v>
      </c>
      <c r="R4" s="43">
        <f t="shared" ref="R4:R14" si="6">E4/$C4</f>
        <v>1.297997404842159</v>
      </c>
      <c r="S4" s="43">
        <f t="shared" ref="S4:S14" si="7">F4/$C4</f>
        <v>1.2750993896997866</v>
      </c>
      <c r="T4" s="43">
        <f t="shared" ref="T4:T14" si="8">G4/$C4</f>
        <v>1.2849254314288436</v>
      </c>
      <c r="U4" s="43">
        <f t="shared" ref="U4:U14" si="9">H4/$C4</f>
        <v>1.2162150699642837</v>
      </c>
      <c r="V4" s="43">
        <f t="shared" ref="V4:V14" si="10">I4/$C4</f>
        <v>1.2399599626749243</v>
      </c>
      <c r="W4" s="43">
        <f t="shared" ref="W4:W14" si="11">J4/$C4</f>
        <v>1.2585375222299524</v>
      </c>
      <c r="X4" s="43">
        <f t="shared" ref="X4:X14" si="12">K4/$C4</f>
        <v>1.2720612086417309</v>
      </c>
      <c r="Y4" s="43">
        <f t="shared" ref="Y4:Y14" si="13">AVERAGE(P4:X4)</f>
        <v>1.2455292854094679</v>
      </c>
      <c r="Z4" s="43">
        <f t="shared" ref="Z4:Z14" si="14">STDEV(P4:X4)</f>
        <v>0.10092880208488138</v>
      </c>
      <c r="AB4">
        <v>4</v>
      </c>
      <c r="AC4">
        <v>0.9132040901831292</v>
      </c>
      <c r="AD4">
        <v>1.3649675792035321</v>
      </c>
      <c r="AE4">
        <v>1.1049189333990774</v>
      </c>
      <c r="AF4">
        <v>0.9943155238578324</v>
      </c>
      <c r="AG4">
        <v>0.83148091190764573</v>
      </c>
      <c r="AH4">
        <v>1.3001258966191738</v>
      </c>
      <c r="AI4">
        <v>1.5035498511766521</v>
      </c>
      <c r="AJ4">
        <v>1.3981549833398177</v>
      </c>
      <c r="AK4">
        <v>0.99301368073941343</v>
      </c>
      <c r="AL4">
        <v>1.3931799472482613</v>
      </c>
      <c r="AM4">
        <v>1.0003055798842766</v>
      </c>
      <c r="AN4">
        <v>1.205731225685005</v>
      </c>
    </row>
    <row r="5" spans="2:40" x14ac:dyDescent="0.25">
      <c r="B5" s="45" t="s">
        <v>3</v>
      </c>
      <c r="C5" s="10">
        <v>31159.133000000002</v>
      </c>
      <c r="D5" s="10">
        <v>34428.315999999999</v>
      </c>
      <c r="E5" s="10">
        <v>30757.175999999999</v>
      </c>
      <c r="F5" s="10">
        <v>30880.482</v>
      </c>
      <c r="G5" s="10">
        <v>30671.43</v>
      </c>
      <c r="H5" s="10">
        <v>30487.388999999999</v>
      </c>
      <c r="I5" s="10">
        <v>30572.365000000002</v>
      </c>
      <c r="J5" s="10">
        <v>30682.710999999999</v>
      </c>
      <c r="K5" s="10">
        <v>30995.986000000001</v>
      </c>
      <c r="L5" s="11">
        <f t="shared" si="0"/>
        <v>31181.665333333334</v>
      </c>
      <c r="M5" s="26">
        <f t="shared" si="1"/>
        <v>1235.3739166742187</v>
      </c>
      <c r="O5" s="3" t="str">
        <f t="shared" si="4"/>
        <v>CD7</v>
      </c>
      <c r="P5" s="43">
        <f t="shared" si="2"/>
        <v>1</v>
      </c>
      <c r="Q5" s="43">
        <f t="shared" si="5"/>
        <v>1.1049189333990774</v>
      </c>
      <c r="R5" s="43">
        <f t="shared" si="6"/>
        <v>0.98709986571192454</v>
      </c>
      <c r="S5" s="43">
        <f t="shared" si="7"/>
        <v>0.99105716452380099</v>
      </c>
      <c r="T5" s="43">
        <f t="shared" si="8"/>
        <v>0.98434799196755562</v>
      </c>
      <c r="U5" s="43">
        <f t="shared" si="9"/>
        <v>0.97844150541672636</v>
      </c>
      <c r="V5" s="43">
        <f t="shared" si="10"/>
        <v>0.98116866730534513</v>
      </c>
      <c r="W5" s="43">
        <f t="shared" si="11"/>
        <v>0.98471003670095691</v>
      </c>
      <c r="X5" s="43">
        <f t="shared" si="12"/>
        <v>0.99476407125962074</v>
      </c>
      <c r="Y5" s="43">
        <f t="shared" si="13"/>
        <v>1.000723137365001</v>
      </c>
      <c r="Z5" s="43">
        <f t="shared" si="14"/>
        <v>3.9647249385090982E-2</v>
      </c>
      <c r="AB5">
        <v>8</v>
      </c>
      <c r="AC5">
        <v>0.90698243665012546</v>
      </c>
      <c r="AD5">
        <v>1.297997404842159</v>
      </c>
      <c r="AE5">
        <v>0.98709986571192454</v>
      </c>
      <c r="AF5">
        <v>0.97555053450840357</v>
      </c>
      <c r="AG5">
        <v>0.94595714169944889</v>
      </c>
      <c r="AH5">
        <v>1.1924276229659201</v>
      </c>
      <c r="AI5">
        <v>1.2994689402027491</v>
      </c>
      <c r="AJ5">
        <v>1.3033149273704852</v>
      </c>
      <c r="AK5">
        <v>0.98586618502310808</v>
      </c>
      <c r="AL5">
        <v>1.1797414886221615</v>
      </c>
      <c r="AM5">
        <v>1.0911956112046988</v>
      </c>
      <c r="AN5">
        <v>1.1575853234963429</v>
      </c>
    </row>
    <row r="6" spans="2:40" x14ac:dyDescent="0.25">
      <c r="B6" s="45" t="s">
        <v>4</v>
      </c>
      <c r="C6" s="10">
        <v>76470.547000000006</v>
      </c>
      <c r="D6" s="10">
        <v>76035.851999999999</v>
      </c>
      <c r="E6" s="10">
        <v>74600.883000000002</v>
      </c>
      <c r="F6" s="10">
        <v>74694.195000000007</v>
      </c>
      <c r="G6" s="10">
        <v>74700.101999999999</v>
      </c>
      <c r="H6" s="10">
        <v>74643.960999999996</v>
      </c>
      <c r="I6" s="10">
        <v>73671.039000000004</v>
      </c>
      <c r="J6" s="10">
        <v>77681.664000000004</v>
      </c>
      <c r="K6" s="10">
        <v>76427.726999999999</v>
      </c>
      <c r="L6" s="11">
        <f t="shared" si="0"/>
        <v>75436.218888888892</v>
      </c>
      <c r="M6" s="26">
        <f t="shared" si="1"/>
        <v>1274.180754763963</v>
      </c>
      <c r="O6" s="3" t="str">
        <f t="shared" si="4"/>
        <v>CD56</v>
      </c>
      <c r="P6" s="43">
        <f t="shared" si="2"/>
        <v>1</v>
      </c>
      <c r="Q6" s="43">
        <f t="shared" si="5"/>
        <v>0.9943155238578324</v>
      </c>
      <c r="R6" s="43">
        <f t="shared" si="6"/>
        <v>0.97555053450840357</v>
      </c>
      <c r="S6" s="43">
        <f t="shared" si="7"/>
        <v>0.97677076901254545</v>
      </c>
      <c r="T6" s="43">
        <f t="shared" si="8"/>
        <v>0.97684801443881386</v>
      </c>
      <c r="U6" s="43">
        <f t="shared" si="9"/>
        <v>0.97611386250447496</v>
      </c>
      <c r="V6" s="43">
        <f t="shared" si="10"/>
        <v>0.96339102949008593</v>
      </c>
      <c r="W6" s="43">
        <f t="shared" si="11"/>
        <v>1.0158376923863248</v>
      </c>
      <c r="X6" s="43">
        <f t="shared" si="12"/>
        <v>0.9994400458519016</v>
      </c>
      <c r="Y6" s="43">
        <f t="shared" si="13"/>
        <v>0.98647416356115358</v>
      </c>
      <c r="Z6" s="43">
        <f t="shared" si="14"/>
        <v>1.6662372701008163E-2</v>
      </c>
      <c r="AB6">
        <v>11</v>
      </c>
      <c r="AC6">
        <v>0.7651008453500967</v>
      </c>
      <c r="AD6">
        <v>1.2750993896997866</v>
      </c>
      <c r="AE6">
        <v>0.99105716452380099</v>
      </c>
      <c r="AF6">
        <v>0.97677076901254545</v>
      </c>
      <c r="AG6">
        <v>1.0275233681979639</v>
      </c>
      <c r="AH6">
        <v>1.139452393622461</v>
      </c>
      <c r="AI6">
        <v>1.2325519420107796</v>
      </c>
      <c r="AJ6">
        <v>1.2626430299197016</v>
      </c>
      <c r="AK6">
        <v>1.0194312120192617</v>
      </c>
      <c r="AL6">
        <v>1.2126428621173884</v>
      </c>
      <c r="AM6">
        <v>1.0314083527998323</v>
      </c>
      <c r="AN6">
        <v>1.1317511458996607</v>
      </c>
    </row>
    <row r="7" spans="2:40" x14ac:dyDescent="0.25">
      <c r="B7" s="45" t="s">
        <v>0</v>
      </c>
      <c r="C7" s="10">
        <v>184751.516</v>
      </c>
      <c r="D7" s="10">
        <v>153617.359</v>
      </c>
      <c r="E7" s="10">
        <v>174767.016</v>
      </c>
      <c r="F7" s="10">
        <v>189836.5</v>
      </c>
      <c r="G7" s="10">
        <v>184066.95300000001</v>
      </c>
      <c r="H7" s="10">
        <v>194370.859</v>
      </c>
      <c r="I7" s="10">
        <v>193186.734</v>
      </c>
      <c r="J7" s="10">
        <v>202618.42199999999</v>
      </c>
      <c r="K7" s="10">
        <v>206288.65599999999</v>
      </c>
      <c r="L7" s="11">
        <f t="shared" si="0"/>
        <v>187056.00166666665</v>
      </c>
      <c r="M7" s="26">
        <f t="shared" si="1"/>
        <v>15788.901027670645</v>
      </c>
      <c r="O7" s="3" t="str">
        <f t="shared" si="4"/>
        <v>CD19</v>
      </c>
      <c r="P7" s="43">
        <f t="shared" si="2"/>
        <v>1</v>
      </c>
      <c r="Q7" s="43">
        <f t="shared" si="5"/>
        <v>0.83148091190764573</v>
      </c>
      <c r="R7" s="43">
        <f t="shared" si="6"/>
        <v>0.94595714169944889</v>
      </c>
      <c r="S7" s="43">
        <f t="shared" si="7"/>
        <v>1.0275233681979639</v>
      </c>
      <c r="T7" s="43">
        <f t="shared" si="8"/>
        <v>0.99629468263740795</v>
      </c>
      <c r="U7" s="43">
        <f t="shared" si="9"/>
        <v>1.05206638196138</v>
      </c>
      <c r="V7" s="43">
        <f t="shared" si="10"/>
        <v>1.0456570976121247</v>
      </c>
      <c r="W7" s="43">
        <f t="shared" si="11"/>
        <v>1.0967077639568596</v>
      </c>
      <c r="X7" s="43">
        <f t="shared" si="12"/>
        <v>1.1165735495236748</v>
      </c>
      <c r="Y7" s="43">
        <f t="shared" si="13"/>
        <v>1.0124734330551675</v>
      </c>
      <c r="Z7" s="43">
        <f t="shared" si="14"/>
        <v>8.5460197401956081E-2</v>
      </c>
      <c r="AB7">
        <v>15</v>
      </c>
      <c r="AC7">
        <v>0.81960840716073002</v>
      </c>
      <c r="AD7">
        <v>1.2849254314288436</v>
      </c>
      <c r="AE7">
        <v>0.98434799196755562</v>
      </c>
      <c r="AF7">
        <v>0.97684801443881386</v>
      </c>
      <c r="AG7">
        <v>0.99629468263740795</v>
      </c>
      <c r="AH7">
        <v>1.1555204602197711</v>
      </c>
      <c r="AI7">
        <v>1.252058241420956</v>
      </c>
      <c r="AJ7">
        <v>1.2955377649996922</v>
      </c>
      <c r="AK7">
        <v>0.9942370088346123</v>
      </c>
      <c r="AL7">
        <v>1.2164173845216826</v>
      </c>
      <c r="AM7">
        <v>0.99666331905180605</v>
      </c>
      <c r="AN7">
        <v>1.0800350419613163</v>
      </c>
    </row>
    <row r="8" spans="2:40" x14ac:dyDescent="0.25">
      <c r="B8" s="45" t="s">
        <v>5</v>
      </c>
      <c r="C8" s="10">
        <v>82088.781000000003</v>
      </c>
      <c r="D8" s="10">
        <v>106725.75</v>
      </c>
      <c r="E8" s="10">
        <v>97884.93</v>
      </c>
      <c r="F8" s="10">
        <v>93536.258000000002</v>
      </c>
      <c r="G8" s="10">
        <v>94855.266000000003</v>
      </c>
      <c r="H8" s="10">
        <v>91366.085999999996</v>
      </c>
      <c r="I8" s="10">
        <v>92230.125</v>
      </c>
      <c r="J8" s="10">
        <v>89773.062999999995</v>
      </c>
      <c r="K8" s="10">
        <v>89091.891000000003</v>
      </c>
      <c r="L8" s="11">
        <f t="shared" si="0"/>
        <v>93061.349999999991</v>
      </c>
      <c r="M8" s="26">
        <f t="shared" si="1"/>
        <v>6744.9794777027682</v>
      </c>
      <c r="O8" s="3" t="str">
        <f t="shared" si="4"/>
        <v>CD4</v>
      </c>
      <c r="P8" s="43">
        <f t="shared" si="2"/>
        <v>1</v>
      </c>
      <c r="Q8" s="43">
        <f t="shared" si="5"/>
        <v>1.3001258966191738</v>
      </c>
      <c r="R8" s="43">
        <f t="shared" si="6"/>
        <v>1.1924276229659201</v>
      </c>
      <c r="S8" s="43">
        <f t="shared" si="7"/>
        <v>1.139452393622461</v>
      </c>
      <c r="T8" s="43">
        <f t="shared" si="8"/>
        <v>1.1555204602197711</v>
      </c>
      <c r="U8" s="43">
        <f t="shared" si="9"/>
        <v>1.1130155045182117</v>
      </c>
      <c r="V8" s="43">
        <f t="shared" si="10"/>
        <v>1.1235411694077904</v>
      </c>
      <c r="W8" s="43">
        <f t="shared" si="11"/>
        <v>1.0936094056506942</v>
      </c>
      <c r="X8" s="43">
        <f t="shared" si="12"/>
        <v>1.0853114142357652</v>
      </c>
      <c r="Y8" s="43">
        <f t="shared" si="13"/>
        <v>1.1336670963599764</v>
      </c>
      <c r="Z8" s="43">
        <f t="shared" si="14"/>
        <v>8.2166885602830003E-2</v>
      </c>
      <c r="AB8">
        <v>18</v>
      </c>
      <c r="AC8">
        <v>0.79451782239335111</v>
      </c>
      <c r="AD8">
        <v>1.2162150699642837</v>
      </c>
      <c r="AE8">
        <v>0.97844150541672636</v>
      </c>
      <c r="AF8">
        <v>0.97611386250447496</v>
      </c>
      <c r="AG8">
        <v>1.05206638196138</v>
      </c>
      <c r="AH8">
        <v>1.1130155045182117</v>
      </c>
      <c r="AI8">
        <v>1.2688065509850546</v>
      </c>
      <c r="AJ8">
        <v>1.3704695257031485</v>
      </c>
      <c r="AK8">
        <v>1.0145941127862039</v>
      </c>
      <c r="AL8">
        <v>1.1897357120155192</v>
      </c>
      <c r="AM8">
        <v>1.0562270294807132</v>
      </c>
      <c r="AN8">
        <v>1.1545492523155099</v>
      </c>
    </row>
    <row r="9" spans="2:40" x14ac:dyDescent="0.25">
      <c r="B9" s="45" t="s">
        <v>6</v>
      </c>
      <c r="C9" s="10">
        <v>63457.449000000001</v>
      </c>
      <c r="D9" s="10">
        <v>95411.437999999995</v>
      </c>
      <c r="E9" s="10">
        <v>82460.983999999997</v>
      </c>
      <c r="F9" s="10">
        <v>78214.601999999999</v>
      </c>
      <c r="G9" s="10">
        <v>79452.422000000006</v>
      </c>
      <c r="H9" s="10">
        <v>80515.226999999999</v>
      </c>
      <c r="I9" s="10">
        <v>76796.952999999994</v>
      </c>
      <c r="J9" s="10">
        <v>82995.875</v>
      </c>
      <c r="K9" s="10">
        <v>77200.516000000003</v>
      </c>
      <c r="L9" s="11">
        <f t="shared" si="0"/>
        <v>79611.718444444443</v>
      </c>
      <c r="M9" s="26">
        <f t="shared" si="1"/>
        <v>8266.5956436004089</v>
      </c>
      <c r="O9" s="3" t="str">
        <f t="shared" si="4"/>
        <v>CD8</v>
      </c>
      <c r="P9" s="43">
        <f t="shared" si="2"/>
        <v>1</v>
      </c>
      <c r="Q9" s="43">
        <f t="shared" si="5"/>
        <v>1.5035498511766521</v>
      </c>
      <c r="R9" s="43">
        <f t="shared" si="6"/>
        <v>1.2994689402027491</v>
      </c>
      <c r="S9" s="43">
        <f t="shared" si="7"/>
        <v>1.2325519420107796</v>
      </c>
      <c r="T9" s="43">
        <f t="shared" si="8"/>
        <v>1.252058241420956</v>
      </c>
      <c r="U9" s="43">
        <f t="shared" si="9"/>
        <v>1.2688065509850546</v>
      </c>
      <c r="V9" s="43">
        <f t="shared" si="10"/>
        <v>1.2102117908962902</v>
      </c>
      <c r="W9" s="43">
        <f t="shared" si="11"/>
        <v>1.3078980688303432</v>
      </c>
      <c r="X9" s="43">
        <f t="shared" si="12"/>
        <v>1.2165713752533607</v>
      </c>
      <c r="Y9" s="43">
        <f t="shared" si="13"/>
        <v>1.2545685289751318</v>
      </c>
      <c r="Z9" s="43">
        <f t="shared" si="14"/>
        <v>0.13026990170374492</v>
      </c>
      <c r="AB9">
        <v>22</v>
      </c>
      <c r="AC9">
        <v>0.80181089714990761</v>
      </c>
      <c r="AD9">
        <v>1.2399599626749243</v>
      </c>
      <c r="AE9">
        <v>0.98116866730534513</v>
      </c>
      <c r="AF9">
        <v>0.96339102949008593</v>
      </c>
      <c r="AG9">
        <v>1.0456570976121247</v>
      </c>
      <c r="AH9">
        <v>1.1235411694077904</v>
      </c>
      <c r="AI9">
        <v>1.2102117908962902</v>
      </c>
      <c r="AJ9">
        <v>1.2516572166759377</v>
      </c>
      <c r="AK9">
        <v>1.0164090030110746</v>
      </c>
      <c r="AL9">
        <v>1.1867127106872288</v>
      </c>
      <c r="AM9">
        <v>1.0693084451022679</v>
      </c>
      <c r="AN9">
        <v>1.1075928556268011</v>
      </c>
    </row>
    <row r="10" spans="2:40" x14ac:dyDescent="0.25">
      <c r="B10" s="45" t="s">
        <v>7</v>
      </c>
      <c r="C10" s="10">
        <v>33601.972999999998</v>
      </c>
      <c r="D10" s="10">
        <v>46980.766000000003</v>
      </c>
      <c r="E10" s="10">
        <v>43793.953000000001</v>
      </c>
      <c r="F10" s="10">
        <v>42427.296999999999</v>
      </c>
      <c r="G10" s="10">
        <v>43532.625</v>
      </c>
      <c r="H10" s="10">
        <v>46050.48</v>
      </c>
      <c r="I10" s="10">
        <v>42058.152000000002</v>
      </c>
      <c r="J10" s="10">
        <v>43912.046999999999</v>
      </c>
      <c r="K10" s="10">
        <v>42800.171999999999</v>
      </c>
      <c r="L10" s="11">
        <f t="shared" si="0"/>
        <v>42795.2738888889</v>
      </c>
      <c r="M10" s="26">
        <f t="shared" si="1"/>
        <v>3809.5029325144401</v>
      </c>
      <c r="O10" s="3" t="str">
        <f t="shared" si="4"/>
        <v>CD3</v>
      </c>
      <c r="P10" s="43">
        <f t="shared" si="2"/>
        <v>1</v>
      </c>
      <c r="Q10" s="43">
        <f t="shared" si="5"/>
        <v>1.3981549833398177</v>
      </c>
      <c r="R10" s="43">
        <f t="shared" si="6"/>
        <v>1.3033149273704852</v>
      </c>
      <c r="S10" s="43">
        <f t="shared" si="7"/>
        <v>1.2626430299197016</v>
      </c>
      <c r="T10" s="43">
        <f t="shared" si="8"/>
        <v>1.2955377649996922</v>
      </c>
      <c r="U10" s="43">
        <f t="shared" si="9"/>
        <v>1.3704695257031485</v>
      </c>
      <c r="V10" s="43">
        <f t="shared" si="10"/>
        <v>1.2516572166759377</v>
      </c>
      <c r="W10" s="43">
        <f t="shared" si="11"/>
        <v>1.3068294233793951</v>
      </c>
      <c r="X10" s="43">
        <f t="shared" si="12"/>
        <v>1.2737398485499647</v>
      </c>
      <c r="Y10" s="43">
        <f t="shared" si="13"/>
        <v>1.2735940799931269</v>
      </c>
      <c r="Z10" s="43">
        <f t="shared" si="14"/>
        <v>0.11337140627172219</v>
      </c>
      <c r="AB10">
        <v>25</v>
      </c>
      <c r="AC10">
        <v>0.94351831206418713</v>
      </c>
      <c r="AD10">
        <v>1.2585375222299524</v>
      </c>
      <c r="AE10">
        <v>0.98471003670095691</v>
      </c>
      <c r="AF10">
        <v>1.0158376923863248</v>
      </c>
      <c r="AG10">
        <v>1.0967077639568596</v>
      </c>
      <c r="AH10">
        <v>1.0936094056506942</v>
      </c>
      <c r="AI10">
        <v>1.3078980688303432</v>
      </c>
      <c r="AJ10">
        <v>1.3068294233793951</v>
      </c>
      <c r="AK10">
        <v>0.99800539622144113</v>
      </c>
      <c r="AL10">
        <v>1.1856349848113992</v>
      </c>
      <c r="AM10">
        <v>0.98029679563409433</v>
      </c>
      <c r="AN10">
        <v>1.0761215173727254</v>
      </c>
    </row>
    <row r="11" spans="2:40" x14ac:dyDescent="0.25">
      <c r="B11" s="45" t="s">
        <v>8</v>
      </c>
      <c r="C11" s="10">
        <v>16615.330000000002</v>
      </c>
      <c r="D11" s="10">
        <v>16499.25</v>
      </c>
      <c r="E11" s="10">
        <v>16380.492</v>
      </c>
      <c r="F11" s="10">
        <v>16938.186000000002</v>
      </c>
      <c r="G11" s="10">
        <v>16519.576000000001</v>
      </c>
      <c r="H11" s="10">
        <v>16857.815999999999</v>
      </c>
      <c r="I11" s="10">
        <v>16887.971000000001</v>
      </c>
      <c r="J11" s="10">
        <v>16582.188999999998</v>
      </c>
      <c r="K11" s="10">
        <v>16416.011999999999</v>
      </c>
      <c r="L11" s="11">
        <f t="shared" si="0"/>
        <v>16632.980222222221</v>
      </c>
      <c r="M11" s="26">
        <f t="shared" si="1"/>
        <v>210.11397825869327</v>
      </c>
      <c r="O11" s="3" t="str">
        <f t="shared" si="4"/>
        <v>CD5</v>
      </c>
      <c r="P11" s="43">
        <f t="shared" si="2"/>
        <v>1</v>
      </c>
      <c r="Q11" s="43">
        <f t="shared" si="5"/>
        <v>0.99301368073941343</v>
      </c>
      <c r="R11" s="43">
        <f t="shared" si="6"/>
        <v>0.98586618502310808</v>
      </c>
      <c r="S11" s="43">
        <f t="shared" si="7"/>
        <v>1.0194312120192617</v>
      </c>
      <c r="T11" s="43">
        <f t="shared" si="8"/>
        <v>0.9942370088346123</v>
      </c>
      <c r="U11" s="43">
        <f t="shared" si="9"/>
        <v>1.0145941127862039</v>
      </c>
      <c r="V11" s="43">
        <f t="shared" si="10"/>
        <v>1.0164090030110746</v>
      </c>
      <c r="W11" s="43">
        <f t="shared" si="11"/>
        <v>0.99800539622144113</v>
      </c>
      <c r="X11" s="43">
        <f t="shared" si="12"/>
        <v>0.98800396982786365</v>
      </c>
      <c r="Y11" s="43">
        <f t="shared" si="13"/>
        <v>1.0010622853847755</v>
      </c>
      <c r="Z11" s="43">
        <f t="shared" si="14"/>
        <v>1.2645790258676353E-2</v>
      </c>
      <c r="AB11">
        <v>29</v>
      </c>
      <c r="AC11">
        <v>0.88694119718331788</v>
      </c>
      <c r="AD11">
        <v>1.2720612086417309</v>
      </c>
      <c r="AE11">
        <v>0.99476407125962074</v>
      </c>
      <c r="AF11">
        <v>0.9994400458519016</v>
      </c>
      <c r="AG11">
        <v>1.1165735495236748</v>
      </c>
      <c r="AH11">
        <v>1.0853114142357652</v>
      </c>
      <c r="AI11">
        <v>1.2165713752533607</v>
      </c>
      <c r="AJ11">
        <v>1.2737398485499647</v>
      </c>
      <c r="AK11">
        <v>0.98800396982786365</v>
      </c>
      <c r="AL11">
        <v>1.188068149269947</v>
      </c>
      <c r="AM11">
        <v>1.0331017218266014</v>
      </c>
      <c r="AN11">
        <v>1.1288240542073713</v>
      </c>
    </row>
    <row r="12" spans="2:40" x14ac:dyDescent="0.25">
      <c r="B12" s="45" t="s">
        <v>47</v>
      </c>
      <c r="C12" s="10">
        <v>98717.125</v>
      </c>
      <c r="D12" s="10">
        <v>137530.71900000001</v>
      </c>
      <c r="E12" s="10">
        <v>116460.68799999999</v>
      </c>
      <c r="F12" s="10">
        <v>119708.617</v>
      </c>
      <c r="G12" s="10">
        <v>120081.227</v>
      </c>
      <c r="H12" s="10">
        <v>117447.289</v>
      </c>
      <c r="I12" s="10">
        <v>117148.867</v>
      </c>
      <c r="J12" s="10">
        <v>117042.477</v>
      </c>
      <c r="K12" s="10">
        <v>117282.67200000001</v>
      </c>
      <c r="L12" s="11">
        <f t="shared" si="0"/>
        <v>117935.52011111109</v>
      </c>
      <c r="M12" s="26">
        <f t="shared" si="1"/>
        <v>9780.8647362965239</v>
      </c>
      <c r="O12" s="3" t="str">
        <f t="shared" si="4"/>
        <v>LyCD45</v>
      </c>
      <c r="P12" s="43">
        <f t="shared" si="2"/>
        <v>1</v>
      </c>
      <c r="Q12" s="43">
        <f t="shared" si="5"/>
        <v>1.3931799472482613</v>
      </c>
      <c r="R12" s="43">
        <f t="shared" si="6"/>
        <v>1.1797414886221615</v>
      </c>
      <c r="S12" s="43">
        <f t="shared" si="7"/>
        <v>1.2126428621173884</v>
      </c>
      <c r="T12" s="43">
        <f t="shared" si="8"/>
        <v>1.2164173845216826</v>
      </c>
      <c r="U12" s="43">
        <f t="shared" si="9"/>
        <v>1.1897357120155192</v>
      </c>
      <c r="V12" s="43">
        <f t="shared" si="10"/>
        <v>1.1867127106872288</v>
      </c>
      <c r="W12" s="43">
        <f t="shared" si="11"/>
        <v>1.1856349848113992</v>
      </c>
      <c r="X12" s="43">
        <f t="shared" si="12"/>
        <v>1.188068149269947</v>
      </c>
      <c r="Y12" s="43">
        <f t="shared" si="13"/>
        <v>1.194681471032621</v>
      </c>
      <c r="Z12" s="43">
        <f t="shared" si="14"/>
        <v>9.9079716273103857E-2</v>
      </c>
      <c r="AB12" t="s">
        <v>52</v>
      </c>
      <c r="AC12">
        <v>0.87018711201498289</v>
      </c>
      <c r="AD12">
        <v>1.2455292854094679</v>
      </c>
      <c r="AE12">
        <v>1.000723137365001</v>
      </c>
      <c r="AF12">
        <v>0.98647416356115358</v>
      </c>
      <c r="AG12">
        <v>1.0124734330551675</v>
      </c>
      <c r="AH12">
        <v>1.1336670963599764</v>
      </c>
      <c r="AI12">
        <v>1.2545685289751318</v>
      </c>
      <c r="AJ12">
        <v>1.2735940799931269</v>
      </c>
      <c r="AK12">
        <v>1.0010622853847755</v>
      </c>
      <c r="AL12">
        <v>1.194681471032621</v>
      </c>
      <c r="AM12">
        <v>1.0287229838871434</v>
      </c>
      <c r="AN12">
        <v>1.1157989351738591</v>
      </c>
    </row>
    <row r="13" spans="2:40" x14ac:dyDescent="0.25">
      <c r="B13" s="45" t="s">
        <v>11</v>
      </c>
      <c r="C13" s="10">
        <v>36278.565999999999</v>
      </c>
      <c r="D13" s="10">
        <v>36289.652000000002</v>
      </c>
      <c r="E13" s="10">
        <v>39587.012000000002</v>
      </c>
      <c r="F13" s="10">
        <v>37418.016000000003</v>
      </c>
      <c r="G13" s="10">
        <v>36157.516000000003</v>
      </c>
      <c r="H13" s="10">
        <v>38318.402000000002</v>
      </c>
      <c r="I13" s="10">
        <v>38792.976999999999</v>
      </c>
      <c r="J13" s="10">
        <v>35563.762000000002</v>
      </c>
      <c r="K13" s="10">
        <v>37479.449000000001</v>
      </c>
      <c r="L13" s="11">
        <f t="shared" si="0"/>
        <v>37320.594666666671</v>
      </c>
      <c r="M13" s="26">
        <f t="shared" si="1"/>
        <v>1365.7773373539881</v>
      </c>
      <c r="O13" s="3" t="str">
        <f t="shared" si="4"/>
        <v>TRBC1</v>
      </c>
      <c r="P13" s="43">
        <f t="shared" si="2"/>
        <v>1</v>
      </c>
      <c r="Q13" s="43">
        <f t="shared" si="5"/>
        <v>1.0003055798842766</v>
      </c>
      <c r="R13" s="43">
        <f t="shared" si="6"/>
        <v>1.0911956112046988</v>
      </c>
      <c r="S13" s="43">
        <f t="shared" si="7"/>
        <v>1.0314083527998323</v>
      </c>
      <c r="T13" s="43">
        <f t="shared" si="8"/>
        <v>0.99666331905180605</v>
      </c>
      <c r="U13" s="43">
        <f t="shared" si="9"/>
        <v>1.0562270294807132</v>
      </c>
      <c r="V13" s="43">
        <f t="shared" si="10"/>
        <v>1.0693084451022679</v>
      </c>
      <c r="W13" s="43">
        <f t="shared" si="11"/>
        <v>0.98029679563409433</v>
      </c>
      <c r="X13" s="43">
        <f t="shared" si="12"/>
        <v>1.0331017218266014</v>
      </c>
      <c r="Y13" s="43">
        <f t="shared" si="13"/>
        <v>1.0287229838871434</v>
      </c>
      <c r="Z13" s="43">
        <f t="shared" si="14"/>
        <v>3.7646949368229946E-2</v>
      </c>
      <c r="AB13" t="s">
        <v>53</v>
      </c>
      <c r="AC13">
        <v>7.8832404077125592E-2</v>
      </c>
      <c r="AD13">
        <v>0.10092880208488138</v>
      </c>
      <c r="AE13">
        <v>3.9647249385090982E-2</v>
      </c>
      <c r="AF13">
        <v>1.6662372701008163E-2</v>
      </c>
      <c r="AG13">
        <v>8.5460197401956081E-2</v>
      </c>
      <c r="AH13">
        <v>8.2166885602830003E-2</v>
      </c>
      <c r="AI13">
        <v>0.13026990170374492</v>
      </c>
      <c r="AJ13">
        <v>0.11337140627172219</v>
      </c>
      <c r="AK13">
        <v>1.2645790258676353E-2</v>
      </c>
      <c r="AL13">
        <v>9.9079716273103857E-2</v>
      </c>
      <c r="AM13">
        <v>3.7646949368229946E-2</v>
      </c>
      <c r="AN13">
        <v>5.9255505679947966E-2</v>
      </c>
    </row>
    <row r="14" spans="2:40" ht="15.75" thickBot="1" x14ac:dyDescent="0.3">
      <c r="B14" s="46" t="s">
        <v>9</v>
      </c>
      <c r="C14" s="27">
        <v>21361.817999999999</v>
      </c>
      <c r="D14" s="27">
        <v>25756.611000000001</v>
      </c>
      <c r="E14" s="27">
        <v>24728.127</v>
      </c>
      <c r="F14" s="27">
        <v>24176.261999999999</v>
      </c>
      <c r="G14" s="27">
        <v>23071.511999999999</v>
      </c>
      <c r="H14" s="27">
        <v>24663.271000000001</v>
      </c>
      <c r="I14" s="27">
        <v>23660.197</v>
      </c>
      <c r="J14" s="27">
        <v>22987.912</v>
      </c>
      <c r="K14" s="27">
        <v>24113.734</v>
      </c>
      <c r="L14" s="28">
        <f t="shared" si="0"/>
        <v>23835.493777777781</v>
      </c>
      <c r="M14" s="29">
        <f t="shared" si="1"/>
        <v>1265.8053278330144</v>
      </c>
      <c r="O14" s="3" t="str">
        <f t="shared" si="4"/>
        <v>HLADR</v>
      </c>
      <c r="P14" s="43">
        <f t="shared" si="2"/>
        <v>1</v>
      </c>
      <c r="Q14" s="43">
        <f t="shared" si="5"/>
        <v>1.205731225685005</v>
      </c>
      <c r="R14" s="43">
        <f t="shared" si="6"/>
        <v>1.1575853234963429</v>
      </c>
      <c r="S14" s="43">
        <f t="shared" si="7"/>
        <v>1.1317511458996607</v>
      </c>
      <c r="T14" s="43">
        <f t="shared" si="8"/>
        <v>1.0800350419613163</v>
      </c>
      <c r="U14" s="43">
        <f t="shared" si="9"/>
        <v>1.1545492523155099</v>
      </c>
      <c r="V14" s="43">
        <f t="shared" si="10"/>
        <v>1.1075928556268011</v>
      </c>
      <c r="W14" s="43">
        <f t="shared" si="11"/>
        <v>1.0761215173727254</v>
      </c>
      <c r="X14" s="43">
        <f t="shared" si="12"/>
        <v>1.1288240542073713</v>
      </c>
      <c r="Y14" s="43">
        <f t="shared" si="13"/>
        <v>1.1157989351738591</v>
      </c>
      <c r="Z14" s="43">
        <f t="shared" si="14"/>
        <v>5.9255505679947966E-2</v>
      </c>
    </row>
    <row r="15" spans="2:40" ht="15.75" thickTop="1" x14ac:dyDescent="0.25">
      <c r="B15" s="47" t="s">
        <v>12</v>
      </c>
      <c r="C15" s="12" t="s">
        <v>31</v>
      </c>
      <c r="D15" s="12" t="s">
        <v>30</v>
      </c>
      <c r="E15" s="12" t="s">
        <v>29</v>
      </c>
      <c r="F15" s="12" t="s">
        <v>32</v>
      </c>
      <c r="G15" s="12" t="s">
        <v>33</v>
      </c>
      <c r="H15" s="12" t="s">
        <v>34</v>
      </c>
      <c r="I15" s="12" t="s">
        <v>35</v>
      </c>
      <c r="J15" s="12" t="s">
        <v>36</v>
      </c>
      <c r="K15" s="12" t="s">
        <v>37</v>
      </c>
      <c r="L15" s="13" t="s">
        <v>50</v>
      </c>
      <c r="M15" s="14" t="s">
        <v>51</v>
      </c>
      <c r="O15" s="3"/>
      <c r="P15" s="4">
        <v>1</v>
      </c>
      <c r="Q15" s="4">
        <v>4</v>
      </c>
      <c r="R15" s="4">
        <v>8</v>
      </c>
      <c r="S15" s="4">
        <v>11</v>
      </c>
      <c r="T15" s="4">
        <v>15</v>
      </c>
      <c r="U15" s="4">
        <v>18</v>
      </c>
      <c r="V15" s="4">
        <v>22</v>
      </c>
      <c r="W15" s="4">
        <v>25</v>
      </c>
      <c r="X15" s="4">
        <v>29</v>
      </c>
      <c r="Y15" s="4" t="s">
        <v>52</v>
      </c>
      <c r="Z15" s="4" t="s">
        <v>53</v>
      </c>
    </row>
    <row r="16" spans="2:40" x14ac:dyDescent="0.25">
      <c r="B16" s="45" t="s">
        <v>1</v>
      </c>
      <c r="C16" s="8">
        <v>36.845999999999997</v>
      </c>
      <c r="D16" s="8">
        <v>38.643000000000001</v>
      </c>
      <c r="E16" s="8">
        <v>36.78</v>
      </c>
      <c r="F16" s="8">
        <v>37.136000000000003</v>
      </c>
      <c r="G16" s="8">
        <v>37.408000000000001</v>
      </c>
      <c r="H16" s="8">
        <v>37.113999999999997</v>
      </c>
      <c r="I16" s="8">
        <v>35.701000000000001</v>
      </c>
      <c r="J16" s="8">
        <v>37.081000000000003</v>
      </c>
      <c r="K16" s="8">
        <v>36.521999999999998</v>
      </c>
      <c r="L16" s="9">
        <f t="shared" ref="L16:L27" si="15">AVERAGE(E16:K16)</f>
        <v>36.82028571428571</v>
      </c>
      <c r="M16" s="15">
        <f t="shared" ref="M16:M27" si="16">STDEV(E16:K16)</f>
        <v>0.56902276295584631</v>
      </c>
      <c r="O16" s="3" t="str">
        <f t="shared" si="4"/>
        <v>CD57</v>
      </c>
      <c r="P16" s="43">
        <f>C16/C16</f>
        <v>1</v>
      </c>
      <c r="Q16" s="43">
        <f>D16/$C16</f>
        <v>1.0487705585409544</v>
      </c>
      <c r="R16" s="43">
        <f t="shared" ref="R16:X27" si="17">E16/$C16</f>
        <v>0.99820876078814536</v>
      </c>
      <c r="S16" s="43">
        <f t="shared" si="17"/>
        <v>1.0078705965369377</v>
      </c>
      <c r="T16" s="43">
        <f t="shared" si="17"/>
        <v>1.0152526732888238</v>
      </c>
      <c r="U16" s="43">
        <f t="shared" si="17"/>
        <v>1.0072735167996527</v>
      </c>
      <c r="V16" s="43">
        <f t="shared" si="17"/>
        <v>0.96892471367312605</v>
      </c>
      <c r="W16" s="43">
        <f t="shared" si="17"/>
        <v>1.0063778971937254</v>
      </c>
      <c r="X16" s="43">
        <f t="shared" si="17"/>
        <v>0.99120664386907675</v>
      </c>
      <c r="Y16" s="43">
        <f>AVERAGE(P16:X16)</f>
        <v>1.004876151187827</v>
      </c>
      <c r="Z16" s="43">
        <f>STDEV(P16:X16)</f>
        <v>2.1210117716981471E-2</v>
      </c>
    </row>
    <row r="17" spans="2:26" x14ac:dyDescent="0.25">
      <c r="B17" s="45" t="s">
        <v>2</v>
      </c>
      <c r="C17" s="8">
        <v>75.153999999999996</v>
      </c>
      <c r="D17" s="8">
        <v>77.522999999999996</v>
      </c>
      <c r="E17" s="8">
        <v>76.02</v>
      </c>
      <c r="F17" s="8">
        <v>75.441000000000003</v>
      </c>
      <c r="G17" s="8">
        <v>76.001999999999995</v>
      </c>
      <c r="H17" s="8">
        <v>75.811999999999998</v>
      </c>
      <c r="I17" s="8">
        <v>75.617999999999995</v>
      </c>
      <c r="J17" s="8">
        <v>75.641000000000005</v>
      </c>
      <c r="K17" s="8">
        <v>76.832999999999998</v>
      </c>
      <c r="L17" s="9">
        <f t="shared" si="15"/>
        <v>75.909571428571439</v>
      </c>
      <c r="M17" s="15">
        <f t="shared" si="16"/>
        <v>0.45819968614235351</v>
      </c>
      <c r="O17" s="3" t="str">
        <f t="shared" si="4"/>
        <v>CD2</v>
      </c>
      <c r="P17" s="43">
        <f t="shared" ref="P17:P27" si="18">C17/C17</f>
        <v>1</v>
      </c>
      <c r="Q17" s="43">
        <f t="shared" ref="Q17:Q27" si="19">D17/$C17</f>
        <v>1.0315219416132209</v>
      </c>
      <c r="R17" s="43">
        <f t="shared" si="17"/>
        <v>1.0115230060941534</v>
      </c>
      <c r="S17" s="43">
        <f t="shared" si="17"/>
        <v>1.0038188253452911</v>
      </c>
      <c r="T17" s="43">
        <f t="shared" si="17"/>
        <v>1.0112834978843441</v>
      </c>
      <c r="U17" s="43">
        <f t="shared" si="17"/>
        <v>1.0087553556696915</v>
      </c>
      <c r="V17" s="43">
        <f t="shared" si="17"/>
        <v>1.0061739894084147</v>
      </c>
      <c r="W17" s="43">
        <f t="shared" si="17"/>
        <v>1.0064800276765045</v>
      </c>
      <c r="X17" s="43">
        <f t="shared" si="17"/>
        <v>1.0223407935705351</v>
      </c>
      <c r="Y17" s="43">
        <f t="shared" ref="Y17:Y27" si="20">AVERAGE(P17:X17)</f>
        <v>1.0113219374735729</v>
      </c>
      <c r="Z17" s="43">
        <f t="shared" ref="Z17:Z27" si="21">STDEV(P17:X17)</f>
        <v>9.813976161609712E-3</v>
      </c>
    </row>
    <row r="18" spans="2:26" x14ac:dyDescent="0.25">
      <c r="B18" s="45" t="s">
        <v>3</v>
      </c>
      <c r="C18" s="8">
        <v>77.376000000000005</v>
      </c>
      <c r="D18" s="8">
        <v>79.795000000000002</v>
      </c>
      <c r="E18" s="8">
        <v>83.13</v>
      </c>
      <c r="F18" s="8">
        <v>83.028999999999996</v>
      </c>
      <c r="G18" s="8">
        <v>83.162999999999997</v>
      </c>
      <c r="H18" s="8">
        <v>82.533000000000001</v>
      </c>
      <c r="I18" s="8">
        <v>83.001000000000005</v>
      </c>
      <c r="J18" s="8">
        <v>82.14</v>
      </c>
      <c r="K18" s="8">
        <v>83.122</v>
      </c>
      <c r="L18" s="9">
        <f t="shared" si="15"/>
        <v>82.873999999999995</v>
      </c>
      <c r="M18" s="15">
        <f t="shared" si="16"/>
        <v>0.38853399679650391</v>
      </c>
      <c r="O18" s="3" t="str">
        <f t="shared" si="4"/>
        <v>CD7</v>
      </c>
      <c r="P18" s="43">
        <f t="shared" si="18"/>
        <v>1</v>
      </c>
      <c r="Q18" s="43">
        <f t="shared" si="19"/>
        <v>1.0312629239040529</v>
      </c>
      <c r="R18" s="43">
        <f t="shared" si="17"/>
        <v>1.0743641439205953</v>
      </c>
      <c r="S18" s="43">
        <f t="shared" si="17"/>
        <v>1.0730588296112489</v>
      </c>
      <c r="T18" s="43">
        <f t="shared" si="17"/>
        <v>1.0747906327543424</v>
      </c>
      <c r="U18" s="43">
        <f t="shared" si="17"/>
        <v>1.0666485732009925</v>
      </c>
      <c r="V18" s="43">
        <f t="shared" si="17"/>
        <v>1.0726969602977667</v>
      </c>
      <c r="W18" s="43">
        <f t="shared" si="17"/>
        <v>1.0615694789081884</v>
      </c>
      <c r="X18" s="43">
        <f t="shared" si="17"/>
        <v>1.074260752688172</v>
      </c>
      <c r="Y18" s="43">
        <f t="shared" si="20"/>
        <v>1.0587391439205953</v>
      </c>
      <c r="Z18" s="43">
        <f t="shared" si="21"/>
        <v>2.6024951624395515E-2</v>
      </c>
    </row>
    <row r="19" spans="2:26" x14ac:dyDescent="0.25">
      <c r="B19" s="45" t="s">
        <v>4</v>
      </c>
      <c r="C19" s="8">
        <v>33.448</v>
      </c>
      <c r="D19" s="8">
        <v>33.643000000000001</v>
      </c>
      <c r="E19" s="8">
        <v>33.140999999999998</v>
      </c>
      <c r="F19" s="8">
        <v>33.932000000000002</v>
      </c>
      <c r="G19" s="8">
        <v>33.662999999999997</v>
      </c>
      <c r="H19" s="8">
        <v>34.055999999999997</v>
      </c>
      <c r="I19" s="8">
        <v>33.021999999999998</v>
      </c>
      <c r="J19" s="8">
        <v>32.847999999999999</v>
      </c>
      <c r="K19" s="8">
        <v>33.091000000000001</v>
      </c>
      <c r="L19" s="9">
        <f t="shared" si="15"/>
        <v>33.39328571428571</v>
      </c>
      <c r="M19" s="15">
        <f t="shared" si="16"/>
        <v>0.48172665634005701</v>
      </c>
      <c r="O19" s="3" t="str">
        <f t="shared" si="4"/>
        <v>CD56</v>
      </c>
      <c r="P19" s="43">
        <f t="shared" si="18"/>
        <v>1</v>
      </c>
      <c r="Q19" s="43">
        <f t="shared" si="19"/>
        <v>1.0058299449892369</v>
      </c>
      <c r="R19" s="43">
        <f t="shared" si="17"/>
        <v>0.99082157378617552</v>
      </c>
      <c r="S19" s="43">
        <f t="shared" si="17"/>
        <v>1.0144702224348243</v>
      </c>
      <c r="T19" s="43">
        <f t="shared" si="17"/>
        <v>1.0064278880650561</v>
      </c>
      <c r="U19" s="43">
        <f t="shared" si="17"/>
        <v>1.0181774695049031</v>
      </c>
      <c r="V19" s="43">
        <f t="shared" si="17"/>
        <v>0.98726381248505135</v>
      </c>
      <c r="W19" s="43">
        <f t="shared" si="17"/>
        <v>0.98206170772542445</v>
      </c>
      <c r="X19" s="43">
        <f t="shared" si="17"/>
        <v>0.98932671609662759</v>
      </c>
      <c r="Y19" s="43">
        <f t="shared" si="20"/>
        <v>0.99937548167636647</v>
      </c>
      <c r="Z19" s="43">
        <f t="shared" si="21"/>
        <v>1.2716912112562196E-2</v>
      </c>
    </row>
    <row r="20" spans="2:26" x14ac:dyDescent="0.25">
      <c r="B20" s="45" t="s">
        <v>0</v>
      </c>
      <c r="C20" s="8">
        <v>7.391</v>
      </c>
      <c r="D20" s="8">
        <v>7.7370000000000001</v>
      </c>
      <c r="E20" s="8">
        <v>7.4989999999999997</v>
      </c>
      <c r="F20" s="8">
        <v>7.1970000000000001</v>
      </c>
      <c r="G20" s="8">
        <v>7.26</v>
      </c>
      <c r="H20" s="8">
        <v>7.3170000000000002</v>
      </c>
      <c r="I20" s="8">
        <v>7.4109999999999996</v>
      </c>
      <c r="J20" s="8">
        <v>7.3929999999999998</v>
      </c>
      <c r="K20" s="8">
        <v>6.8410000000000002</v>
      </c>
      <c r="L20" s="9">
        <f t="shared" si="15"/>
        <v>7.274</v>
      </c>
      <c r="M20" s="15">
        <f t="shared" si="16"/>
        <v>0.2156455424997232</v>
      </c>
      <c r="O20" s="3" t="str">
        <f t="shared" si="4"/>
        <v>CD19</v>
      </c>
      <c r="P20" s="43">
        <f t="shared" si="18"/>
        <v>1</v>
      </c>
      <c r="Q20" s="43">
        <f t="shared" si="19"/>
        <v>1.0468136923285076</v>
      </c>
      <c r="R20" s="43">
        <f t="shared" si="17"/>
        <v>1.0146123663915572</v>
      </c>
      <c r="S20" s="43">
        <f t="shared" si="17"/>
        <v>0.97375186037072115</v>
      </c>
      <c r="T20" s="43">
        <f t="shared" si="17"/>
        <v>0.98227574076579616</v>
      </c>
      <c r="U20" s="43">
        <f t="shared" si="17"/>
        <v>0.98998782302800703</v>
      </c>
      <c r="V20" s="43">
        <f t="shared" si="17"/>
        <v>1.0027059937762142</v>
      </c>
      <c r="W20" s="43">
        <f t="shared" si="17"/>
        <v>1.0002705993776213</v>
      </c>
      <c r="X20" s="43">
        <f t="shared" si="17"/>
        <v>0.92558517115410632</v>
      </c>
      <c r="Y20" s="43">
        <f t="shared" si="20"/>
        <v>0.99288924968805881</v>
      </c>
      <c r="Z20" s="43">
        <f t="shared" si="21"/>
        <v>3.2783948771887547E-2</v>
      </c>
    </row>
    <row r="21" spans="2:26" x14ac:dyDescent="0.25">
      <c r="B21" s="45" t="s">
        <v>5</v>
      </c>
      <c r="C21" s="8">
        <v>45.972000000000001</v>
      </c>
      <c r="D21" s="8">
        <v>44.871000000000002</v>
      </c>
      <c r="E21" s="8">
        <v>46.707999999999998</v>
      </c>
      <c r="F21" s="8">
        <v>45.811</v>
      </c>
      <c r="G21" s="8">
        <v>45.765999999999998</v>
      </c>
      <c r="H21" s="8">
        <v>45.677999999999997</v>
      </c>
      <c r="I21" s="8">
        <v>46.895000000000003</v>
      </c>
      <c r="J21" s="8">
        <v>47.261000000000003</v>
      </c>
      <c r="K21" s="8">
        <v>47.213999999999999</v>
      </c>
      <c r="L21" s="9">
        <f t="shared" si="15"/>
        <v>46.476142857142861</v>
      </c>
      <c r="M21" s="15">
        <f t="shared" si="16"/>
        <v>0.70396293192455195</v>
      </c>
      <c r="O21" s="3" t="str">
        <f t="shared" si="4"/>
        <v>CD4</v>
      </c>
      <c r="P21" s="43">
        <f t="shared" si="18"/>
        <v>1</v>
      </c>
      <c r="Q21" s="43">
        <f t="shared" si="19"/>
        <v>0.97605063951970772</v>
      </c>
      <c r="R21" s="43">
        <f t="shared" si="17"/>
        <v>1.0160097450622116</v>
      </c>
      <c r="S21" s="43">
        <f t="shared" si="17"/>
        <v>0.9964978682676412</v>
      </c>
      <c r="T21" s="43">
        <f t="shared" si="17"/>
        <v>0.9955190115722613</v>
      </c>
      <c r="U21" s="43">
        <f t="shared" si="17"/>
        <v>0.9936048029235186</v>
      </c>
      <c r="V21" s="43">
        <f t="shared" si="17"/>
        <v>1.02007743844079</v>
      </c>
      <c r="W21" s="43">
        <f t="shared" si="17"/>
        <v>1.0280388062298791</v>
      </c>
      <c r="X21" s="43">
        <f t="shared" si="17"/>
        <v>1.0270164447924823</v>
      </c>
      <c r="Y21" s="43">
        <f t="shared" si="20"/>
        <v>1.0058683063120546</v>
      </c>
      <c r="Z21" s="43">
        <f t="shared" si="21"/>
        <v>1.7721314290974986E-2</v>
      </c>
    </row>
    <row r="22" spans="2:26" x14ac:dyDescent="0.25">
      <c r="B22" s="45" t="s">
        <v>6</v>
      </c>
      <c r="C22" s="8">
        <v>12.94</v>
      </c>
      <c r="D22" s="8">
        <v>16.093</v>
      </c>
      <c r="E22" s="8">
        <v>14.167</v>
      </c>
      <c r="F22" s="8">
        <v>13.624000000000001</v>
      </c>
      <c r="G22" s="8">
        <v>14.377000000000001</v>
      </c>
      <c r="H22" s="8">
        <v>13.891999999999999</v>
      </c>
      <c r="I22" s="8">
        <v>13.147</v>
      </c>
      <c r="J22" s="8">
        <v>13.669</v>
      </c>
      <c r="K22" s="8">
        <v>13.621</v>
      </c>
      <c r="L22" s="9">
        <f t="shared" si="15"/>
        <v>13.785285714285715</v>
      </c>
      <c r="M22" s="15">
        <f t="shared" si="16"/>
        <v>0.40438295145637804</v>
      </c>
      <c r="O22" s="3" t="str">
        <f t="shared" si="4"/>
        <v>CD8</v>
      </c>
      <c r="P22" s="43">
        <f t="shared" si="18"/>
        <v>1</v>
      </c>
      <c r="Q22" s="43">
        <f t="shared" si="19"/>
        <v>1.2436630602782071</v>
      </c>
      <c r="R22" s="43">
        <f t="shared" si="17"/>
        <v>1.0948222565687791</v>
      </c>
      <c r="S22" s="43">
        <f t="shared" si="17"/>
        <v>1.0528593508500774</v>
      </c>
      <c r="T22" s="43">
        <f t="shared" si="17"/>
        <v>1.1110510046367852</v>
      </c>
      <c r="U22" s="43">
        <f t="shared" si="17"/>
        <v>1.0735703245749613</v>
      </c>
      <c r="V22" s="43">
        <f t="shared" si="17"/>
        <v>1.0159969088098919</v>
      </c>
      <c r="W22" s="43">
        <f t="shared" si="17"/>
        <v>1.056336939721793</v>
      </c>
      <c r="X22" s="43">
        <f t="shared" si="17"/>
        <v>1.052627511591963</v>
      </c>
      <c r="Y22" s="43">
        <f t="shared" si="20"/>
        <v>1.0778808174480508</v>
      </c>
      <c r="Z22" s="43">
        <f t="shared" si="21"/>
        <v>7.1162303797194876E-2</v>
      </c>
    </row>
    <row r="23" spans="2:26" x14ac:dyDescent="0.25">
      <c r="B23" s="45" t="s">
        <v>7</v>
      </c>
      <c r="C23" s="8">
        <v>61.252000000000002</v>
      </c>
      <c r="D23" s="8">
        <v>62.482999999999997</v>
      </c>
      <c r="E23" s="8">
        <v>62.505000000000003</v>
      </c>
      <c r="F23" s="8">
        <v>61.838000000000001</v>
      </c>
      <c r="G23" s="8">
        <v>62.415999999999997</v>
      </c>
      <c r="H23" s="8">
        <v>61.83</v>
      </c>
      <c r="I23" s="8">
        <v>62.735999999999997</v>
      </c>
      <c r="J23" s="8">
        <v>62.685000000000002</v>
      </c>
      <c r="K23" s="8">
        <v>63.13</v>
      </c>
      <c r="L23" s="9">
        <f t="shared" si="15"/>
        <v>62.448571428571427</v>
      </c>
      <c r="M23" s="15">
        <f t="shared" si="16"/>
        <v>0.47653816116615444</v>
      </c>
      <c r="O23" s="3" t="str">
        <f t="shared" si="4"/>
        <v>CD3</v>
      </c>
      <c r="P23" s="43">
        <f t="shared" si="18"/>
        <v>1</v>
      </c>
      <c r="Q23" s="43">
        <f t="shared" si="19"/>
        <v>1.0200973029452098</v>
      </c>
      <c r="R23" s="43">
        <f t="shared" si="17"/>
        <v>1.0204564748906158</v>
      </c>
      <c r="S23" s="43">
        <f t="shared" si="17"/>
        <v>1.0095670345458108</v>
      </c>
      <c r="T23" s="43">
        <f t="shared" si="17"/>
        <v>1.0190034611114738</v>
      </c>
      <c r="U23" s="43">
        <f t="shared" si="17"/>
        <v>1.009436426565663</v>
      </c>
      <c r="V23" s="43">
        <f t="shared" si="17"/>
        <v>1.0242277803173774</v>
      </c>
      <c r="W23" s="43">
        <f t="shared" si="17"/>
        <v>1.0233951544439366</v>
      </c>
      <c r="X23" s="43">
        <f t="shared" si="17"/>
        <v>1.030660223339646</v>
      </c>
      <c r="Y23" s="43">
        <f t="shared" si="20"/>
        <v>1.0174270953510816</v>
      </c>
      <c r="Z23" s="43">
        <f t="shared" si="21"/>
        <v>9.3882226458584152E-3</v>
      </c>
    </row>
    <row r="24" spans="2:26" x14ac:dyDescent="0.25">
      <c r="B24" s="45" t="s">
        <v>8</v>
      </c>
      <c r="C24" s="8">
        <v>60.029000000000003</v>
      </c>
      <c r="D24" s="8">
        <v>61.109000000000002</v>
      </c>
      <c r="E24" s="8">
        <v>61.127000000000002</v>
      </c>
      <c r="F24" s="8">
        <v>60.637</v>
      </c>
      <c r="G24" s="8">
        <v>61.064999999999998</v>
      </c>
      <c r="H24" s="8">
        <v>60.671999999999997</v>
      </c>
      <c r="I24" s="8">
        <v>61.116999999999997</v>
      </c>
      <c r="J24" s="8">
        <v>61.216999999999999</v>
      </c>
      <c r="K24" s="8">
        <v>61.676000000000002</v>
      </c>
      <c r="L24" s="9">
        <f t="shared" si="15"/>
        <v>61.072999999999993</v>
      </c>
      <c r="M24" s="15">
        <f t="shared" si="16"/>
        <v>0.35122594816822311</v>
      </c>
      <c r="O24" s="3" t="str">
        <f t="shared" si="4"/>
        <v>CD5</v>
      </c>
      <c r="P24" s="43">
        <f t="shared" si="18"/>
        <v>1</v>
      </c>
      <c r="Q24" s="43">
        <f t="shared" si="19"/>
        <v>1.0179913042029685</v>
      </c>
      <c r="R24" s="43">
        <f t="shared" si="17"/>
        <v>1.0182911592730179</v>
      </c>
      <c r="S24" s="43">
        <f t="shared" si="17"/>
        <v>1.0101284379216711</v>
      </c>
      <c r="T24" s="43">
        <f t="shared" si="17"/>
        <v>1.0172583251428475</v>
      </c>
      <c r="U24" s="43">
        <f t="shared" si="17"/>
        <v>1.0107114894467673</v>
      </c>
      <c r="V24" s="43">
        <f t="shared" si="17"/>
        <v>1.0181245731229904</v>
      </c>
      <c r="W24" s="43">
        <f t="shared" si="17"/>
        <v>1.0197904346232654</v>
      </c>
      <c r="X24" s="43">
        <f t="shared" si="17"/>
        <v>1.0274367389095271</v>
      </c>
      <c r="Y24" s="43">
        <f t="shared" si="20"/>
        <v>1.0155258291825617</v>
      </c>
      <c r="Z24" s="43">
        <f t="shared" si="21"/>
        <v>7.7208996505865957E-3</v>
      </c>
    </row>
    <row r="25" spans="2:26" x14ac:dyDescent="0.25">
      <c r="B25" s="45" t="s">
        <v>47</v>
      </c>
      <c r="C25" s="8">
        <v>31.872</v>
      </c>
      <c r="D25" s="8">
        <v>30.911999999999999</v>
      </c>
      <c r="E25" s="8">
        <v>30.960999999999999</v>
      </c>
      <c r="F25" s="8">
        <v>31.433</v>
      </c>
      <c r="G25" s="8">
        <v>31.173999999999999</v>
      </c>
      <c r="H25" s="8">
        <v>31.425000000000001</v>
      </c>
      <c r="I25" s="8">
        <v>30.125</v>
      </c>
      <c r="J25" s="8">
        <v>31.55</v>
      </c>
      <c r="K25" s="8">
        <v>31.015999999999998</v>
      </c>
      <c r="L25" s="9">
        <f t="shared" si="15"/>
        <v>31.097714285714286</v>
      </c>
      <c r="M25" s="15">
        <f t="shared" si="16"/>
        <v>0.48329691159980009</v>
      </c>
      <c r="O25" s="3" t="str">
        <f t="shared" si="4"/>
        <v>LyCD45</v>
      </c>
      <c r="P25" s="43">
        <f t="shared" si="18"/>
        <v>1</v>
      </c>
      <c r="Q25" s="43">
        <f t="shared" si="19"/>
        <v>0.96987951807228912</v>
      </c>
      <c r="R25" s="43">
        <f t="shared" si="17"/>
        <v>0.97141691767068272</v>
      </c>
      <c r="S25" s="43">
        <f t="shared" si="17"/>
        <v>0.98622615461847385</v>
      </c>
      <c r="T25" s="43">
        <f t="shared" si="17"/>
        <v>0.97809989959839361</v>
      </c>
      <c r="U25" s="43">
        <f t="shared" si="17"/>
        <v>0.9859751506024097</v>
      </c>
      <c r="V25" s="43">
        <f t="shared" si="17"/>
        <v>0.94518699799196793</v>
      </c>
      <c r="W25" s="43">
        <f t="shared" si="17"/>
        <v>0.98989708835341372</v>
      </c>
      <c r="X25" s="43">
        <f t="shared" si="17"/>
        <v>0.9731425702811245</v>
      </c>
      <c r="Y25" s="43">
        <f t="shared" si="20"/>
        <v>0.97775825524319493</v>
      </c>
      <c r="Z25" s="43">
        <f t="shared" si="21"/>
        <v>1.5675874366983658E-2</v>
      </c>
    </row>
    <row r="26" spans="2:26" x14ac:dyDescent="0.25">
      <c r="B26" s="45" t="s">
        <v>11</v>
      </c>
      <c r="C26" s="8">
        <v>39.520000000000003</v>
      </c>
      <c r="D26" s="8">
        <v>41.246000000000002</v>
      </c>
      <c r="E26" s="8">
        <v>40.418999999999997</v>
      </c>
      <c r="F26" s="8">
        <v>40.677999999999997</v>
      </c>
      <c r="G26" s="8">
        <v>40.680999999999997</v>
      </c>
      <c r="H26" s="8">
        <v>39.822000000000003</v>
      </c>
      <c r="I26" s="8">
        <v>38.213999999999999</v>
      </c>
      <c r="J26" s="8">
        <v>43.558999999999997</v>
      </c>
      <c r="K26" s="8">
        <v>41.274000000000001</v>
      </c>
      <c r="L26" s="9">
        <f t="shared" si="15"/>
        <v>40.66385714285714</v>
      </c>
      <c r="M26" s="15">
        <f t="shared" si="16"/>
        <v>1.6085759155820016</v>
      </c>
      <c r="O26" s="3" t="str">
        <f t="shared" si="4"/>
        <v>TRBC1</v>
      </c>
      <c r="P26" s="43">
        <f t="shared" si="18"/>
        <v>1</v>
      </c>
      <c r="Q26" s="43">
        <f t="shared" si="19"/>
        <v>1.0436740890688259</v>
      </c>
      <c r="R26" s="43">
        <f t="shared" si="17"/>
        <v>1.0227479757085018</v>
      </c>
      <c r="S26" s="43">
        <f t="shared" si="17"/>
        <v>1.0293016194331983</v>
      </c>
      <c r="T26" s="43">
        <f t="shared" si="17"/>
        <v>1.0293775303643724</v>
      </c>
      <c r="U26" s="43">
        <f t="shared" si="17"/>
        <v>1.0076417004048583</v>
      </c>
      <c r="V26" s="43">
        <f t="shared" si="17"/>
        <v>0.9669534412955465</v>
      </c>
      <c r="W26" s="43">
        <f t="shared" si="17"/>
        <v>1.1022014170040484</v>
      </c>
      <c r="X26" s="43">
        <f t="shared" si="17"/>
        <v>1.0443825910931173</v>
      </c>
      <c r="Y26" s="43">
        <f t="shared" si="20"/>
        <v>1.0273644849302741</v>
      </c>
      <c r="Z26" s="43">
        <f t="shared" si="21"/>
        <v>3.7034780922988092E-2</v>
      </c>
    </row>
    <row r="27" spans="2:26" ht="15.75" thickBot="1" x14ac:dyDescent="0.3">
      <c r="B27" s="46" t="s">
        <v>9</v>
      </c>
      <c r="C27" s="16">
        <v>12.227</v>
      </c>
      <c r="D27" s="16">
        <v>14.275</v>
      </c>
      <c r="E27" s="16">
        <v>13.347</v>
      </c>
      <c r="F27" s="16">
        <v>13.285</v>
      </c>
      <c r="G27" s="16">
        <v>12.795</v>
      </c>
      <c r="H27" s="16">
        <v>13.69</v>
      </c>
      <c r="I27" s="16">
        <v>12.811999999999999</v>
      </c>
      <c r="J27" s="16">
        <v>13.254</v>
      </c>
      <c r="K27" s="16">
        <v>12.106</v>
      </c>
      <c r="L27" s="17">
        <f t="shared" si="15"/>
        <v>13.041285714285715</v>
      </c>
      <c r="M27" s="18">
        <f t="shared" si="16"/>
        <v>0.51751383694406794</v>
      </c>
      <c r="O27" t="str">
        <f t="shared" si="4"/>
        <v>HLADR</v>
      </c>
      <c r="P27" s="43">
        <f t="shared" si="18"/>
        <v>1</v>
      </c>
      <c r="Q27" s="43">
        <f t="shared" si="19"/>
        <v>1.1674981598102561</v>
      </c>
      <c r="R27" s="43">
        <f t="shared" si="17"/>
        <v>1.0916005561462336</v>
      </c>
      <c r="S27" s="43">
        <f t="shared" si="17"/>
        <v>1.0865298110738528</v>
      </c>
      <c r="T27" s="43">
        <f t="shared" si="17"/>
        <v>1.0464545677598756</v>
      </c>
      <c r="U27" s="43">
        <f t="shared" si="17"/>
        <v>1.1196532264660177</v>
      </c>
      <c r="V27" s="43">
        <f t="shared" si="17"/>
        <v>1.0478449333442381</v>
      </c>
      <c r="W27" s="43">
        <f t="shared" si="17"/>
        <v>1.0839944385376625</v>
      </c>
      <c r="X27" s="43">
        <f t="shared" si="17"/>
        <v>0.99010386848777288</v>
      </c>
      <c r="Y27" s="43">
        <f t="shared" si="20"/>
        <v>1.0704088401806566</v>
      </c>
      <c r="Z27" s="43">
        <f t="shared" si="21"/>
        <v>5.6162842354503958E-2</v>
      </c>
    </row>
    <row r="28" spans="2:26" ht="15.75" thickTop="1" x14ac:dyDescent="0.25"/>
    <row r="29" spans="2:26" x14ac:dyDescent="0.25">
      <c r="B29" s="1">
        <v>1</v>
      </c>
      <c r="C29" s="1">
        <v>4</v>
      </c>
      <c r="D29" s="1">
        <v>7</v>
      </c>
      <c r="E29" s="1">
        <v>11</v>
      </c>
      <c r="F29" s="1">
        <v>14</v>
      </c>
      <c r="G29" s="1">
        <v>18</v>
      </c>
      <c r="H29" s="1">
        <v>21</v>
      </c>
      <c r="I29" s="1">
        <v>25</v>
      </c>
      <c r="J29" s="1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F3" sqref="F3"/>
    </sheetView>
  </sheetViews>
  <sheetFormatPr baseColWidth="10" defaultRowHeight="15" x14ac:dyDescent="0.25"/>
  <cols>
    <col min="11" max="11" width="12" customWidth="1"/>
    <col min="12" max="12" width="14.42578125" customWidth="1"/>
  </cols>
  <sheetData>
    <row r="1" spans="1:25" x14ac:dyDescent="0.25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</row>
    <row r="2" spans="1:25" ht="15.75" thickBot="1" x14ac:dyDescent="0.3">
      <c r="A2" s="1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5" ht="16.5" thickTop="1" thickBot="1" x14ac:dyDescent="0.3">
      <c r="A3" s="47" t="s">
        <v>117</v>
      </c>
      <c r="B3" s="48" t="s">
        <v>31</v>
      </c>
      <c r="C3" s="48" t="s">
        <v>121</v>
      </c>
      <c r="D3" s="48" t="s">
        <v>122</v>
      </c>
      <c r="E3" s="48" t="s">
        <v>123</v>
      </c>
      <c r="F3" s="48" t="s">
        <v>124</v>
      </c>
      <c r="G3" s="48" t="s">
        <v>125</v>
      </c>
      <c r="H3" s="48" t="s">
        <v>126</v>
      </c>
      <c r="I3" s="48" t="s">
        <v>127</v>
      </c>
      <c r="J3" s="48" t="s">
        <v>128</v>
      </c>
      <c r="K3" s="49" t="s">
        <v>114</v>
      </c>
      <c r="L3" s="50" t="s">
        <v>115</v>
      </c>
      <c r="N3" s="4"/>
      <c r="O3" s="4">
        <v>1</v>
      </c>
      <c r="P3" s="4">
        <v>4</v>
      </c>
      <c r="Q3" s="4">
        <v>8</v>
      </c>
      <c r="R3" s="4">
        <v>11</v>
      </c>
      <c r="S3" s="4">
        <v>15</v>
      </c>
      <c r="T3" s="4">
        <v>18</v>
      </c>
      <c r="U3" s="4">
        <v>22</v>
      </c>
      <c r="V3" s="4">
        <v>25</v>
      </c>
      <c r="W3" s="4">
        <v>29</v>
      </c>
      <c r="X3" s="4" t="s">
        <v>52</v>
      </c>
      <c r="Y3" s="4" t="s">
        <v>53</v>
      </c>
    </row>
    <row r="4" spans="1:25" x14ac:dyDescent="0.25">
      <c r="A4" s="44" t="s">
        <v>1</v>
      </c>
      <c r="B4" s="10">
        <v>306386.59000000003</v>
      </c>
      <c r="C4" s="10">
        <v>313123.94</v>
      </c>
      <c r="D4" s="10">
        <v>298191.88</v>
      </c>
      <c r="E4" s="10">
        <v>263725.59000000003</v>
      </c>
      <c r="F4" s="10">
        <v>274078.875</v>
      </c>
      <c r="G4" s="10">
        <v>260093.20300000001</v>
      </c>
      <c r="H4" s="10">
        <v>256155.71900000001</v>
      </c>
      <c r="I4" s="10">
        <v>319576.75</v>
      </c>
      <c r="J4" s="10">
        <v>304042.75</v>
      </c>
      <c r="K4" s="24">
        <f>AVERAGE(B4:J4)</f>
        <v>288375.03300000005</v>
      </c>
      <c r="L4" s="25">
        <f>STDEV(B4:J4)</f>
        <v>24754.395681805669</v>
      </c>
      <c r="N4" s="3" t="str">
        <f>A4</f>
        <v>CD57</v>
      </c>
      <c r="O4" s="43" t="e">
        <f>#REF!/#REF!</f>
        <v>#REF!</v>
      </c>
      <c r="P4" s="43" t="e">
        <f>C4/#REF!</f>
        <v>#REF!</v>
      </c>
      <c r="Q4" s="43" t="e">
        <f>D4/#REF!</f>
        <v>#REF!</v>
      </c>
      <c r="R4" s="43" t="e">
        <f>E4/#REF!</f>
        <v>#REF!</v>
      </c>
      <c r="S4" s="43" t="e">
        <f>F4/#REF!</f>
        <v>#REF!</v>
      </c>
      <c r="T4" s="43" t="e">
        <f>G4/#REF!</f>
        <v>#REF!</v>
      </c>
      <c r="U4" s="43" t="e">
        <f>H4/#REF!</f>
        <v>#REF!</v>
      </c>
      <c r="V4" s="43" t="e">
        <f>I4/#REF!</f>
        <v>#REF!</v>
      </c>
      <c r="W4" s="43" t="e">
        <f>J4/#REF!</f>
        <v>#REF!</v>
      </c>
      <c r="X4" s="43" t="e">
        <f>AVERAGE(O4:W4)</f>
        <v>#REF!</v>
      </c>
      <c r="Y4" s="43" t="e">
        <f>STDEV(O4:W4)</f>
        <v>#REF!</v>
      </c>
    </row>
    <row r="5" spans="1:25" x14ac:dyDescent="0.25">
      <c r="A5" s="45" t="s">
        <v>2</v>
      </c>
      <c r="B5" s="10">
        <v>24841.8</v>
      </c>
      <c r="C5" s="10">
        <v>39333.160000000003</v>
      </c>
      <c r="D5" s="10">
        <v>35893.68</v>
      </c>
      <c r="E5" s="10">
        <v>34792.33</v>
      </c>
      <c r="F5" s="10">
        <v>35232.769999999997</v>
      </c>
      <c r="G5" s="10">
        <v>32733.425999999999</v>
      </c>
      <c r="H5" s="10">
        <v>33296.171999999999</v>
      </c>
      <c r="I5" s="10">
        <v>33981.300999999999</v>
      </c>
      <c r="J5" s="10">
        <v>34716.762000000002</v>
      </c>
      <c r="K5" s="11">
        <f t="shared" ref="K5:K15" si="0">AVERAGE(B5:J5)</f>
        <v>33869.044555555556</v>
      </c>
      <c r="L5" s="26">
        <f t="shared" ref="L5:L15" si="1">STDEV(B5:J5)</f>
        <v>3881.1739925285297</v>
      </c>
      <c r="N5" s="3" t="str">
        <f t="shared" ref="N5:N28" si="2">A5</f>
        <v>CD2</v>
      </c>
      <c r="O5" s="43">
        <f t="shared" ref="O5:O10" si="3">B4/$B4</f>
        <v>1</v>
      </c>
      <c r="P5" s="43">
        <f t="shared" ref="P5:W9" si="4">C5/$B4</f>
        <v>0.12837755072766077</v>
      </c>
      <c r="Q5" s="43">
        <f t="shared" si="4"/>
        <v>0.11715160249017426</v>
      </c>
      <c r="R5" s="43">
        <f t="shared" si="4"/>
        <v>0.11355696083173875</v>
      </c>
      <c r="S5" s="43">
        <f t="shared" si="4"/>
        <v>0.11499449111007108</v>
      </c>
      <c r="T5" s="43">
        <f t="shared" si="4"/>
        <v>0.10683700614964903</v>
      </c>
      <c r="U5" s="43">
        <f t="shared" si="4"/>
        <v>0.10867372491726872</v>
      </c>
      <c r="V5" s="43">
        <f t="shared" si="4"/>
        <v>0.11090988349065799</v>
      </c>
      <c r="W5" s="43">
        <f t="shared" si="4"/>
        <v>0.11331031818331214</v>
      </c>
      <c r="X5" s="43">
        <f t="shared" ref="X5:X15" si="5">AVERAGE(O5:W5)</f>
        <v>0.21264572643339252</v>
      </c>
      <c r="Y5" s="43">
        <f t="shared" ref="Y5:Y15" si="6">STDEV(O5:W5)</f>
        <v>0.2953228572121358</v>
      </c>
    </row>
    <row r="6" spans="1:25" x14ac:dyDescent="0.25">
      <c r="A6" s="45" t="s">
        <v>3</v>
      </c>
      <c r="B6" s="10">
        <v>16558.84</v>
      </c>
      <c r="C6" s="10">
        <v>20136.71</v>
      </c>
      <c r="D6" s="10">
        <v>19137.490000000002</v>
      </c>
      <c r="E6" s="10">
        <v>19471.48</v>
      </c>
      <c r="F6" s="10">
        <v>19464.993999999999</v>
      </c>
      <c r="G6" s="10">
        <v>19128.859</v>
      </c>
      <c r="H6" s="10">
        <v>19167.849999999999</v>
      </c>
      <c r="I6" s="10">
        <v>19411.969000000001</v>
      </c>
      <c r="J6" s="10">
        <v>19531.276999999998</v>
      </c>
      <c r="K6" s="11">
        <f t="shared" si="0"/>
        <v>19112.163222222225</v>
      </c>
      <c r="L6" s="26">
        <f t="shared" si="1"/>
        <v>1005.753123070813</v>
      </c>
      <c r="N6" s="3" t="str">
        <f t="shared" si="2"/>
        <v>CD7</v>
      </c>
      <c r="O6" s="43">
        <f t="shared" si="3"/>
        <v>1</v>
      </c>
      <c r="P6" s="43">
        <f t="shared" si="4"/>
        <v>0.81059786327882843</v>
      </c>
      <c r="Q6" s="43">
        <f t="shared" si="4"/>
        <v>0.77037453002600464</v>
      </c>
      <c r="R6" s="43">
        <f t="shared" si="4"/>
        <v>0.78381920794789428</v>
      </c>
      <c r="S6" s="43">
        <f t="shared" si="4"/>
        <v>0.78355811575650713</v>
      </c>
      <c r="T6" s="43">
        <f t="shared" si="4"/>
        <v>0.77002709143459813</v>
      </c>
      <c r="U6" s="43">
        <f t="shared" si="4"/>
        <v>0.77159666368781643</v>
      </c>
      <c r="V6" s="43">
        <f t="shared" si="4"/>
        <v>0.78142360859519044</v>
      </c>
      <c r="W6" s="43">
        <f t="shared" si="4"/>
        <v>0.78622632015393401</v>
      </c>
      <c r="X6" s="43">
        <f t="shared" si="5"/>
        <v>0.80640260009786369</v>
      </c>
      <c r="Y6" s="43">
        <f t="shared" si="6"/>
        <v>7.3648759756790722E-2</v>
      </c>
    </row>
    <row r="7" spans="1:25" x14ac:dyDescent="0.25">
      <c r="A7" s="45" t="s">
        <v>4</v>
      </c>
      <c r="B7" s="10">
        <v>62529.35</v>
      </c>
      <c r="C7" s="10">
        <v>64613.1</v>
      </c>
      <c r="D7" s="10">
        <v>61515.79</v>
      </c>
      <c r="E7" s="10">
        <v>61258.16</v>
      </c>
      <c r="F7" s="10">
        <v>61088.491999999998</v>
      </c>
      <c r="G7" s="10">
        <v>62245.508000000002</v>
      </c>
      <c r="H7" s="10">
        <v>60557.483999999997</v>
      </c>
      <c r="I7" s="10">
        <v>67243.141000000003</v>
      </c>
      <c r="J7" s="10">
        <v>62483.065999999999</v>
      </c>
      <c r="K7" s="11">
        <f t="shared" si="0"/>
        <v>62614.899000000005</v>
      </c>
      <c r="L7" s="26">
        <f t="shared" si="1"/>
        <v>2097.2075376858875</v>
      </c>
      <c r="N7" s="3" t="str">
        <f t="shared" si="2"/>
        <v>CD56</v>
      </c>
      <c r="O7" s="43">
        <f t="shared" si="3"/>
        <v>1</v>
      </c>
      <c r="P7" s="43">
        <f t="shared" si="4"/>
        <v>3.9020305770210957</v>
      </c>
      <c r="Q7" s="43">
        <f t="shared" si="4"/>
        <v>3.7149818465544686</v>
      </c>
      <c r="R7" s="43">
        <f t="shared" si="4"/>
        <v>3.6994233895611046</v>
      </c>
      <c r="S7" s="43">
        <f t="shared" si="4"/>
        <v>3.6891770196463036</v>
      </c>
      <c r="T7" s="43">
        <f t="shared" si="4"/>
        <v>3.7590500300745706</v>
      </c>
      <c r="U7" s="43">
        <f t="shared" si="4"/>
        <v>3.6571090728577604</v>
      </c>
      <c r="V7" s="43">
        <f t="shared" si="4"/>
        <v>4.0608606037620998</v>
      </c>
      <c r="W7" s="43">
        <f t="shared" si="4"/>
        <v>3.7733963248633358</v>
      </c>
      <c r="X7" s="43">
        <f t="shared" si="5"/>
        <v>3.4728920960378593</v>
      </c>
      <c r="Y7" s="43">
        <f t="shared" si="6"/>
        <v>0.93594138520504244</v>
      </c>
    </row>
    <row r="8" spans="1:25" x14ac:dyDescent="0.25">
      <c r="A8" s="45" t="s">
        <v>0</v>
      </c>
      <c r="B8" s="10">
        <v>197654.7</v>
      </c>
      <c r="C8" s="10">
        <v>209815.09</v>
      </c>
      <c r="D8" s="10">
        <v>165317.97</v>
      </c>
      <c r="E8" s="10">
        <v>179424.02</v>
      </c>
      <c r="F8" s="10">
        <v>176947.25</v>
      </c>
      <c r="G8" s="10">
        <v>186156.141</v>
      </c>
      <c r="H8" s="10">
        <v>183787.516</v>
      </c>
      <c r="I8" s="10">
        <v>203163.18799999999</v>
      </c>
      <c r="J8" s="10">
        <v>198084</v>
      </c>
      <c r="K8" s="11">
        <f t="shared" si="0"/>
        <v>188927.76388888891</v>
      </c>
      <c r="L8" s="26">
        <f t="shared" si="1"/>
        <v>14249.140480769553</v>
      </c>
      <c r="N8" s="3" t="str">
        <f t="shared" si="2"/>
        <v>CD19</v>
      </c>
      <c r="O8" s="43">
        <f t="shared" si="3"/>
        <v>1</v>
      </c>
      <c r="P8" s="43">
        <f t="shared" si="4"/>
        <v>3.3554657133010339</v>
      </c>
      <c r="Q8" s="43">
        <f t="shared" si="4"/>
        <v>2.6438459699325199</v>
      </c>
      <c r="R8" s="43">
        <f t="shared" si="4"/>
        <v>2.8694368324634749</v>
      </c>
      <c r="S8" s="43">
        <f t="shared" si="4"/>
        <v>2.8298271131876471</v>
      </c>
      <c r="T8" s="43">
        <f t="shared" si="4"/>
        <v>2.9771002097415056</v>
      </c>
      <c r="U8" s="43">
        <f t="shared" si="4"/>
        <v>2.9392199982888036</v>
      </c>
      <c r="V8" s="43">
        <f t="shared" si="4"/>
        <v>3.2490852375724359</v>
      </c>
      <c r="W8" s="43">
        <f t="shared" si="4"/>
        <v>3.1678563746464663</v>
      </c>
      <c r="X8" s="43">
        <f t="shared" si="5"/>
        <v>2.7813152721259877</v>
      </c>
      <c r="Y8" s="43">
        <f t="shared" si="6"/>
        <v>0.70384993551795438</v>
      </c>
    </row>
    <row r="9" spans="1:25" x14ac:dyDescent="0.25">
      <c r="A9" s="45" t="s">
        <v>5</v>
      </c>
      <c r="B9" s="10">
        <v>67756.27</v>
      </c>
      <c r="C9" s="10">
        <v>91500.69</v>
      </c>
      <c r="D9" s="10">
        <v>84640.87</v>
      </c>
      <c r="E9" s="10">
        <v>79365.2</v>
      </c>
      <c r="F9" s="10">
        <v>79779.726999999999</v>
      </c>
      <c r="G9" s="10">
        <v>83369.797000000006</v>
      </c>
      <c r="H9" s="10">
        <v>84453.516000000003</v>
      </c>
      <c r="I9" s="10">
        <v>76722</v>
      </c>
      <c r="J9" s="10">
        <v>75371.608999999997</v>
      </c>
      <c r="K9" s="11">
        <f t="shared" si="0"/>
        <v>80328.853222222227</v>
      </c>
      <c r="L9" s="26">
        <f t="shared" si="1"/>
        <v>6768.9297920432145</v>
      </c>
      <c r="N9" s="3" t="str">
        <f t="shared" si="2"/>
        <v>CD4</v>
      </c>
      <c r="O9" s="43">
        <f t="shared" si="3"/>
        <v>1</v>
      </c>
      <c r="P9" s="43">
        <f t="shared" si="4"/>
        <v>0.46293202236020697</v>
      </c>
      <c r="Q9" s="43">
        <f t="shared" si="4"/>
        <v>0.42822594150303528</v>
      </c>
      <c r="R9" s="43">
        <f t="shared" si="4"/>
        <v>0.40153459543334913</v>
      </c>
      <c r="S9" s="43">
        <f t="shared" si="4"/>
        <v>0.40363182357920147</v>
      </c>
      <c r="T9" s="43">
        <f t="shared" si="4"/>
        <v>0.42179516601426631</v>
      </c>
      <c r="U9" s="43">
        <f t="shared" si="4"/>
        <v>0.42727805612515157</v>
      </c>
      <c r="V9" s="43">
        <f t="shared" si="4"/>
        <v>0.38816177910264715</v>
      </c>
      <c r="W9" s="43">
        <f t="shared" si="4"/>
        <v>0.38132970781873637</v>
      </c>
      <c r="X9" s="43">
        <f t="shared" si="5"/>
        <v>0.47943212132628826</v>
      </c>
      <c r="Y9" s="43">
        <f t="shared" si="6"/>
        <v>0.19675345490736937</v>
      </c>
    </row>
    <row r="10" spans="1:25" x14ac:dyDescent="0.25">
      <c r="A10" s="45" t="s">
        <v>7</v>
      </c>
      <c r="B10" s="10">
        <v>23969.87</v>
      </c>
      <c r="C10" s="10">
        <v>37595.4</v>
      </c>
      <c r="D10" s="10">
        <v>34788.74</v>
      </c>
      <c r="E10" s="10">
        <v>33868.18</v>
      </c>
      <c r="F10" s="10">
        <v>34597.824000000001</v>
      </c>
      <c r="G10" s="10">
        <v>37100.629000000001</v>
      </c>
      <c r="H10" s="10">
        <v>33172.891000000003</v>
      </c>
      <c r="I10" s="10">
        <v>35198.898000000001</v>
      </c>
      <c r="J10" s="10">
        <v>33748.652000000002</v>
      </c>
      <c r="K10" s="11">
        <f t="shared" si="0"/>
        <v>33782.342666666664</v>
      </c>
      <c r="L10" s="26">
        <f t="shared" si="1"/>
        <v>3967.0432803305471</v>
      </c>
      <c r="N10" s="3" t="str">
        <f t="shared" si="2"/>
        <v>CD3</v>
      </c>
      <c r="O10" s="43">
        <f t="shared" si="3"/>
        <v>1</v>
      </c>
      <c r="P10" s="43">
        <f>C10/$B9</f>
        <v>0.55486230278024451</v>
      </c>
      <c r="Q10" s="43">
        <f>D10/$B9</f>
        <v>0.51343942044035185</v>
      </c>
      <c r="R10" s="43" t="e">
        <f>#REF!/$B9</f>
        <v>#REF!</v>
      </c>
      <c r="S10" s="43">
        <f>F10/$B9</f>
        <v>0.51062173286693613</v>
      </c>
      <c r="T10" s="43">
        <f>G10/$B9</f>
        <v>0.54756008558322344</v>
      </c>
      <c r="U10" s="43">
        <f>H10/$B9</f>
        <v>0.48959145773520296</v>
      </c>
      <c r="V10" s="43">
        <f>I10/$B9</f>
        <v>0.51949285283856383</v>
      </c>
      <c r="W10" s="43">
        <f>J10/$B9</f>
        <v>0.49808898866481288</v>
      </c>
      <c r="X10" s="43" t="e">
        <f t="shared" si="5"/>
        <v>#REF!</v>
      </c>
      <c r="Y10" s="43" t="e">
        <f t="shared" si="6"/>
        <v>#REF!</v>
      </c>
    </row>
    <row r="11" spans="1:25" x14ac:dyDescent="0.25">
      <c r="A11" s="45" t="s">
        <v>8</v>
      </c>
      <c r="B11" s="10">
        <v>6729.31</v>
      </c>
      <c r="C11" s="10">
        <v>6728.82</v>
      </c>
      <c r="D11" s="10">
        <v>6977.54</v>
      </c>
      <c r="E11" s="10">
        <v>7347.24</v>
      </c>
      <c r="F11" s="10">
        <v>6790.9660000000003</v>
      </c>
      <c r="G11" s="10">
        <v>7332.1189999999997</v>
      </c>
      <c r="H11" s="10">
        <v>7210.11</v>
      </c>
      <c r="I11" s="10">
        <v>6869.0910000000003</v>
      </c>
      <c r="J11" s="10">
        <v>6909.09</v>
      </c>
      <c r="K11" s="11">
        <f t="shared" si="0"/>
        <v>6988.2540000000008</v>
      </c>
      <c r="L11" s="26">
        <f t="shared" si="1"/>
        <v>247.53693432849553</v>
      </c>
      <c r="N11" s="3" t="str">
        <f t="shared" si="2"/>
        <v>CD5</v>
      </c>
      <c r="O11" s="43">
        <f t="shared" ref="O11:O15" si="7">B11/$B11</f>
        <v>1</v>
      </c>
      <c r="P11" s="43">
        <f t="shared" ref="P11:P15" si="8">C11/$B11</f>
        <v>0.99992718421353743</v>
      </c>
      <c r="Q11" s="43">
        <f t="shared" ref="Q11:Q15" si="9">D11/$B11</f>
        <v>1.0368878830073216</v>
      </c>
      <c r="R11" s="43">
        <f t="shared" ref="R11:R15" si="10">E11/$B11</f>
        <v>1.0918266508750525</v>
      </c>
      <c r="S11" s="43">
        <f t="shared" ref="S11:S15" si="11">F11/$B11</f>
        <v>1.0091623063880248</v>
      </c>
      <c r="T11" s="43">
        <f t="shared" ref="T11:T15" si="12">G11/$B11</f>
        <v>1.089579615146278</v>
      </c>
      <c r="U11" s="43">
        <f t="shared" ref="U11:U15" si="13">H11/$B11</f>
        <v>1.07144863292076</v>
      </c>
      <c r="V11" s="43">
        <f t="shared" ref="V11:V15" si="14">I11/$B11</f>
        <v>1.0207719662194192</v>
      </c>
      <c r="W11" s="43">
        <f t="shared" ref="W11:W15" si="15">J11/$B11</f>
        <v>1.0267159634494472</v>
      </c>
      <c r="X11" s="43">
        <f t="shared" si="5"/>
        <v>1.0384800224688713</v>
      </c>
      <c r="Y11" s="43">
        <f t="shared" si="6"/>
        <v>3.6784890921728333E-2</v>
      </c>
    </row>
    <row r="12" spans="1:25" x14ac:dyDescent="0.25">
      <c r="A12" s="45" t="s">
        <v>47</v>
      </c>
      <c r="B12" s="10">
        <v>91722.93</v>
      </c>
      <c r="C12" s="10">
        <v>130553.14</v>
      </c>
      <c r="D12" s="10">
        <v>109063.88</v>
      </c>
      <c r="E12" s="10">
        <v>112876.88</v>
      </c>
      <c r="F12" s="10">
        <v>113399.109</v>
      </c>
      <c r="G12" s="10">
        <v>109772.344</v>
      </c>
      <c r="H12" s="10">
        <v>109383.852</v>
      </c>
      <c r="I12" s="10">
        <v>109439.125</v>
      </c>
      <c r="J12" s="10">
        <v>116903.516</v>
      </c>
      <c r="K12" s="11">
        <f t="shared" si="0"/>
        <v>111457.19733333334</v>
      </c>
      <c r="L12" s="26">
        <f t="shared" si="1"/>
        <v>10040.438957989078</v>
      </c>
      <c r="N12" s="3" t="str">
        <f t="shared" si="2"/>
        <v>LyCD45</v>
      </c>
      <c r="O12" s="43">
        <f t="shared" si="7"/>
        <v>1</v>
      </c>
      <c r="P12" s="43">
        <f t="shared" si="8"/>
        <v>1.4233424510097967</v>
      </c>
      <c r="Q12" s="43">
        <f t="shared" si="9"/>
        <v>1.1890579596617772</v>
      </c>
      <c r="R12" s="43">
        <f t="shared" si="10"/>
        <v>1.230628807867346</v>
      </c>
      <c r="S12" s="43">
        <f t="shared" si="11"/>
        <v>1.236322356906828</v>
      </c>
      <c r="T12" s="43">
        <f t="shared" si="12"/>
        <v>1.196781917019005</v>
      </c>
      <c r="U12" s="43">
        <f t="shared" si="13"/>
        <v>1.1925464221432962</v>
      </c>
      <c r="V12" s="43">
        <f t="shared" si="14"/>
        <v>1.1931490304550891</v>
      </c>
      <c r="W12" s="43">
        <f t="shared" si="15"/>
        <v>1.2745288010315416</v>
      </c>
      <c r="X12" s="43">
        <f t="shared" si="5"/>
        <v>1.2151508606771868</v>
      </c>
      <c r="Y12" s="43">
        <f t="shared" si="6"/>
        <v>0.10946487381060635</v>
      </c>
    </row>
    <row r="13" spans="1:25" x14ac:dyDescent="0.25">
      <c r="A13" s="45" t="s">
        <v>11</v>
      </c>
      <c r="B13" s="10">
        <v>53184.959999999999</v>
      </c>
      <c r="C13" s="10">
        <v>55870.400000000001</v>
      </c>
      <c r="D13" s="10">
        <v>32944.879999999997</v>
      </c>
      <c r="E13" s="10">
        <v>37805.74</v>
      </c>
      <c r="F13" s="10">
        <v>55690.16</v>
      </c>
      <c r="G13" s="10">
        <v>37019.491999999998</v>
      </c>
      <c r="H13" s="10">
        <v>39821.582000000002</v>
      </c>
      <c r="I13" s="10">
        <v>62225.487999999998</v>
      </c>
      <c r="J13" s="10">
        <v>52525.343999999997</v>
      </c>
      <c r="K13" s="11">
        <f t="shared" si="0"/>
        <v>47454.227333333329</v>
      </c>
      <c r="L13" s="26">
        <f t="shared" si="1"/>
        <v>10524.766364350731</v>
      </c>
      <c r="N13" s="3" t="str">
        <f t="shared" si="2"/>
        <v>TRBC1</v>
      </c>
      <c r="O13" s="43">
        <f t="shared" si="7"/>
        <v>1</v>
      </c>
      <c r="P13" s="43">
        <f t="shared" si="8"/>
        <v>1.0504924700516838</v>
      </c>
      <c r="Q13" s="43">
        <f t="shared" si="9"/>
        <v>0.61943978147205525</v>
      </c>
      <c r="R13" s="43">
        <f t="shared" si="10"/>
        <v>0.71083516843859618</v>
      </c>
      <c r="S13" s="43">
        <f t="shared" si="11"/>
        <v>1.0471035420539943</v>
      </c>
      <c r="T13" s="43">
        <f t="shared" si="12"/>
        <v>0.69605189136176837</v>
      </c>
      <c r="U13" s="43">
        <f t="shared" si="13"/>
        <v>0.74873765064409192</v>
      </c>
      <c r="V13" s="43">
        <f t="shared" si="14"/>
        <v>1.1699827921276993</v>
      </c>
      <c r="W13" s="43">
        <f t="shared" si="15"/>
        <v>0.98759769679247666</v>
      </c>
      <c r="X13" s="43">
        <f t="shared" si="5"/>
        <v>0.89224899921581846</v>
      </c>
      <c r="Y13" s="43">
        <f t="shared" si="6"/>
        <v>0.19788989903067947</v>
      </c>
    </row>
    <row r="14" spans="1:25" x14ac:dyDescent="0.25">
      <c r="A14" s="45" t="s">
        <v>6</v>
      </c>
      <c r="B14" s="10">
        <v>20693.72</v>
      </c>
      <c r="C14" s="10">
        <v>41913.480000000003</v>
      </c>
      <c r="D14" s="10">
        <v>32036.53</v>
      </c>
      <c r="E14" s="10">
        <v>27181.09</v>
      </c>
      <c r="F14" s="10">
        <v>29396.41</v>
      </c>
      <c r="G14" s="10">
        <v>30803.518</v>
      </c>
      <c r="H14" s="10">
        <v>26144.062999999998</v>
      </c>
      <c r="I14" s="10">
        <v>29632.631000000001</v>
      </c>
      <c r="J14" s="10">
        <v>27802.27</v>
      </c>
      <c r="K14" s="11">
        <f>AVERAGE(B14:J14)</f>
        <v>29511.523555555556</v>
      </c>
      <c r="L14" s="26">
        <f>STDEV(B14:J14)</f>
        <v>5693.4970294435625</v>
      </c>
      <c r="N14" s="3" t="str">
        <f>A14</f>
        <v>CD8</v>
      </c>
      <c r="O14" s="43">
        <f>B14/$B14</f>
        <v>1</v>
      </c>
      <c r="P14" s="43">
        <f t="shared" si="8"/>
        <v>2.0254202724304764</v>
      </c>
      <c r="Q14" s="43">
        <f t="shared" si="9"/>
        <v>1.5481281277604992</v>
      </c>
      <c r="R14" s="43">
        <f t="shared" si="10"/>
        <v>1.3134946254225919</v>
      </c>
      <c r="S14" s="43">
        <f t="shared" si="11"/>
        <v>1.4205473931221646</v>
      </c>
      <c r="T14" s="43">
        <f t="shared" si="12"/>
        <v>1.4885442540055629</v>
      </c>
      <c r="U14" s="43">
        <f t="shared" si="13"/>
        <v>1.2633814993147678</v>
      </c>
      <c r="V14" s="43">
        <f t="shared" si="14"/>
        <v>1.4319624987677422</v>
      </c>
      <c r="W14" s="43">
        <f t="shared" si="15"/>
        <v>1.3435124279249937</v>
      </c>
      <c r="X14" s="43">
        <f>AVERAGE(O14:W14)</f>
        <v>1.4261101220832</v>
      </c>
      <c r="Y14" s="43">
        <f>STDEV(O14:W14)</f>
        <v>0.27513163556110432</v>
      </c>
    </row>
    <row r="15" spans="1:25" ht="15.75" thickBot="1" x14ac:dyDescent="0.3">
      <c r="A15" s="46" t="s">
        <v>9</v>
      </c>
      <c r="B15" s="10">
        <v>9772.9500000000007</v>
      </c>
      <c r="C15" s="10">
        <v>20451.400000000001</v>
      </c>
      <c r="D15" s="10">
        <v>21519.95</v>
      </c>
      <c r="E15" s="10">
        <v>15471.68</v>
      </c>
      <c r="F15" s="10">
        <v>13364.52</v>
      </c>
      <c r="G15" s="10">
        <v>21293.778999999999</v>
      </c>
      <c r="H15" s="10">
        <v>14434</v>
      </c>
      <c r="I15" s="10">
        <v>10680.092000000001</v>
      </c>
      <c r="J15" s="10">
        <v>13127.521000000001</v>
      </c>
      <c r="K15" s="28">
        <f t="shared" si="0"/>
        <v>15568.432444444446</v>
      </c>
      <c r="L15" s="29">
        <f t="shared" si="1"/>
        <v>4494.9776467390793</v>
      </c>
      <c r="N15" s="3" t="str">
        <f t="shared" si="2"/>
        <v>HLADR</v>
      </c>
      <c r="O15" s="43">
        <f t="shared" si="7"/>
        <v>1</v>
      </c>
      <c r="P15" s="43">
        <f t="shared" si="8"/>
        <v>2.0926537023109706</v>
      </c>
      <c r="Q15" s="43">
        <f t="shared" si="9"/>
        <v>2.2019912104328783</v>
      </c>
      <c r="R15" s="43">
        <f t="shared" si="10"/>
        <v>1.5831125709228022</v>
      </c>
      <c r="S15" s="43">
        <f t="shared" si="11"/>
        <v>1.3675011127653369</v>
      </c>
      <c r="T15" s="43">
        <f t="shared" si="12"/>
        <v>2.1788486587980085</v>
      </c>
      <c r="U15" s="43">
        <f t="shared" si="13"/>
        <v>1.4769337815091654</v>
      </c>
      <c r="V15" s="43">
        <f t="shared" si="14"/>
        <v>1.0928217170864478</v>
      </c>
      <c r="W15" s="43">
        <f t="shared" si="15"/>
        <v>1.3432506049862118</v>
      </c>
      <c r="X15" s="43">
        <f t="shared" si="5"/>
        <v>1.5930125954235357</v>
      </c>
      <c r="Y15" s="43">
        <f t="shared" si="6"/>
        <v>0.45994071869180536</v>
      </c>
    </row>
    <row r="16" spans="1:25" ht="15.75" thickTop="1" x14ac:dyDescent="0.25">
      <c r="A16" s="47" t="s">
        <v>118</v>
      </c>
      <c r="B16" s="48">
        <v>1</v>
      </c>
      <c r="C16" s="48">
        <v>4</v>
      </c>
      <c r="D16" s="48">
        <v>7</v>
      </c>
      <c r="E16" s="48">
        <v>11</v>
      </c>
      <c r="F16" s="48">
        <v>14</v>
      </c>
      <c r="G16" s="48">
        <v>18</v>
      </c>
      <c r="H16" s="48">
        <v>21</v>
      </c>
      <c r="I16" s="48">
        <v>25</v>
      </c>
      <c r="J16" s="48">
        <v>29</v>
      </c>
      <c r="K16" s="49" t="s">
        <v>116</v>
      </c>
      <c r="L16" s="50" t="s">
        <v>119</v>
      </c>
      <c r="N16" s="3"/>
      <c r="O16" s="4">
        <v>1</v>
      </c>
      <c r="P16" s="4">
        <v>4</v>
      </c>
      <c r="Q16" s="4">
        <v>8</v>
      </c>
      <c r="R16" s="4">
        <v>11</v>
      </c>
      <c r="S16" s="4">
        <v>15</v>
      </c>
      <c r="T16" s="4">
        <v>18</v>
      </c>
      <c r="U16" s="4">
        <v>22</v>
      </c>
      <c r="V16" s="4">
        <v>25</v>
      </c>
      <c r="W16" s="4">
        <v>29</v>
      </c>
      <c r="X16" s="4" t="s">
        <v>52</v>
      </c>
      <c r="Y16" s="4" t="s">
        <v>53</v>
      </c>
    </row>
    <row r="17" spans="1:25" x14ac:dyDescent="0.25">
      <c r="A17" s="45" t="s">
        <v>1</v>
      </c>
      <c r="B17" s="8">
        <v>35.51</v>
      </c>
      <c r="C17" s="8">
        <v>35.799999999999997</v>
      </c>
      <c r="D17" s="8">
        <v>34.6</v>
      </c>
      <c r="E17" s="8">
        <v>34.53</v>
      </c>
      <c r="F17" s="8">
        <v>34.707999999999998</v>
      </c>
      <c r="G17" s="8">
        <v>35.137999999999998</v>
      </c>
      <c r="H17" s="8">
        <v>33.892000000000003</v>
      </c>
      <c r="I17" s="8">
        <v>34.762999999999998</v>
      </c>
      <c r="J17" s="8">
        <v>34.093000000000004</v>
      </c>
      <c r="K17" s="9">
        <f t="shared" ref="K17:K26" si="16">AVERAGE(D17:J17)</f>
        <v>34.531999999999996</v>
      </c>
      <c r="L17" s="15">
        <f t="shared" ref="L17:L26" si="17">STDEV(D17:J17)</f>
        <v>0.42002420565168813</v>
      </c>
      <c r="N17" s="3" t="str">
        <f t="shared" si="2"/>
        <v>CD57</v>
      </c>
      <c r="O17" s="43">
        <f>B17/B17</f>
        <v>1</v>
      </c>
      <c r="P17" s="43">
        <f>C17/$B17</f>
        <v>1.0081667136018022</v>
      </c>
      <c r="Q17" s="43">
        <f t="shared" ref="Q17:W28" si="18">D17/$B17</f>
        <v>0.97437341593917215</v>
      </c>
      <c r="R17" s="43">
        <f t="shared" si="18"/>
        <v>0.97240214024218541</v>
      </c>
      <c r="S17" s="43">
        <f t="shared" si="18"/>
        <v>0.97741481272880881</v>
      </c>
      <c r="T17" s="43">
        <f t="shared" si="18"/>
        <v>0.98952407772458462</v>
      </c>
      <c r="U17" s="43">
        <f t="shared" si="18"/>
        <v>0.95443537031822034</v>
      </c>
      <c r="V17" s="43">
        <f t="shared" si="18"/>
        <v>0.97896367220501268</v>
      </c>
      <c r="W17" s="43">
        <f t="shared" si="18"/>
        <v>0.96009574767671091</v>
      </c>
      <c r="X17" s="43">
        <f>AVERAGE(O17:W17)</f>
        <v>0.97948621671516656</v>
      </c>
      <c r="Y17" s="43">
        <f>STDEV(O17:W17)</f>
        <v>1.7423291498703572E-2</v>
      </c>
    </row>
    <row r="18" spans="1:25" x14ac:dyDescent="0.25">
      <c r="A18" s="45" t="s">
        <v>2</v>
      </c>
      <c r="B18" s="8">
        <v>78.13</v>
      </c>
      <c r="C18" s="8">
        <v>79.099999999999994</v>
      </c>
      <c r="D18" s="8">
        <v>79.13</v>
      </c>
      <c r="E18" s="8">
        <v>79.290000000000006</v>
      </c>
      <c r="F18" s="8">
        <v>79.069000000000003</v>
      </c>
      <c r="G18" s="8">
        <v>79.316000000000003</v>
      </c>
      <c r="H18" s="8">
        <v>79.27</v>
      </c>
      <c r="I18" s="8">
        <v>79.45</v>
      </c>
      <c r="J18" s="8">
        <v>80.191999999999993</v>
      </c>
      <c r="K18" s="9">
        <f t="shared" si="16"/>
        <v>79.388142857142853</v>
      </c>
      <c r="L18" s="15">
        <f t="shared" si="17"/>
        <v>0.37578736388700062</v>
      </c>
      <c r="N18" s="3" t="str">
        <f t="shared" si="2"/>
        <v>CD2</v>
      </c>
      <c r="O18" s="43">
        <f t="shared" ref="O18:O24" si="19">B18/B18</f>
        <v>1</v>
      </c>
      <c r="P18" s="43">
        <f t="shared" ref="P18:P26" si="20">C18/$B18</f>
        <v>1.0124152054268527</v>
      </c>
      <c r="Q18" s="43">
        <f t="shared" si="18"/>
        <v>1.0127991808524255</v>
      </c>
      <c r="R18" s="43">
        <f t="shared" si="18"/>
        <v>1.0148470497888136</v>
      </c>
      <c r="S18" s="43">
        <f t="shared" si="18"/>
        <v>1.0120184308204276</v>
      </c>
      <c r="T18" s="43">
        <f t="shared" si="18"/>
        <v>1.0151798284909768</v>
      </c>
      <c r="U18" s="43">
        <f t="shared" si="18"/>
        <v>1.014591066171765</v>
      </c>
      <c r="V18" s="43">
        <f t="shared" si="18"/>
        <v>1.0168949187252017</v>
      </c>
      <c r="W18" s="43">
        <f t="shared" si="18"/>
        <v>1.0263919109177013</v>
      </c>
      <c r="X18" s="43">
        <f t="shared" ref="X18:X28" si="21">AVERAGE(O18:W18)</f>
        <v>1.0139041767993515</v>
      </c>
      <c r="Y18" s="43">
        <f t="shared" ref="Y18:Y28" si="22">STDEV(O18:W18)</f>
        <v>6.7841393757394732E-3</v>
      </c>
    </row>
    <row r="19" spans="1:25" x14ac:dyDescent="0.25">
      <c r="A19" s="45" t="s">
        <v>3</v>
      </c>
      <c r="B19" s="8">
        <v>82.68</v>
      </c>
      <c r="C19" s="8">
        <v>83.45</v>
      </c>
      <c r="D19" s="8">
        <v>84.42</v>
      </c>
      <c r="E19" s="8">
        <v>83.9</v>
      </c>
      <c r="F19" s="8">
        <v>84.075999999999993</v>
      </c>
      <c r="G19" s="8">
        <v>83.686999999999998</v>
      </c>
      <c r="H19" s="8">
        <v>84.414000000000001</v>
      </c>
      <c r="I19" s="8">
        <v>83.628</v>
      </c>
      <c r="J19" s="8">
        <v>84.385000000000005</v>
      </c>
      <c r="K19" s="9">
        <f t="shared" si="16"/>
        <v>84.072857142857146</v>
      </c>
      <c r="L19" s="15">
        <f t="shared" si="17"/>
        <v>0.34423656041131129</v>
      </c>
      <c r="N19" s="3" t="str">
        <f t="shared" si="2"/>
        <v>CD7</v>
      </c>
      <c r="O19" s="43">
        <f t="shared" si="19"/>
        <v>1</v>
      </c>
      <c r="P19" s="43">
        <f t="shared" si="20"/>
        <v>1.0093130140299951</v>
      </c>
      <c r="Q19" s="43">
        <f t="shared" si="18"/>
        <v>1.0210449927431058</v>
      </c>
      <c r="R19" s="43">
        <f t="shared" si="18"/>
        <v>1.0147556845670054</v>
      </c>
      <c r="S19" s="43">
        <f t="shared" si="18"/>
        <v>1.016884373488147</v>
      </c>
      <c r="T19" s="43">
        <f t="shared" si="18"/>
        <v>1.0121794871794871</v>
      </c>
      <c r="U19" s="43">
        <f t="shared" si="18"/>
        <v>1.0209724238026123</v>
      </c>
      <c r="V19" s="43">
        <f t="shared" si="18"/>
        <v>1.011465892597968</v>
      </c>
      <c r="W19" s="43">
        <f t="shared" si="18"/>
        <v>1.0206216739235607</v>
      </c>
      <c r="X19" s="43">
        <f t="shared" si="21"/>
        <v>1.0141375047035421</v>
      </c>
      <c r="Y19" s="43">
        <f t="shared" si="22"/>
        <v>6.8785671510659561E-3</v>
      </c>
    </row>
    <row r="20" spans="1:25" x14ac:dyDescent="0.25">
      <c r="A20" s="45" t="s">
        <v>4</v>
      </c>
      <c r="B20" s="8">
        <v>33.67</v>
      </c>
      <c r="C20" s="8">
        <v>33.28</v>
      </c>
      <c r="D20" s="8">
        <v>33.020000000000003</v>
      </c>
      <c r="E20" s="8">
        <v>34.11</v>
      </c>
      <c r="F20" s="8">
        <v>33.543999999999997</v>
      </c>
      <c r="G20" s="8">
        <v>34.270000000000003</v>
      </c>
      <c r="H20" s="8">
        <v>33.463000000000001</v>
      </c>
      <c r="I20" s="8">
        <v>32.412999999999997</v>
      </c>
      <c r="J20" s="8">
        <v>33.206000000000003</v>
      </c>
      <c r="K20" s="9">
        <f t="shared" si="16"/>
        <v>33.432285714285719</v>
      </c>
      <c r="L20" s="15">
        <f t="shared" si="17"/>
        <v>0.63699992524481963</v>
      </c>
      <c r="N20" s="3" t="str">
        <f t="shared" si="2"/>
        <v>CD56</v>
      </c>
      <c r="O20" s="43">
        <f t="shared" si="19"/>
        <v>1</v>
      </c>
      <c r="P20" s="43">
        <f t="shared" si="20"/>
        <v>0.98841698841698844</v>
      </c>
      <c r="Q20" s="43">
        <f t="shared" si="18"/>
        <v>0.98069498069498073</v>
      </c>
      <c r="R20" s="43">
        <f t="shared" si="18"/>
        <v>1.013068013068013</v>
      </c>
      <c r="S20" s="43">
        <f t="shared" si="18"/>
        <v>0.99625779625779609</v>
      </c>
      <c r="T20" s="43">
        <f t="shared" si="18"/>
        <v>1.0178200178200179</v>
      </c>
      <c r="U20" s="43">
        <f t="shared" si="18"/>
        <v>0.99385209385209383</v>
      </c>
      <c r="V20" s="43">
        <f t="shared" si="18"/>
        <v>0.96266706266706248</v>
      </c>
      <c r="W20" s="43">
        <f t="shared" si="18"/>
        <v>0.98621918621918625</v>
      </c>
      <c r="X20" s="43">
        <f t="shared" si="21"/>
        <v>0.99322179322179316</v>
      </c>
      <c r="Y20" s="43">
        <f t="shared" si="22"/>
        <v>1.6647593750358611E-2</v>
      </c>
    </row>
    <row r="21" spans="1:25" x14ac:dyDescent="0.25">
      <c r="A21" s="45" t="s">
        <v>0</v>
      </c>
      <c r="B21" s="8">
        <v>7.31</v>
      </c>
      <c r="C21" s="8">
        <v>6.69</v>
      </c>
      <c r="D21" s="8">
        <v>7.52</v>
      </c>
      <c r="E21" s="8">
        <v>7.23</v>
      </c>
      <c r="F21" s="8">
        <v>7.2249999999999996</v>
      </c>
      <c r="G21" s="8">
        <v>7.2320000000000002</v>
      </c>
      <c r="H21" s="8">
        <v>7.343</v>
      </c>
      <c r="I21" s="8">
        <v>7.2720000000000002</v>
      </c>
      <c r="J21" s="8">
        <v>6.7439999999999998</v>
      </c>
      <c r="K21" s="9">
        <f t="shared" si="16"/>
        <v>7.2237142857142853</v>
      </c>
      <c r="L21" s="15">
        <f t="shared" si="17"/>
        <v>0.23614311641157662</v>
      </c>
      <c r="N21" s="3" t="str">
        <f t="shared" si="2"/>
        <v>CD19</v>
      </c>
      <c r="O21" s="43">
        <f t="shared" si="19"/>
        <v>1</v>
      </c>
      <c r="P21" s="43">
        <f t="shared" si="20"/>
        <v>0.9151846785225719</v>
      </c>
      <c r="Q21" s="43">
        <f t="shared" si="18"/>
        <v>1.0287277701778386</v>
      </c>
      <c r="R21" s="43">
        <f t="shared" si="18"/>
        <v>0.9890560875512997</v>
      </c>
      <c r="S21" s="43">
        <f t="shared" si="18"/>
        <v>0.98837209302325579</v>
      </c>
      <c r="T21" s="43">
        <f t="shared" si="18"/>
        <v>0.9893296853625172</v>
      </c>
      <c r="U21" s="43">
        <f t="shared" si="18"/>
        <v>1.0045143638850891</v>
      </c>
      <c r="V21" s="43">
        <f t="shared" si="18"/>
        <v>0.99480164158686735</v>
      </c>
      <c r="W21" s="43">
        <f t="shared" si="18"/>
        <v>0.92257181942544464</v>
      </c>
      <c r="X21" s="43">
        <f t="shared" si="21"/>
        <v>0.98139534883720936</v>
      </c>
      <c r="Y21" s="43">
        <f t="shared" si="22"/>
        <v>3.7608318139209396E-2</v>
      </c>
    </row>
    <row r="22" spans="1:25" x14ac:dyDescent="0.25">
      <c r="A22" s="45" t="s">
        <v>5</v>
      </c>
      <c r="B22" s="8">
        <v>47.23</v>
      </c>
      <c r="C22" s="8">
        <v>46.18</v>
      </c>
      <c r="D22" s="8">
        <v>47.8</v>
      </c>
      <c r="E22" s="8">
        <v>46.96</v>
      </c>
      <c r="F22" s="8">
        <v>46.97</v>
      </c>
      <c r="G22" s="8">
        <v>45.567</v>
      </c>
      <c r="H22" s="8">
        <v>46.963000000000001</v>
      </c>
      <c r="I22" s="8">
        <v>48.512999999999998</v>
      </c>
      <c r="J22" s="8">
        <v>48.558</v>
      </c>
      <c r="K22" s="9">
        <f t="shared" si="16"/>
        <v>47.332999999999991</v>
      </c>
      <c r="L22" s="15">
        <f t="shared" si="17"/>
        <v>1.0517975090291851</v>
      </c>
      <c r="N22" s="3" t="str">
        <f t="shared" si="2"/>
        <v>CD4</v>
      </c>
      <c r="O22" s="43">
        <f t="shared" si="19"/>
        <v>1</v>
      </c>
      <c r="P22" s="43">
        <f t="shared" si="20"/>
        <v>0.97776836756298968</v>
      </c>
      <c r="Q22" s="43">
        <f t="shared" si="18"/>
        <v>1.0120686004658057</v>
      </c>
      <c r="R22" s="43">
        <f t="shared" si="18"/>
        <v>0.99428329451619746</v>
      </c>
      <c r="S22" s="43">
        <f t="shared" si="18"/>
        <v>0.99449502434893078</v>
      </c>
      <c r="T22" s="43">
        <f t="shared" si="18"/>
        <v>0.96478932881643031</v>
      </c>
      <c r="U22" s="43">
        <f t="shared" si="18"/>
        <v>0.9943468134660175</v>
      </c>
      <c r="V22" s="43">
        <f t="shared" si="18"/>
        <v>1.0271649375396994</v>
      </c>
      <c r="W22" s="43">
        <f t="shared" si="18"/>
        <v>1.0281177217869999</v>
      </c>
      <c r="X22" s="43">
        <f t="shared" si="21"/>
        <v>0.99922600983367438</v>
      </c>
      <c r="Y22" s="43">
        <f t="shared" si="22"/>
        <v>2.0909867654827545E-2</v>
      </c>
    </row>
    <row r="23" spans="1:25" x14ac:dyDescent="0.25">
      <c r="A23" s="45" t="s">
        <v>7</v>
      </c>
      <c r="B23" s="8">
        <v>61.95</v>
      </c>
      <c r="C23" s="8">
        <v>62.91</v>
      </c>
      <c r="D23" s="8">
        <v>62.86</v>
      </c>
      <c r="E23" s="8">
        <v>62.1</v>
      </c>
      <c r="F23" s="8">
        <v>62.622999999999998</v>
      </c>
      <c r="G23" s="8">
        <v>61.991999999999997</v>
      </c>
      <c r="H23" s="8">
        <v>62.753</v>
      </c>
      <c r="I23" s="8">
        <v>63.107999999999997</v>
      </c>
      <c r="J23" s="8">
        <v>63.448</v>
      </c>
      <c r="K23" s="9">
        <f>AVERAGE(D23:J23)</f>
        <v>62.697714285714277</v>
      </c>
      <c r="L23" s="15">
        <f>STDEV(D23:J23)</f>
        <v>0.51986110782455297</v>
      </c>
      <c r="N23" s="3" t="str">
        <f t="shared" si="2"/>
        <v>CD3</v>
      </c>
      <c r="O23" s="43">
        <f t="shared" si="19"/>
        <v>1</v>
      </c>
      <c r="P23" s="43">
        <f>C23/$B23</f>
        <v>1.0154963680387408</v>
      </c>
      <c r="Q23" s="43">
        <f>D23/$B23</f>
        <v>1.014689265536723</v>
      </c>
      <c r="R23" s="43">
        <f>E23/$B23</f>
        <v>1.0024213075060533</v>
      </c>
      <c r="S23" s="43">
        <f>F23/$B23</f>
        <v>1.0108635996771589</v>
      </c>
      <c r="T23" s="43">
        <f t="shared" si="18"/>
        <v>1.0006779661016949</v>
      </c>
      <c r="U23" s="43">
        <f t="shared" si="18"/>
        <v>1.012962066182405</v>
      </c>
      <c r="V23" s="43">
        <f t="shared" si="18"/>
        <v>1.0186924939467312</v>
      </c>
      <c r="W23" s="43">
        <f t="shared" si="18"/>
        <v>1.0241807909604519</v>
      </c>
      <c r="X23" s="43">
        <f t="shared" si="21"/>
        <v>1.0111093175499954</v>
      </c>
      <c r="Y23" s="43">
        <f t="shared" si="22"/>
        <v>8.45306766593437E-3</v>
      </c>
    </row>
    <row r="24" spans="1:25" x14ac:dyDescent="0.25">
      <c r="A24" s="45" t="s">
        <v>8</v>
      </c>
      <c r="B24" s="8">
        <v>61.58</v>
      </c>
      <c r="C24" s="8">
        <v>62.94</v>
      </c>
      <c r="D24" s="8">
        <v>61.19</v>
      </c>
      <c r="E24" s="8">
        <v>60.67</v>
      </c>
      <c r="F24" s="8">
        <v>61.85</v>
      </c>
      <c r="G24" s="8">
        <v>60.715000000000003</v>
      </c>
      <c r="H24" s="8">
        <v>61.158000000000001</v>
      </c>
      <c r="I24" s="8">
        <v>61.561</v>
      </c>
      <c r="J24" s="8">
        <v>61.753999999999998</v>
      </c>
      <c r="K24" s="9">
        <f t="shared" si="16"/>
        <v>61.271142857142863</v>
      </c>
      <c r="L24" s="15">
        <f t="shared" si="17"/>
        <v>0.47298640874462955</v>
      </c>
      <c r="N24" s="3" t="str">
        <f t="shared" si="2"/>
        <v>CD5</v>
      </c>
      <c r="O24" s="43">
        <f t="shared" si="19"/>
        <v>1</v>
      </c>
      <c r="P24" s="43">
        <f t="shared" si="20"/>
        <v>1.0220850925625202</v>
      </c>
      <c r="Q24" s="43">
        <f t="shared" si="18"/>
        <v>0.99366677492692435</v>
      </c>
      <c r="R24" s="43">
        <f t="shared" si="18"/>
        <v>0.9852224748294901</v>
      </c>
      <c r="S24" s="43">
        <f t="shared" si="18"/>
        <v>1.0043845404352063</v>
      </c>
      <c r="T24" s="43">
        <f t="shared" si="18"/>
        <v>0.98595323156869119</v>
      </c>
      <c r="U24" s="43">
        <f t="shared" si="18"/>
        <v>0.99314712569015917</v>
      </c>
      <c r="V24" s="43">
        <f t="shared" si="18"/>
        <v>0.99969145826567074</v>
      </c>
      <c r="W24" s="43">
        <f t="shared" si="18"/>
        <v>1.0028255927249108</v>
      </c>
      <c r="X24" s="43">
        <f t="shared" si="21"/>
        <v>0.99855292122261929</v>
      </c>
      <c r="Y24" s="43">
        <f t="shared" si="22"/>
        <v>1.1174563343487978E-2</v>
      </c>
    </row>
    <row r="25" spans="1:25" x14ac:dyDescent="0.25">
      <c r="A25" s="45" t="s">
        <v>47</v>
      </c>
      <c r="B25" s="8">
        <v>32.22</v>
      </c>
      <c r="C25" s="8">
        <v>31.61</v>
      </c>
      <c r="D25" s="8">
        <v>31.52</v>
      </c>
      <c r="E25" s="8">
        <v>31.88</v>
      </c>
      <c r="F25" s="8">
        <v>31.908999999999999</v>
      </c>
      <c r="G25" s="8">
        <v>31.718</v>
      </c>
      <c r="H25" s="8">
        <v>30.756</v>
      </c>
      <c r="I25" s="8">
        <v>31.908000000000001</v>
      </c>
      <c r="J25" s="8">
        <v>31.510999999999999</v>
      </c>
      <c r="K25" s="9">
        <f t="shared" si="16"/>
        <v>31.600285714285718</v>
      </c>
      <c r="L25" s="15">
        <f t="shared" si="17"/>
        <v>0.41014741832895235</v>
      </c>
      <c r="N25" s="3" t="str">
        <f t="shared" si="2"/>
        <v>LyCD45</v>
      </c>
      <c r="O25" s="43">
        <f>B26/B26</f>
        <v>1</v>
      </c>
      <c r="P25" s="43">
        <f t="shared" si="20"/>
        <v>0.98106765983860955</v>
      </c>
      <c r="Q25" s="43">
        <f t="shared" si="18"/>
        <v>0.97827436374922405</v>
      </c>
      <c r="R25" s="43">
        <f t="shared" si="18"/>
        <v>0.98944754810676594</v>
      </c>
      <c r="S25" s="43">
        <f t="shared" si="18"/>
        <v>0.99034761018001238</v>
      </c>
      <c r="T25" s="43">
        <f t="shared" si="18"/>
        <v>0.98441961514587217</v>
      </c>
      <c r="U25" s="43">
        <f t="shared" si="18"/>
        <v>0.95456238361266299</v>
      </c>
      <c r="V25" s="43">
        <f t="shared" si="18"/>
        <v>0.99031657355679714</v>
      </c>
      <c r="W25" s="43">
        <f t="shared" si="18"/>
        <v>0.97799503414028555</v>
      </c>
      <c r="X25" s="43">
        <f t="shared" si="21"/>
        <v>0.98293675425891436</v>
      </c>
      <c r="Y25" s="43">
        <f t="shared" si="22"/>
        <v>1.2746975587522823E-2</v>
      </c>
    </row>
    <row r="26" spans="1:25" x14ac:dyDescent="0.25">
      <c r="A26" s="45" t="s">
        <v>11</v>
      </c>
      <c r="B26" s="8">
        <v>27.97</v>
      </c>
      <c r="C26" s="8">
        <v>29</v>
      </c>
      <c r="D26" s="8">
        <v>37.4</v>
      </c>
      <c r="E26" s="8">
        <v>35.03</v>
      </c>
      <c r="F26" s="8">
        <v>29.850999999999999</v>
      </c>
      <c r="G26" s="8">
        <v>34.872</v>
      </c>
      <c r="H26" s="8">
        <v>32.869999999999997</v>
      </c>
      <c r="I26" s="8">
        <v>28.716000000000001</v>
      </c>
      <c r="J26" s="8">
        <v>31.995999999999999</v>
      </c>
      <c r="K26" s="9">
        <f t="shared" si="16"/>
        <v>32.962142857142865</v>
      </c>
      <c r="L26" s="15">
        <f t="shared" si="17"/>
        <v>3.0623799257315882</v>
      </c>
      <c r="N26" s="3" t="str">
        <f t="shared" si="2"/>
        <v>TRBC1</v>
      </c>
      <c r="O26" s="43">
        <f>B28/B28</f>
        <v>1</v>
      </c>
      <c r="P26" s="43">
        <f t="shared" si="20"/>
        <v>1.0368251698248123</v>
      </c>
      <c r="Q26" s="43">
        <f t="shared" si="18"/>
        <v>1.3371469431533787</v>
      </c>
      <c r="R26" s="43">
        <f t="shared" si="18"/>
        <v>1.2524132999642474</v>
      </c>
      <c r="S26" s="43">
        <f t="shared" si="18"/>
        <v>1.0672506256703611</v>
      </c>
      <c r="T26" s="43">
        <f t="shared" si="18"/>
        <v>1.2467643904183054</v>
      </c>
      <c r="U26" s="43">
        <f t="shared" si="18"/>
        <v>1.1751877011083303</v>
      </c>
      <c r="V26" s="43">
        <f t="shared" si="18"/>
        <v>1.0266714336789418</v>
      </c>
      <c r="W26" s="43">
        <f t="shared" si="18"/>
        <v>1.1439399356453344</v>
      </c>
      <c r="X26" s="43">
        <f t="shared" si="21"/>
        <v>1.1429110554959681</v>
      </c>
      <c r="Y26" s="43">
        <f t="shared" si="22"/>
        <v>0.11856465138356906</v>
      </c>
    </row>
    <row r="27" spans="1:25" x14ac:dyDescent="0.25">
      <c r="A27" s="45" t="s">
        <v>6</v>
      </c>
      <c r="B27" s="8">
        <v>20.92</v>
      </c>
      <c r="C27" s="8">
        <v>22.78</v>
      </c>
      <c r="D27" s="8">
        <v>21.74</v>
      </c>
      <c r="E27" s="8">
        <v>21.93</v>
      </c>
      <c r="F27" s="8">
        <v>22.606999999999999</v>
      </c>
      <c r="G27" s="8">
        <v>21.195</v>
      </c>
      <c r="H27" s="8">
        <v>20.986000000000001</v>
      </c>
      <c r="I27" s="8">
        <v>21.093</v>
      </c>
      <c r="J27" s="8">
        <v>21.058</v>
      </c>
      <c r="K27" s="9">
        <f>AVERAGE(D27:J27)</f>
        <v>21.51557142857143</v>
      </c>
      <c r="L27" s="15">
        <f>STDEV(D27:J27)</f>
        <v>0.60339121006271867</v>
      </c>
      <c r="N27" s="3" t="str">
        <f>A27</f>
        <v>CD8</v>
      </c>
      <c r="O27" s="43">
        <f>B27/B27</f>
        <v>1</v>
      </c>
      <c r="P27" s="43" t="e">
        <f>#REF!/$B27</f>
        <v>#REF!</v>
      </c>
      <c r="Q27" s="43" t="e">
        <f>#REF!/$B27</f>
        <v>#REF!</v>
      </c>
      <c r="R27" s="43" t="e">
        <f>#REF!/$B27</f>
        <v>#REF!</v>
      </c>
      <c r="S27" s="43">
        <f t="shared" ref="S27:W27" si="23">F27/$B27</f>
        <v>1.0806405353728488</v>
      </c>
      <c r="T27" s="43">
        <f t="shared" si="23"/>
        <v>1.0131453154875716</v>
      </c>
      <c r="U27" s="43">
        <f t="shared" si="23"/>
        <v>1.0031548757170172</v>
      </c>
      <c r="V27" s="43">
        <f t="shared" si="23"/>
        <v>1.0082695984703631</v>
      </c>
      <c r="W27" s="43">
        <f t="shared" si="23"/>
        <v>1.0065965583173995</v>
      </c>
      <c r="X27" s="43" t="e">
        <f>AVERAGE(O27:W27)</f>
        <v>#REF!</v>
      </c>
      <c r="Y27" s="43" t="e">
        <f>STDEV(O27:W27)</f>
        <v>#REF!</v>
      </c>
    </row>
    <row r="28" spans="1:25" ht="15.75" thickBot="1" x14ac:dyDescent="0.3">
      <c r="A28" s="46" t="s">
        <v>9</v>
      </c>
      <c r="B28" s="8">
        <v>12.55</v>
      </c>
      <c r="C28" s="8">
        <v>12.5</v>
      </c>
      <c r="D28" s="8">
        <v>10.95</v>
      </c>
      <c r="E28" s="8">
        <v>12.01</v>
      </c>
      <c r="F28" s="8">
        <v>12.422000000000001</v>
      </c>
      <c r="G28" s="8">
        <v>11.010999999999999</v>
      </c>
      <c r="H28" s="8">
        <v>11.628</v>
      </c>
      <c r="I28" s="8">
        <v>13.419</v>
      </c>
      <c r="J28" s="8">
        <v>11.794</v>
      </c>
      <c r="K28" s="17">
        <f>AVERAGE(D28:J28)</f>
        <v>11.890571428571429</v>
      </c>
      <c r="L28" s="18">
        <f>STDEV(D28:J28)</f>
        <v>0.85336234139683387</v>
      </c>
      <c r="N28" s="3" t="str">
        <f t="shared" si="2"/>
        <v>HLADR</v>
      </c>
      <c r="O28" s="43">
        <f xml:space="preserve"> B28/$B28</f>
        <v>1</v>
      </c>
      <c r="P28" s="43" t="e">
        <f>#REF!/$B28</f>
        <v>#REF!</v>
      </c>
      <c r="Q28" s="43" t="e">
        <f>#REF!/$B28</f>
        <v>#REF!</v>
      </c>
      <c r="R28" s="43" t="e">
        <f>#REF!/$B28</f>
        <v>#REF!</v>
      </c>
      <c r="S28" s="43">
        <f t="shared" si="18"/>
        <v>0.98980079681274902</v>
      </c>
      <c r="T28" s="43">
        <f t="shared" si="18"/>
        <v>0.8773705179282868</v>
      </c>
      <c r="U28" s="43">
        <f t="shared" si="18"/>
        <v>0.92653386454183262</v>
      </c>
      <c r="V28" s="43">
        <f t="shared" si="18"/>
        <v>1.0692430278884462</v>
      </c>
      <c r="W28" s="43">
        <f t="shared" si="18"/>
        <v>0.93976095617529876</v>
      </c>
      <c r="X28" s="43" t="e">
        <f t="shared" si="21"/>
        <v>#REF!</v>
      </c>
      <c r="Y28" s="43" t="e">
        <f t="shared" si="22"/>
        <v>#REF!</v>
      </c>
    </row>
    <row r="29" spans="1:25" ht="15.75" thickTop="1" x14ac:dyDescent="0.25"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</sheetData>
  <conditionalFormatting sqref="P29:W29 P2:W2">
    <cfRule type="cellIs" dxfId="6" priority="7" operator="greaterThan">
      <formula>"0.05"</formula>
    </cfRule>
  </conditionalFormatting>
  <conditionalFormatting sqref="P2:W2">
    <cfRule type="cellIs" dxfId="5" priority="5" operator="greaterThan">
      <formula>0.05</formula>
    </cfRule>
    <cfRule type="cellIs" dxfId="4" priority="6" operator="greaterThan">
      <formula>"0.05"</formula>
    </cfRule>
  </conditionalFormatting>
  <conditionalFormatting sqref="P29:W29">
    <cfRule type="cellIs" dxfId="3" priority="4" operator="greaterThan">
      <formula>0.05</formula>
    </cfRule>
  </conditionalFormatting>
  <conditionalFormatting sqref="C2:J2">
    <cfRule type="cellIs" dxfId="2" priority="3" operator="greaterThan">
      <formula>"0.05"</formula>
    </cfRule>
  </conditionalFormatting>
  <conditionalFormatting sqref="C2:J2">
    <cfRule type="cellIs" dxfId="1" priority="1" operator="greaterThan">
      <formula>0.05</formula>
    </cfRule>
    <cfRule type="cellIs" dxfId="0" priority="2" operator="greaterThan">
      <formula>"0.05"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C15" sqref="B15:J15"/>
    </sheetView>
  </sheetViews>
  <sheetFormatPr baseColWidth="10" defaultColWidth="9.140625" defaultRowHeight="15" x14ac:dyDescent="0.25"/>
  <cols>
    <col min="1" max="9" width="11.85546875" customWidth="1"/>
    <col min="10" max="10" width="14.140625" customWidth="1"/>
    <col min="11" max="11" width="15.140625" customWidth="1"/>
    <col min="12" max="12" width="14.5703125" customWidth="1"/>
  </cols>
  <sheetData>
    <row r="1" spans="1:23" ht="15.75" thickBot="1" x14ac:dyDescent="0.3">
      <c r="A1" s="1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16.5" thickTop="1" thickBot="1" x14ac:dyDescent="0.3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14</v>
      </c>
      <c r="L2" s="14" t="s">
        <v>13</v>
      </c>
      <c r="N2" s="4" t="s">
        <v>10</v>
      </c>
      <c r="O2" s="1">
        <v>1</v>
      </c>
      <c r="P2" s="1">
        <v>4</v>
      </c>
      <c r="Q2" s="1">
        <v>8</v>
      </c>
      <c r="R2" s="1">
        <v>11</v>
      </c>
      <c r="S2" s="1">
        <v>15</v>
      </c>
      <c r="T2" s="1">
        <v>18</v>
      </c>
      <c r="U2" s="1">
        <v>22</v>
      </c>
      <c r="V2" s="1">
        <v>25</v>
      </c>
      <c r="W2" s="1">
        <v>29</v>
      </c>
    </row>
    <row r="3" spans="1:23" x14ac:dyDescent="0.25">
      <c r="A3" s="58" t="s">
        <v>1</v>
      </c>
      <c r="B3" s="10">
        <v>90194.414000000004</v>
      </c>
      <c r="C3" s="10">
        <v>103281.531</v>
      </c>
      <c r="D3" s="10">
        <v>93719.625</v>
      </c>
      <c r="E3" s="10">
        <v>80371.718999999997</v>
      </c>
      <c r="F3" s="10">
        <v>86554.108999999997</v>
      </c>
      <c r="G3" s="10">
        <v>90589.085999999996</v>
      </c>
      <c r="H3" s="10">
        <v>82063.75</v>
      </c>
      <c r="I3" s="10">
        <v>96756.531000000003</v>
      </c>
      <c r="J3" s="10">
        <v>102095.69500000001</v>
      </c>
      <c r="K3" s="24">
        <f t="shared" ref="K3:K14" si="0">AVERAGE(B3:J3)</f>
        <v>91736.273333333331</v>
      </c>
      <c r="L3" s="25">
        <f t="shared" ref="L3:L14" si="1">STDEV(B3:J3)</f>
        <v>8085.5292167497164</v>
      </c>
      <c r="N3" s="1" t="str">
        <f t="shared" ref="N3:N14" si="2">A3</f>
        <v>CD57</v>
      </c>
      <c r="O3" s="2" t="e">
        <f>#REF!/#REF!</f>
        <v>#REF!</v>
      </c>
      <c r="P3" s="2" t="e">
        <f>#REF!/#REF!</f>
        <v>#REF!</v>
      </c>
      <c r="Q3" s="2" t="e">
        <f>D3/#REF!</f>
        <v>#REF!</v>
      </c>
      <c r="R3" s="2" t="e">
        <f>E3/#REF!</f>
        <v>#REF!</v>
      </c>
      <c r="S3" s="2" t="e">
        <f>F3/#REF!</f>
        <v>#REF!</v>
      </c>
      <c r="T3" s="2" t="e">
        <f>G3/#REF!</f>
        <v>#REF!</v>
      </c>
      <c r="U3" s="2" t="e">
        <f>H3/#REF!</f>
        <v>#REF!</v>
      </c>
      <c r="V3" s="2" t="e">
        <f>I3/#REF!</f>
        <v>#REF!</v>
      </c>
      <c r="W3" s="2" t="e">
        <f>J3/#REF!</f>
        <v>#REF!</v>
      </c>
    </row>
    <row r="4" spans="1:23" x14ac:dyDescent="0.25">
      <c r="A4" s="59" t="s">
        <v>2</v>
      </c>
      <c r="B4" s="10">
        <v>24869.49</v>
      </c>
      <c r="C4" s="10">
        <v>34232.839999999997</v>
      </c>
      <c r="D4" s="10">
        <v>34829.324000000001</v>
      </c>
      <c r="E4" s="10">
        <v>31876.268</v>
      </c>
      <c r="F4" s="10">
        <v>33583.046999999999</v>
      </c>
      <c r="G4" s="10">
        <v>30168.655999999999</v>
      </c>
      <c r="H4" s="10">
        <v>32019.912</v>
      </c>
      <c r="I4" s="10">
        <v>31615.074000000001</v>
      </c>
      <c r="J4" s="10">
        <v>33775.891000000003</v>
      </c>
      <c r="K4" s="11">
        <f t="shared" si="0"/>
        <v>31885.611333333331</v>
      </c>
      <c r="L4" s="26">
        <f t="shared" si="1"/>
        <v>3018.579556981023</v>
      </c>
      <c r="N4" s="1" t="str">
        <f t="shared" si="2"/>
        <v>CD2</v>
      </c>
      <c r="O4" s="1" t="e">
        <f>#REF!/#REF!</f>
        <v>#REF!</v>
      </c>
      <c r="P4" s="1" t="e">
        <f>#REF!/#REF!</f>
        <v>#REF!</v>
      </c>
      <c r="Q4" s="1" t="e">
        <f>D4/#REF!</f>
        <v>#REF!</v>
      </c>
      <c r="R4" s="1" t="e">
        <f>E4/#REF!</f>
        <v>#REF!</v>
      </c>
      <c r="S4" s="1" t="e">
        <f>F4/#REF!</f>
        <v>#REF!</v>
      </c>
      <c r="T4" s="1" t="e">
        <f>G4/#REF!</f>
        <v>#REF!</v>
      </c>
      <c r="U4" s="1" t="e">
        <f>H4/#REF!</f>
        <v>#REF!</v>
      </c>
      <c r="V4" s="1" t="e">
        <f>I4/#REF!</f>
        <v>#REF!</v>
      </c>
      <c r="W4" s="1" t="e">
        <f>J4/#REF!</f>
        <v>#REF!</v>
      </c>
    </row>
    <row r="5" spans="1:23" x14ac:dyDescent="0.25">
      <c r="A5" s="59" t="s">
        <v>3</v>
      </c>
      <c r="B5" s="10">
        <v>26088.085999999999</v>
      </c>
      <c r="C5" s="10">
        <v>33589.190999999999</v>
      </c>
      <c r="D5" s="10">
        <v>32644.107</v>
      </c>
      <c r="E5" s="10">
        <v>32016.623</v>
      </c>
      <c r="F5" s="10">
        <v>32216.368999999999</v>
      </c>
      <c r="G5" s="10">
        <v>31806.436000000002</v>
      </c>
      <c r="H5" s="10">
        <v>32688.463</v>
      </c>
      <c r="I5" s="10">
        <v>31733.958999999999</v>
      </c>
      <c r="J5" s="10">
        <v>31990.263999999999</v>
      </c>
      <c r="K5" s="11">
        <f t="shared" si="0"/>
        <v>31641.499777777779</v>
      </c>
      <c r="L5" s="26">
        <f t="shared" si="1"/>
        <v>2161.1293377959114</v>
      </c>
      <c r="N5" s="1" t="str">
        <f t="shared" si="2"/>
        <v>CD7</v>
      </c>
      <c r="O5" s="1" t="e">
        <f>#REF!/#REF!</f>
        <v>#REF!</v>
      </c>
      <c r="P5" s="1" t="e">
        <f>#REF!/#REF!</f>
        <v>#REF!</v>
      </c>
      <c r="Q5" s="1" t="e">
        <f>D5/#REF!</f>
        <v>#REF!</v>
      </c>
      <c r="R5" s="1" t="e">
        <f>E5/#REF!</f>
        <v>#REF!</v>
      </c>
      <c r="S5" s="1" t="e">
        <f>F5/#REF!</f>
        <v>#REF!</v>
      </c>
      <c r="T5" s="1" t="e">
        <f>G5/#REF!</f>
        <v>#REF!</v>
      </c>
      <c r="U5" s="1" t="e">
        <f>H5/#REF!</f>
        <v>#REF!</v>
      </c>
      <c r="V5" s="1" t="e">
        <f>I5/#REF!</f>
        <v>#REF!</v>
      </c>
      <c r="W5" s="1" t="e">
        <f>J5/#REF!</f>
        <v>#REF!</v>
      </c>
    </row>
    <row r="6" spans="1:23" x14ac:dyDescent="0.25">
      <c r="A6" s="59" t="s">
        <v>4</v>
      </c>
      <c r="B6" s="10">
        <v>37677.711000000003</v>
      </c>
      <c r="C6" s="10">
        <v>41637.434000000001</v>
      </c>
      <c r="D6" s="10">
        <v>37965.027000000002</v>
      </c>
      <c r="E6" s="10">
        <v>38025.862999999998</v>
      </c>
      <c r="F6" s="10">
        <v>39431.578000000001</v>
      </c>
      <c r="G6" s="10">
        <v>35260.019999999997</v>
      </c>
      <c r="H6" s="10">
        <v>40406.125</v>
      </c>
      <c r="I6" s="10">
        <v>38127.438000000002</v>
      </c>
      <c r="J6" s="10">
        <v>39947.476999999999</v>
      </c>
      <c r="K6" s="11">
        <f t="shared" si="0"/>
        <v>38719.852555555561</v>
      </c>
      <c r="L6" s="26">
        <f t="shared" si="1"/>
        <v>1865.0820889842303</v>
      </c>
      <c r="N6" s="1" t="str">
        <f t="shared" si="2"/>
        <v>CD56</v>
      </c>
      <c r="O6" s="1" t="e">
        <f>#REF!/#REF!</f>
        <v>#REF!</v>
      </c>
      <c r="P6" s="1" t="e">
        <f>#REF!/#REF!</f>
        <v>#REF!</v>
      </c>
      <c r="Q6" s="1" t="e">
        <f>D6/#REF!</f>
        <v>#REF!</v>
      </c>
      <c r="R6" s="1" t="e">
        <f>E6/#REF!</f>
        <v>#REF!</v>
      </c>
      <c r="S6" s="1" t="e">
        <f>F6/#REF!</f>
        <v>#REF!</v>
      </c>
      <c r="T6" s="1" t="e">
        <f>G6/#REF!</f>
        <v>#REF!</v>
      </c>
      <c r="U6" s="1" t="e">
        <f>H6/#REF!</f>
        <v>#REF!</v>
      </c>
      <c r="V6" s="1" t="e">
        <f>I6/#REF!</f>
        <v>#REF!</v>
      </c>
      <c r="W6" s="1" t="e">
        <f>J6/#REF!</f>
        <v>#REF!</v>
      </c>
    </row>
    <row r="7" spans="1:23" x14ac:dyDescent="0.25">
      <c r="A7" s="59" t="s">
        <v>0</v>
      </c>
      <c r="B7" s="10">
        <v>186565.641</v>
      </c>
      <c r="C7" s="10">
        <v>194157.82800000001</v>
      </c>
      <c r="D7" s="10">
        <v>195212.391</v>
      </c>
      <c r="E7" s="10">
        <v>192577.71900000001</v>
      </c>
      <c r="F7" s="10">
        <v>196795.18799999999</v>
      </c>
      <c r="G7" s="10">
        <v>189649.42199999999</v>
      </c>
      <c r="H7" s="10">
        <v>193066.766</v>
      </c>
      <c r="I7" s="10">
        <v>192308.375</v>
      </c>
      <c r="J7" s="10">
        <v>193392.75</v>
      </c>
      <c r="K7" s="11">
        <f t="shared" si="0"/>
        <v>192636.23111111112</v>
      </c>
      <c r="L7" s="26">
        <f t="shared" si="1"/>
        <v>3018.4943814943754</v>
      </c>
      <c r="N7" s="1" t="str">
        <f t="shared" si="2"/>
        <v>CD19</v>
      </c>
      <c r="O7" s="1" t="e">
        <f>#REF!/#REF!</f>
        <v>#REF!</v>
      </c>
      <c r="P7" s="1" t="e">
        <f>#REF!/#REF!</f>
        <v>#REF!</v>
      </c>
      <c r="Q7" s="1" t="e">
        <f>D7/#REF!</f>
        <v>#REF!</v>
      </c>
      <c r="R7" s="1" t="e">
        <f>E7/#REF!</f>
        <v>#REF!</v>
      </c>
      <c r="S7" s="1" t="e">
        <f>F7/#REF!</f>
        <v>#REF!</v>
      </c>
      <c r="T7" s="1" t="e">
        <f>G7/#REF!</f>
        <v>#REF!</v>
      </c>
      <c r="U7" s="1" t="e">
        <f>H7/#REF!</f>
        <v>#REF!</v>
      </c>
      <c r="V7" s="1" t="e">
        <f>I7/#REF!</f>
        <v>#REF!</v>
      </c>
      <c r="W7" s="1" t="e">
        <f>J7/#REF!</f>
        <v>#REF!</v>
      </c>
    </row>
    <row r="8" spans="1:23" x14ac:dyDescent="0.25">
      <c r="A8" s="59" t="s">
        <v>5</v>
      </c>
      <c r="B8" s="10">
        <v>58140.495999999999</v>
      </c>
      <c r="C8" s="10">
        <v>73727.383000000002</v>
      </c>
      <c r="D8" s="10">
        <v>72605.858999999997</v>
      </c>
      <c r="E8" s="10">
        <v>65550.797000000006</v>
      </c>
      <c r="F8" s="10">
        <v>68331.039000000004</v>
      </c>
      <c r="G8" s="10">
        <v>63410.722999999998</v>
      </c>
      <c r="H8" s="10">
        <v>66854.616999999998</v>
      </c>
      <c r="I8" s="10">
        <v>63422.976999999999</v>
      </c>
      <c r="J8" s="10">
        <v>64927.726999999999</v>
      </c>
      <c r="K8" s="11">
        <f t="shared" si="0"/>
        <v>66330.179777777768</v>
      </c>
      <c r="L8" s="26">
        <f t="shared" si="1"/>
        <v>4808.8658329552045</v>
      </c>
      <c r="N8" s="1" t="str">
        <f t="shared" si="2"/>
        <v>CD4</v>
      </c>
      <c r="O8" s="1" t="e">
        <f>#REF!/#REF!</f>
        <v>#REF!</v>
      </c>
      <c r="P8" s="1" t="e">
        <f>#REF!/#REF!</f>
        <v>#REF!</v>
      </c>
      <c r="Q8" s="1" t="e">
        <f>D8/#REF!</f>
        <v>#REF!</v>
      </c>
      <c r="R8" s="1" t="e">
        <f>E8/#REF!</f>
        <v>#REF!</v>
      </c>
      <c r="S8" s="1" t="e">
        <f>F8/#REF!</f>
        <v>#REF!</v>
      </c>
      <c r="T8" s="1" t="e">
        <f>G8/#REF!</f>
        <v>#REF!</v>
      </c>
      <c r="U8" s="1" t="e">
        <f>H8/#REF!</f>
        <v>#REF!</v>
      </c>
      <c r="V8" s="1" t="e">
        <f>I8/#REF!</f>
        <v>#REF!</v>
      </c>
      <c r="W8" s="1" t="e">
        <f>J8/#REF!</f>
        <v>#REF!</v>
      </c>
    </row>
    <row r="9" spans="1:23" x14ac:dyDescent="0.25">
      <c r="A9" s="59" t="s">
        <v>7</v>
      </c>
      <c r="B9" s="10">
        <v>33894.839999999997</v>
      </c>
      <c r="C9" s="10">
        <v>49655.66</v>
      </c>
      <c r="D9" s="10">
        <v>50209.379000000001</v>
      </c>
      <c r="E9" s="10">
        <v>47247.495999999999</v>
      </c>
      <c r="F9" s="10">
        <v>49824.858999999997</v>
      </c>
      <c r="G9" s="10">
        <v>51945.788999999997</v>
      </c>
      <c r="H9" s="10">
        <v>47822.144999999997</v>
      </c>
      <c r="I9" s="10">
        <v>48346.163999999997</v>
      </c>
      <c r="J9" s="10">
        <v>49786.559000000001</v>
      </c>
      <c r="K9" s="11">
        <f t="shared" si="0"/>
        <v>47636.987888888892</v>
      </c>
      <c r="L9" s="26">
        <f t="shared" si="1"/>
        <v>5340.8915751531667</v>
      </c>
      <c r="N9" s="1" t="str">
        <f t="shared" si="2"/>
        <v>CD3</v>
      </c>
      <c r="O9" s="1" t="e">
        <f>#REF!/#REF!</f>
        <v>#REF!</v>
      </c>
      <c r="P9" s="1" t="e">
        <f>#REF!/#REF!</f>
        <v>#REF!</v>
      </c>
      <c r="Q9" s="1" t="e">
        <f>D9/#REF!</f>
        <v>#REF!</v>
      </c>
      <c r="R9" s="1" t="e">
        <f>E9/#REF!</f>
        <v>#REF!</v>
      </c>
      <c r="S9" s="1" t="e">
        <f>F9/#REF!</f>
        <v>#REF!</v>
      </c>
      <c r="T9" s="1" t="e">
        <f>G9/#REF!</f>
        <v>#REF!</v>
      </c>
      <c r="U9" s="1" t="e">
        <f>H9/#REF!</f>
        <v>#REF!</v>
      </c>
      <c r="V9" s="1" t="e">
        <f>I9/#REF!</f>
        <v>#REF!</v>
      </c>
      <c r="W9" s="1" t="e">
        <f>J9/#REF!</f>
        <v>#REF!</v>
      </c>
    </row>
    <row r="10" spans="1:23" x14ac:dyDescent="0.25">
      <c r="A10" s="59" t="s">
        <v>8</v>
      </c>
      <c r="B10" s="10">
        <v>8197.6</v>
      </c>
      <c r="C10" s="10">
        <v>9000.9030000000002</v>
      </c>
      <c r="D10" s="10">
        <v>8883.3349999999991</v>
      </c>
      <c r="E10" s="10">
        <v>9055.9789999999994</v>
      </c>
      <c r="F10" s="10">
        <v>9127.6090000000004</v>
      </c>
      <c r="G10" s="10">
        <v>8713.0679999999993</v>
      </c>
      <c r="H10" s="10">
        <v>9049.6869999999999</v>
      </c>
      <c r="I10" s="10">
        <v>8644.1209999999992</v>
      </c>
      <c r="J10" s="10">
        <v>8339.3189999999995</v>
      </c>
      <c r="K10" s="11">
        <f t="shared" si="0"/>
        <v>8779.0689999999995</v>
      </c>
      <c r="L10" s="26">
        <f t="shared" si="1"/>
        <v>332.70265611766609</v>
      </c>
      <c r="N10" s="1" t="str">
        <f t="shared" si="2"/>
        <v>CD5</v>
      </c>
      <c r="O10" s="1" t="e">
        <f>#REF!/#REF!</f>
        <v>#REF!</v>
      </c>
      <c r="P10" s="1" t="e">
        <f>#REF!/#REF!</f>
        <v>#REF!</v>
      </c>
      <c r="Q10" s="1" t="e">
        <f>D10/#REF!</f>
        <v>#REF!</v>
      </c>
      <c r="R10" s="1" t="e">
        <f>E10/#REF!</f>
        <v>#REF!</v>
      </c>
      <c r="S10" s="1" t="e">
        <f>F10/#REF!</f>
        <v>#REF!</v>
      </c>
      <c r="T10" s="1" t="e">
        <f>G10/#REF!</f>
        <v>#REF!</v>
      </c>
      <c r="U10" s="1" t="e">
        <f>H10/#REF!</f>
        <v>#REF!</v>
      </c>
      <c r="V10" s="1" t="e">
        <f>I10/#REF!</f>
        <v>#REF!</v>
      </c>
      <c r="W10" s="1" t="e">
        <f>J10/#REF!</f>
        <v>#REF!</v>
      </c>
    </row>
    <row r="11" spans="1:23" x14ac:dyDescent="0.25">
      <c r="A11" s="59" t="s">
        <v>47</v>
      </c>
      <c r="B11" s="10">
        <v>84904.531000000003</v>
      </c>
      <c r="C11" s="10">
        <v>102635.352</v>
      </c>
      <c r="D11" s="10">
        <v>100726.242</v>
      </c>
      <c r="E11" s="10">
        <v>101268.70299999999</v>
      </c>
      <c r="F11" s="10">
        <v>102660.844</v>
      </c>
      <c r="G11" s="10">
        <v>97421.562999999995</v>
      </c>
      <c r="H11" s="10">
        <v>101801.05499999999</v>
      </c>
      <c r="I11" s="10">
        <v>98774.437999999995</v>
      </c>
      <c r="J11" s="10">
        <v>101294.07</v>
      </c>
      <c r="K11" s="11">
        <f t="shared" si="0"/>
        <v>99054.088666666663</v>
      </c>
      <c r="L11" s="26">
        <f t="shared" si="1"/>
        <v>5579.5543239688495</v>
      </c>
      <c r="N11" s="1" t="str">
        <f t="shared" si="2"/>
        <v>LyCD45</v>
      </c>
      <c r="O11" s="1" t="e">
        <f>#REF!/#REF!</f>
        <v>#REF!</v>
      </c>
      <c r="P11" s="1" t="e">
        <f>#REF!/#REF!</f>
        <v>#REF!</v>
      </c>
      <c r="Q11" s="1" t="e">
        <f>D11/#REF!</f>
        <v>#REF!</v>
      </c>
      <c r="R11" s="1" t="e">
        <f>E11/#REF!</f>
        <v>#REF!</v>
      </c>
      <c r="S11" s="1" t="e">
        <f>F11/#REF!</f>
        <v>#REF!</v>
      </c>
      <c r="T11" s="1" t="e">
        <f>G11/#REF!</f>
        <v>#REF!</v>
      </c>
      <c r="U11" s="1" t="e">
        <f>H12/#REF!</f>
        <v>#REF!</v>
      </c>
      <c r="V11" s="1" t="e">
        <f>I11/#REF!</f>
        <v>#REF!</v>
      </c>
      <c r="W11" s="1" t="e">
        <f>J11/#REF!</f>
        <v>#REF!</v>
      </c>
    </row>
    <row r="12" spans="1:23" x14ac:dyDescent="0.25">
      <c r="A12" s="59" t="s">
        <v>11</v>
      </c>
      <c r="B12" s="10">
        <v>57014.815999999999</v>
      </c>
      <c r="C12" s="10">
        <v>61124.328000000001</v>
      </c>
      <c r="D12" s="10">
        <v>73970.281000000003</v>
      </c>
      <c r="E12" s="10">
        <v>66532.366999999998</v>
      </c>
      <c r="F12" s="10">
        <v>64290.847999999998</v>
      </c>
      <c r="G12" s="10">
        <v>65207.258000000002</v>
      </c>
      <c r="H12" s="10">
        <v>65737.960999999996</v>
      </c>
      <c r="I12" s="10">
        <v>66936.960999999996</v>
      </c>
      <c r="J12" s="10">
        <v>65443.582000000002</v>
      </c>
      <c r="K12" s="11">
        <f t="shared" si="0"/>
        <v>65139.822444444457</v>
      </c>
      <c r="L12" s="26">
        <f t="shared" si="1"/>
        <v>4561.5397036635322</v>
      </c>
      <c r="N12" s="1" t="str">
        <f t="shared" si="2"/>
        <v>TRBC1</v>
      </c>
      <c r="O12" s="1" t="e">
        <f>#REF!/#REF!</f>
        <v>#REF!</v>
      </c>
      <c r="P12" s="1" t="e">
        <f>#REF!/#REF!</f>
        <v>#REF!</v>
      </c>
      <c r="Q12" s="1" t="e">
        <f>D12/#REF!</f>
        <v>#REF!</v>
      </c>
      <c r="R12" s="1" t="e">
        <f>E12/#REF!</f>
        <v>#REF!</v>
      </c>
      <c r="S12" s="1" t="e">
        <f>F12/#REF!</f>
        <v>#REF!</v>
      </c>
      <c r="T12" s="1" t="e">
        <f>G12/#REF!</f>
        <v>#REF!</v>
      </c>
      <c r="U12" s="1" t="e">
        <f>H14/#REF!</f>
        <v>#REF!</v>
      </c>
      <c r="V12" s="1" t="e">
        <f>I12/#REF!</f>
        <v>#REF!</v>
      </c>
      <c r="W12" s="1" t="e">
        <f>J12/#REF!</f>
        <v>#REF!</v>
      </c>
    </row>
    <row r="13" spans="1:23" x14ac:dyDescent="0.25">
      <c r="A13" s="59" t="s">
        <v>6</v>
      </c>
      <c r="B13" s="10">
        <v>33334.324000000001</v>
      </c>
      <c r="C13" s="10">
        <v>42664.777000000002</v>
      </c>
      <c r="D13" s="10">
        <v>43010.828000000001</v>
      </c>
      <c r="E13" s="10">
        <v>37721.495999999999</v>
      </c>
      <c r="F13" s="10">
        <v>37936.949000000001</v>
      </c>
      <c r="G13" s="10">
        <v>39558.258000000002</v>
      </c>
      <c r="H13" s="10">
        <v>28741.859</v>
      </c>
      <c r="I13" s="10">
        <v>39521.862999999998</v>
      </c>
      <c r="J13" s="10">
        <v>39219.237999999998</v>
      </c>
      <c r="K13" s="11">
        <f>AVERAGE(B13:J13)</f>
        <v>37967.732444444446</v>
      </c>
      <c r="L13" s="26">
        <f>STDEV(B13:J13)</f>
        <v>4481.2553271166207</v>
      </c>
      <c r="N13" s="1" t="str">
        <f>A13</f>
        <v>CD8</v>
      </c>
      <c r="O13" s="1" t="e">
        <f>#REF!/#REF!</f>
        <v>#REF!</v>
      </c>
      <c r="P13" s="1" t="e">
        <f>#REF!/#REF!</f>
        <v>#REF!</v>
      </c>
      <c r="Q13" s="1" t="e">
        <f>D13/#REF!</f>
        <v>#REF!</v>
      </c>
      <c r="R13" s="1" t="e">
        <f>E13/#REF!</f>
        <v>#REF!</v>
      </c>
      <c r="S13" s="1" t="e">
        <f>F13/#REF!</f>
        <v>#REF!</v>
      </c>
      <c r="T13" s="1" t="e">
        <f>G13/#REF!</f>
        <v>#REF!</v>
      </c>
      <c r="U13" s="1" t="e">
        <f>H13/#REF!</f>
        <v>#REF!</v>
      </c>
      <c r="V13" s="1" t="e">
        <f>I13/#REF!</f>
        <v>#REF!</v>
      </c>
      <c r="W13" s="1" t="e">
        <f>J13/#REF!</f>
        <v>#REF!</v>
      </c>
    </row>
    <row r="14" spans="1:23" ht="15.75" thickBot="1" x14ac:dyDescent="0.3">
      <c r="A14" s="60" t="s">
        <v>9</v>
      </c>
      <c r="B14" s="10">
        <v>17167.562999999998</v>
      </c>
      <c r="C14" s="10">
        <v>30339.096000000001</v>
      </c>
      <c r="D14" s="10">
        <v>29736.671999999999</v>
      </c>
      <c r="E14" s="10">
        <v>25130.258000000002</v>
      </c>
      <c r="F14" s="10">
        <v>24994.1</v>
      </c>
      <c r="G14" s="10">
        <v>27853.035</v>
      </c>
      <c r="H14" s="10">
        <v>41638.68</v>
      </c>
      <c r="I14" s="10">
        <v>24128.482</v>
      </c>
      <c r="J14" s="10">
        <v>23580.535</v>
      </c>
      <c r="K14" s="28">
        <f t="shared" si="0"/>
        <v>27174.269</v>
      </c>
      <c r="L14" s="29">
        <f t="shared" si="1"/>
        <v>6685.0483660671607</v>
      </c>
      <c r="N14" s="1" t="str">
        <f t="shared" si="2"/>
        <v>HLADR</v>
      </c>
      <c r="O14" s="1" t="e">
        <f>#REF!/#REF!</f>
        <v>#REF!</v>
      </c>
      <c r="P14" s="1" t="e">
        <f>#REF!/#REF!</f>
        <v>#REF!</v>
      </c>
      <c r="Q14" s="1" t="e">
        <f>D14/#REF!</f>
        <v>#REF!</v>
      </c>
      <c r="R14" s="1" t="e">
        <f>E14/#REF!</f>
        <v>#REF!</v>
      </c>
      <c r="S14" s="1" t="e">
        <f>F14/#REF!</f>
        <v>#REF!</v>
      </c>
      <c r="T14" s="1" t="e">
        <f>G14/#REF!</f>
        <v>#REF!</v>
      </c>
      <c r="U14" s="1" t="e">
        <f>#REF!/#REF!</f>
        <v>#REF!</v>
      </c>
      <c r="V14" s="1" t="e">
        <f>I14/#REF!</f>
        <v>#REF!</v>
      </c>
      <c r="W14" s="1" t="e">
        <f>J14/#REF!</f>
        <v>#REF!</v>
      </c>
    </row>
    <row r="15" spans="1:23" ht="15.75" thickTop="1" x14ac:dyDescent="0.25">
      <c r="A15" s="19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13" t="s">
        <v>23</v>
      </c>
      <c r="L15" s="14" t="s">
        <v>24</v>
      </c>
      <c r="N15" s="3" t="s">
        <v>12</v>
      </c>
      <c r="O15" s="1">
        <v>1</v>
      </c>
      <c r="P15" s="1">
        <v>4</v>
      </c>
      <c r="Q15" s="1">
        <v>8</v>
      </c>
      <c r="R15" s="1">
        <v>11</v>
      </c>
      <c r="S15" s="1">
        <v>15</v>
      </c>
      <c r="T15" s="1">
        <v>18</v>
      </c>
      <c r="U15" s="1">
        <v>22</v>
      </c>
      <c r="V15" s="1">
        <v>25</v>
      </c>
      <c r="W15" s="1">
        <v>29</v>
      </c>
    </row>
    <row r="16" spans="1:23" x14ac:dyDescent="0.25">
      <c r="A16" s="59" t="s">
        <v>1</v>
      </c>
      <c r="B16" s="8">
        <v>10.196999999999999</v>
      </c>
      <c r="C16" s="8">
        <v>9.8059999999999992</v>
      </c>
      <c r="D16" s="8">
        <v>9.0440000000000005</v>
      </c>
      <c r="E16" s="8">
        <v>9.3130000000000006</v>
      </c>
      <c r="F16" s="8">
        <v>9.5459999999999994</v>
      </c>
      <c r="G16" s="8">
        <v>9.1310000000000002</v>
      </c>
      <c r="H16" s="8">
        <v>8.327</v>
      </c>
      <c r="I16" s="8">
        <v>10.089</v>
      </c>
      <c r="J16" s="8">
        <v>9.734</v>
      </c>
      <c r="K16" s="9">
        <f t="shared" ref="K16:K27" si="3">AVERAGE(D16:J16)</f>
        <v>9.3119999999999994</v>
      </c>
      <c r="L16" s="15">
        <f t="shared" ref="L16:L27" si="4">STDEV(D16:J16)</f>
        <v>0.56441415054313915</v>
      </c>
      <c r="N16" s="1" t="str">
        <f t="shared" ref="N16:N27" si="5">A16</f>
        <v>CD57</v>
      </c>
      <c r="O16" s="1" t="e">
        <f>#REF!/#REF!</f>
        <v>#REF!</v>
      </c>
      <c r="P16" s="1" t="e">
        <f>#REF!/#REF!</f>
        <v>#REF!</v>
      </c>
      <c r="Q16" s="1" t="e">
        <f>D16/#REF!</f>
        <v>#REF!</v>
      </c>
      <c r="R16" s="1" t="e">
        <f>E16/#REF!</f>
        <v>#REF!</v>
      </c>
      <c r="S16" s="1" t="e">
        <f>F16/#REF!</f>
        <v>#REF!</v>
      </c>
      <c r="T16" s="1" t="e">
        <f>G16/#REF!</f>
        <v>#REF!</v>
      </c>
      <c r="U16" s="1" t="e">
        <f>H16/#REF!</f>
        <v>#REF!</v>
      </c>
      <c r="V16" s="1" t="e">
        <f>I16/#REF!</f>
        <v>#REF!</v>
      </c>
      <c r="W16" s="1" t="e">
        <f>J16/#REF!</f>
        <v>#REF!</v>
      </c>
    </row>
    <row r="17" spans="1:23" x14ac:dyDescent="0.25">
      <c r="A17" s="59" t="s">
        <v>2</v>
      </c>
      <c r="B17" s="8">
        <v>81.230999999999995</v>
      </c>
      <c r="C17" s="8">
        <v>81.703999999999994</v>
      </c>
      <c r="D17" s="8">
        <v>80.378</v>
      </c>
      <c r="E17" s="8">
        <v>79.866</v>
      </c>
      <c r="F17" s="8">
        <v>80.957999999999998</v>
      </c>
      <c r="G17" s="8">
        <v>80.668999999999997</v>
      </c>
      <c r="H17" s="8">
        <v>80.311000000000007</v>
      </c>
      <c r="I17" s="8">
        <v>80.688999999999993</v>
      </c>
      <c r="J17" s="8">
        <v>80.882999999999996</v>
      </c>
      <c r="K17" s="9">
        <f t="shared" si="3"/>
        <v>80.536285714285711</v>
      </c>
      <c r="L17" s="15">
        <f t="shared" si="4"/>
        <v>0.37949076154135347</v>
      </c>
      <c r="N17" s="1" t="str">
        <f t="shared" si="5"/>
        <v>CD2</v>
      </c>
      <c r="O17" s="1" t="e">
        <f>#REF!/#REF!</f>
        <v>#REF!</v>
      </c>
      <c r="P17" s="1" t="e">
        <f>#REF!/#REF!</f>
        <v>#REF!</v>
      </c>
      <c r="Q17" s="1" t="e">
        <f>D17/#REF!</f>
        <v>#REF!</v>
      </c>
      <c r="R17" s="1" t="e">
        <f>E17/#REF!</f>
        <v>#REF!</v>
      </c>
      <c r="S17" s="1" t="e">
        <f>F17/#REF!</f>
        <v>#REF!</v>
      </c>
      <c r="T17" s="1" t="e">
        <f>G17/#REF!</f>
        <v>#REF!</v>
      </c>
      <c r="U17" s="1" t="e">
        <f>H17/#REF!</f>
        <v>#REF!</v>
      </c>
      <c r="V17" s="1" t="e">
        <f>I17/#REF!</f>
        <v>#REF!</v>
      </c>
      <c r="W17" s="1" t="e">
        <f>J17/#REF!</f>
        <v>#REF!</v>
      </c>
    </row>
    <row r="18" spans="1:23" x14ac:dyDescent="0.25">
      <c r="A18" s="59" t="s">
        <v>3</v>
      </c>
      <c r="B18" s="8">
        <v>76.921999999999997</v>
      </c>
      <c r="C18" s="8">
        <v>77.301000000000002</v>
      </c>
      <c r="D18" s="8">
        <v>75.855999999999995</v>
      </c>
      <c r="E18" s="8">
        <v>76.182000000000002</v>
      </c>
      <c r="F18" s="8">
        <v>76.548000000000002</v>
      </c>
      <c r="G18" s="8">
        <v>76.8</v>
      </c>
      <c r="H18" s="8">
        <v>76.182000000000002</v>
      </c>
      <c r="I18" s="8">
        <v>76.475999999999999</v>
      </c>
      <c r="J18" s="8">
        <v>77.132999999999996</v>
      </c>
      <c r="K18" s="9">
        <f t="shared" si="3"/>
        <v>76.453857142857146</v>
      </c>
      <c r="L18" s="15">
        <f t="shared" si="4"/>
        <v>0.4273267401616031</v>
      </c>
      <c r="N18" s="1" t="str">
        <f t="shared" si="5"/>
        <v>CD7</v>
      </c>
      <c r="O18" s="1" t="e">
        <f>#REF!/#REF!</f>
        <v>#REF!</v>
      </c>
      <c r="P18" s="1" t="e">
        <f>#REF!/#REF!</f>
        <v>#REF!</v>
      </c>
      <c r="Q18" s="1" t="e">
        <f>D18/#REF!</f>
        <v>#REF!</v>
      </c>
      <c r="R18" s="1" t="e">
        <f>E18/#REF!</f>
        <v>#REF!</v>
      </c>
      <c r="S18" s="1" t="e">
        <f>F18/#REF!</f>
        <v>#REF!</v>
      </c>
      <c r="T18" s="1" t="e">
        <f>G18/#REF!</f>
        <v>#REF!</v>
      </c>
      <c r="U18" s="1" t="e">
        <f>H18/#REF!</f>
        <v>#REF!</v>
      </c>
      <c r="V18" s="1" t="e">
        <f>I18/#REF!</f>
        <v>#REF!</v>
      </c>
      <c r="W18" s="1" t="e">
        <f>J18/#REF!</f>
        <v>#REF!</v>
      </c>
    </row>
    <row r="19" spans="1:23" x14ac:dyDescent="0.25">
      <c r="A19" s="59" t="s">
        <v>4</v>
      </c>
      <c r="B19" s="8">
        <v>12.863</v>
      </c>
      <c r="C19" s="8">
        <v>13.586</v>
      </c>
      <c r="D19" s="8">
        <v>13.18</v>
      </c>
      <c r="E19" s="8">
        <v>13.352</v>
      </c>
      <c r="F19" s="8">
        <v>13.398</v>
      </c>
      <c r="G19" s="8">
        <v>13.61</v>
      </c>
      <c r="H19" s="8">
        <v>12.565</v>
      </c>
      <c r="I19" s="8">
        <v>13.581</v>
      </c>
      <c r="J19" s="8">
        <v>13.698</v>
      </c>
      <c r="K19" s="9">
        <f t="shared" si="3"/>
        <v>13.340571428571431</v>
      </c>
      <c r="L19" s="15">
        <f t="shared" si="4"/>
        <v>0.38489732706392299</v>
      </c>
      <c r="N19" s="1" t="str">
        <f t="shared" si="5"/>
        <v>CD56</v>
      </c>
      <c r="O19" s="1" t="e">
        <f>#REF!/#REF!</f>
        <v>#REF!</v>
      </c>
      <c r="P19" s="1" t="e">
        <f>#REF!/#REF!</f>
        <v>#REF!</v>
      </c>
      <c r="Q19" s="1" t="e">
        <f>D19/#REF!</f>
        <v>#REF!</v>
      </c>
      <c r="R19" s="1" t="e">
        <f>E19/#REF!</f>
        <v>#REF!</v>
      </c>
      <c r="S19" s="1" t="e">
        <f>F19/#REF!</f>
        <v>#REF!</v>
      </c>
      <c r="T19" s="1" t="e">
        <f>G19/#REF!</f>
        <v>#REF!</v>
      </c>
      <c r="U19" s="1" t="e">
        <f>H19/#REF!</f>
        <v>#REF!</v>
      </c>
      <c r="V19" s="1" t="e">
        <f>I19/#REF!</f>
        <v>#REF!</v>
      </c>
      <c r="W19" s="1" t="e">
        <f>J19/#REF!</f>
        <v>#REF!</v>
      </c>
    </row>
    <row r="20" spans="1:23" x14ac:dyDescent="0.25">
      <c r="A20" s="59" t="s">
        <v>0</v>
      </c>
      <c r="B20" s="8">
        <v>16.533000000000001</v>
      </c>
      <c r="C20" s="8">
        <v>16.129000000000001</v>
      </c>
      <c r="D20" s="8">
        <v>17.742000000000001</v>
      </c>
      <c r="E20" s="8">
        <v>17.946999999999999</v>
      </c>
      <c r="F20" s="8">
        <v>16.652999999999999</v>
      </c>
      <c r="G20" s="8">
        <v>16.963000000000001</v>
      </c>
      <c r="H20" s="8">
        <v>17.605</v>
      </c>
      <c r="I20" s="8">
        <v>17.035</v>
      </c>
      <c r="J20" s="8">
        <v>16.745000000000001</v>
      </c>
      <c r="K20" s="9">
        <f t="shared" si="3"/>
        <v>17.241428571428575</v>
      </c>
      <c r="L20" s="15">
        <f t="shared" si="4"/>
        <v>0.51533350274130152</v>
      </c>
      <c r="N20" s="1" t="str">
        <f t="shared" si="5"/>
        <v>CD19</v>
      </c>
      <c r="O20" s="1" t="e">
        <f>#REF!/#REF!</f>
        <v>#REF!</v>
      </c>
      <c r="P20" s="1" t="e">
        <f>#REF!/#REF!</f>
        <v>#REF!</v>
      </c>
      <c r="Q20" s="1" t="e">
        <f>D20/#REF!</f>
        <v>#REF!</v>
      </c>
      <c r="R20" s="1" t="e">
        <f>E20/#REF!</f>
        <v>#REF!</v>
      </c>
      <c r="S20" s="1" t="e">
        <f>F20/#REF!</f>
        <v>#REF!</v>
      </c>
      <c r="T20" s="1" t="e">
        <f>G20/#REF!</f>
        <v>#REF!</v>
      </c>
      <c r="U20" s="1" t="e">
        <f>H20/#REF!</f>
        <v>#REF!</v>
      </c>
      <c r="V20" s="1" t="e">
        <f>I20/#REF!</f>
        <v>#REF!</v>
      </c>
      <c r="W20" s="1" t="e">
        <f>J20/#REF!</f>
        <v>#REF!</v>
      </c>
    </row>
    <row r="21" spans="1:23" x14ac:dyDescent="0.25">
      <c r="A21" s="59" t="s">
        <v>5</v>
      </c>
      <c r="B21" s="8">
        <v>51.021999999999998</v>
      </c>
      <c r="C21" s="8">
        <v>51.039000000000001</v>
      </c>
      <c r="D21" s="8">
        <v>50.841000000000001</v>
      </c>
      <c r="E21" s="8">
        <v>50.156999999999996</v>
      </c>
      <c r="F21" s="8">
        <v>51.533000000000001</v>
      </c>
      <c r="G21" s="8">
        <v>51.107999999999997</v>
      </c>
      <c r="H21" s="8">
        <v>51.814</v>
      </c>
      <c r="I21" s="8">
        <v>51.386000000000003</v>
      </c>
      <c r="J21" s="8">
        <v>50.84</v>
      </c>
      <c r="K21" s="9">
        <f t="shared" si="3"/>
        <v>51.096999999999994</v>
      </c>
      <c r="L21" s="15">
        <f t="shared" si="4"/>
        <v>0.54818062716590155</v>
      </c>
      <c r="N21" s="1" t="str">
        <f t="shared" si="5"/>
        <v>CD4</v>
      </c>
      <c r="O21" s="1" t="e">
        <f>#REF!/#REF!</f>
        <v>#REF!</v>
      </c>
      <c r="P21" s="1" t="e">
        <f>#REF!/#REF!</f>
        <v>#REF!</v>
      </c>
      <c r="Q21" s="1" t="e">
        <f>D21/#REF!</f>
        <v>#REF!</v>
      </c>
      <c r="R21" s="1" t="e">
        <f>E21/#REF!</f>
        <v>#REF!</v>
      </c>
      <c r="S21" s="1" t="e">
        <f>F21/#REF!</f>
        <v>#REF!</v>
      </c>
      <c r="T21" s="1" t="e">
        <f>G21/#REF!</f>
        <v>#REF!</v>
      </c>
      <c r="U21" s="1" t="e">
        <f>H21/#REF!</f>
        <v>#REF!</v>
      </c>
      <c r="V21" s="1" t="e">
        <f>I21/#REF!</f>
        <v>#REF!</v>
      </c>
      <c r="W21" s="1" t="e">
        <f>J21/#REF!</f>
        <v>#REF!</v>
      </c>
    </row>
    <row r="22" spans="1:23" x14ac:dyDescent="0.25">
      <c r="A22" s="59" t="s">
        <v>7</v>
      </c>
      <c r="B22" s="8">
        <v>77.222999999999999</v>
      </c>
      <c r="C22" s="8">
        <v>77.024000000000001</v>
      </c>
      <c r="D22" s="8">
        <v>75.835999999999999</v>
      </c>
      <c r="E22" s="8">
        <v>75.472999999999999</v>
      </c>
      <c r="F22" s="8">
        <v>76.349000000000004</v>
      </c>
      <c r="G22" s="8">
        <v>76.132000000000005</v>
      </c>
      <c r="H22" s="8">
        <v>75.741</v>
      </c>
      <c r="I22" s="8">
        <v>76.36</v>
      </c>
      <c r="J22" s="8">
        <v>76.245000000000005</v>
      </c>
      <c r="K22" s="9">
        <f t="shared" si="3"/>
        <v>76.019428571428563</v>
      </c>
      <c r="L22" s="15">
        <f t="shared" si="4"/>
        <v>0.34105564411244327</v>
      </c>
      <c r="N22" s="1" t="str">
        <f t="shared" si="5"/>
        <v>CD3</v>
      </c>
      <c r="O22" s="1" t="e">
        <f>#REF!/#REF!</f>
        <v>#REF!</v>
      </c>
      <c r="P22" s="1" t="e">
        <f>#REF!/#REF!</f>
        <v>#REF!</v>
      </c>
      <c r="Q22" s="1" t="e">
        <f>D22/#REF!</f>
        <v>#REF!</v>
      </c>
      <c r="R22" s="1" t="e">
        <f>E22/#REF!</f>
        <v>#REF!</v>
      </c>
      <c r="S22" s="1" t="e">
        <f>F22/#REF!</f>
        <v>#REF!</v>
      </c>
      <c r="T22" s="1" t="e">
        <f>G22/#REF!</f>
        <v>#REF!</v>
      </c>
      <c r="U22" s="1" t="e">
        <f>H22/#REF!</f>
        <v>#REF!</v>
      </c>
      <c r="V22" s="1" t="e">
        <f>I22/#REF!</f>
        <v>#REF!</v>
      </c>
      <c r="W22" s="1" t="e">
        <f>J22/#REF!</f>
        <v>#REF!</v>
      </c>
    </row>
    <row r="23" spans="1:23" x14ac:dyDescent="0.25">
      <c r="A23" s="59" t="s">
        <v>8</v>
      </c>
      <c r="B23" s="8">
        <v>80.444999999999993</v>
      </c>
      <c r="C23" s="8">
        <v>78.805000000000007</v>
      </c>
      <c r="D23" s="8">
        <v>79.427999999999997</v>
      </c>
      <c r="E23" s="8">
        <v>79.126999999999995</v>
      </c>
      <c r="F23" s="8">
        <v>79.992000000000004</v>
      </c>
      <c r="G23" s="8">
        <v>79.733000000000004</v>
      </c>
      <c r="H23" s="8">
        <v>80.06</v>
      </c>
      <c r="I23" s="8">
        <v>79.512</v>
      </c>
      <c r="J23" s="8">
        <v>79.710999999999999</v>
      </c>
      <c r="K23" s="9">
        <f t="shared" si="3"/>
        <v>79.651857142857139</v>
      </c>
      <c r="L23" s="15">
        <f t="shared" si="4"/>
        <v>0.32596187331825288</v>
      </c>
      <c r="N23" s="1" t="str">
        <f t="shared" si="5"/>
        <v>CD5</v>
      </c>
      <c r="O23" s="1" t="e">
        <f>#REF!/#REF!</f>
        <v>#REF!</v>
      </c>
      <c r="P23" s="1" t="e">
        <f>#REF!/#REF!</f>
        <v>#REF!</v>
      </c>
      <c r="Q23" s="1" t="e">
        <f>D23/#REF!</f>
        <v>#REF!</v>
      </c>
      <c r="R23" s="1" t="e">
        <f>E23/#REF!</f>
        <v>#REF!</v>
      </c>
      <c r="S23" s="1" t="e">
        <f>F23/#REF!</f>
        <v>#REF!</v>
      </c>
      <c r="T23" s="1" t="e">
        <f>G23/#REF!</f>
        <v>#REF!</v>
      </c>
      <c r="U23" s="1" t="e">
        <f>H23/#REF!</f>
        <v>#REF!</v>
      </c>
      <c r="V23" s="1" t="e">
        <f>I23/#REF!</f>
        <v>#REF!</v>
      </c>
      <c r="W23" s="1" t="e">
        <f>J23/#REF!</f>
        <v>#REF!</v>
      </c>
    </row>
    <row r="24" spans="1:23" x14ac:dyDescent="0.25">
      <c r="A24" s="59" t="s">
        <v>47</v>
      </c>
      <c r="B24" s="8">
        <v>23.196999999999999</v>
      </c>
      <c r="C24" s="8">
        <v>23.331</v>
      </c>
      <c r="D24" s="8">
        <v>23.103000000000002</v>
      </c>
      <c r="E24" s="8">
        <v>22.838000000000001</v>
      </c>
      <c r="F24" s="8">
        <v>22.905000000000001</v>
      </c>
      <c r="G24" s="8">
        <v>23.141999999999999</v>
      </c>
      <c r="H24" s="8">
        <v>23.067</v>
      </c>
      <c r="I24" s="8">
        <v>22.943000000000001</v>
      </c>
      <c r="J24" s="8">
        <v>23.722000000000001</v>
      </c>
      <c r="K24" s="9">
        <f t="shared" si="3"/>
        <v>23.102857142857147</v>
      </c>
      <c r="L24" s="15">
        <f t="shared" si="4"/>
        <v>0.29467690135210162</v>
      </c>
      <c r="N24" s="1" t="str">
        <f t="shared" si="5"/>
        <v>LyCD45</v>
      </c>
      <c r="O24" s="1" t="e">
        <f>#REF!/#REF!</f>
        <v>#REF!</v>
      </c>
      <c r="P24" s="1" t="e">
        <f>#REF!/#REF!</f>
        <v>#REF!</v>
      </c>
      <c r="Q24" s="1" t="e">
        <f>D24/#REF!</f>
        <v>#REF!</v>
      </c>
      <c r="R24" s="1" t="e">
        <f>E24/#REF!</f>
        <v>#REF!</v>
      </c>
      <c r="S24" s="1" t="e">
        <f>F24/#REF!</f>
        <v>#REF!</v>
      </c>
      <c r="T24" s="1" t="e">
        <f>G24/#REF!</f>
        <v>#REF!</v>
      </c>
      <c r="U24" s="1" t="e">
        <f>H25/#REF!</f>
        <v>#REF!</v>
      </c>
      <c r="V24" s="1" t="e">
        <f>I24/#REF!</f>
        <v>#REF!</v>
      </c>
      <c r="W24" s="1" t="e">
        <f>J24/#REF!</f>
        <v>#REF!</v>
      </c>
    </row>
    <row r="25" spans="1:23" x14ac:dyDescent="0.25">
      <c r="A25" s="59" t="s">
        <v>11</v>
      </c>
      <c r="B25" s="8">
        <v>37.411000000000001</v>
      </c>
      <c r="C25" s="8">
        <v>38.600999999999999</v>
      </c>
      <c r="D25" s="8">
        <v>35.375</v>
      </c>
      <c r="E25" s="8">
        <v>36.936999999999998</v>
      </c>
      <c r="F25" s="8">
        <v>37.606999999999999</v>
      </c>
      <c r="G25" s="8">
        <v>37.746000000000002</v>
      </c>
      <c r="H25" s="8">
        <v>36.593000000000004</v>
      </c>
      <c r="I25" s="8">
        <v>38.320999999999998</v>
      </c>
      <c r="J25" s="8">
        <v>38.244</v>
      </c>
      <c r="K25" s="9">
        <f t="shared" si="3"/>
        <v>37.260428571428569</v>
      </c>
      <c r="L25" s="15">
        <f t="shared" si="4"/>
        <v>1.0450696718628947</v>
      </c>
      <c r="N25" s="1" t="str">
        <f t="shared" si="5"/>
        <v>TRBC1</v>
      </c>
      <c r="O25" s="1" t="e">
        <f>#REF!/#REF!</f>
        <v>#REF!</v>
      </c>
      <c r="P25" s="1" t="e">
        <f>#REF!/#REF!</f>
        <v>#REF!</v>
      </c>
      <c r="Q25" s="1" t="e">
        <f>D25/#REF!</f>
        <v>#REF!</v>
      </c>
      <c r="R25" s="1" t="e">
        <f>E25/#REF!</f>
        <v>#REF!</v>
      </c>
      <c r="S25" s="1" t="e">
        <f>F25/#REF!</f>
        <v>#REF!</v>
      </c>
      <c r="T25" s="1" t="e">
        <f>G25/#REF!</f>
        <v>#REF!</v>
      </c>
      <c r="U25" s="1" t="e">
        <f>H27/#REF!</f>
        <v>#REF!</v>
      </c>
      <c r="V25" s="1" t="e">
        <f>I25/#REF!</f>
        <v>#REF!</v>
      </c>
      <c r="W25" s="1" t="e">
        <f>J25/#REF!</f>
        <v>#REF!</v>
      </c>
    </row>
    <row r="26" spans="1:23" x14ac:dyDescent="0.25">
      <c r="A26" s="59" t="s">
        <v>6</v>
      </c>
      <c r="B26" s="8">
        <v>26.474</v>
      </c>
      <c r="C26" s="8">
        <v>27.280999999999999</v>
      </c>
      <c r="D26" s="8">
        <v>26.033999999999999</v>
      </c>
      <c r="E26" s="8">
        <v>26.824999999999999</v>
      </c>
      <c r="F26" s="8">
        <v>26.558</v>
      </c>
      <c r="G26" s="8">
        <v>26.934000000000001</v>
      </c>
      <c r="H26" s="8">
        <v>25.541</v>
      </c>
      <c r="I26" s="8">
        <v>26.588000000000001</v>
      </c>
      <c r="J26" s="8">
        <v>27.103999999999999</v>
      </c>
      <c r="K26" s="9">
        <f>AVERAGE(D26:J26)</f>
        <v>26.512</v>
      </c>
      <c r="L26" s="15">
        <f>STDEV(D26:J26)</f>
        <v>0.54859426415764379</v>
      </c>
      <c r="N26" s="1" t="str">
        <f>A26</f>
        <v>CD8</v>
      </c>
      <c r="O26" s="1" t="e">
        <f>#REF!/#REF!</f>
        <v>#REF!</v>
      </c>
      <c r="P26" s="1" t="e">
        <f>#REF!/#REF!</f>
        <v>#REF!</v>
      </c>
      <c r="Q26" s="1" t="e">
        <f>D26/#REF!</f>
        <v>#REF!</v>
      </c>
      <c r="R26" s="1" t="e">
        <f>E26/#REF!</f>
        <v>#REF!</v>
      </c>
      <c r="S26" s="1" t="e">
        <f>F26/#REF!</f>
        <v>#REF!</v>
      </c>
      <c r="T26" s="1" t="e">
        <f>G26/#REF!</f>
        <v>#REF!</v>
      </c>
      <c r="U26" s="1" t="e">
        <f>H26/#REF!</f>
        <v>#REF!</v>
      </c>
      <c r="V26" s="1" t="e">
        <f>I26/#REF!</f>
        <v>#REF!</v>
      </c>
      <c r="W26" s="1" t="e">
        <f>J26/#REF!</f>
        <v>#REF!</v>
      </c>
    </row>
    <row r="27" spans="1:23" ht="15.75" thickBot="1" x14ac:dyDescent="0.3">
      <c r="A27" s="60" t="s">
        <v>9</v>
      </c>
      <c r="B27" s="8">
        <v>19.152999999999999</v>
      </c>
      <c r="C27" s="8">
        <v>18.731000000000002</v>
      </c>
      <c r="D27" s="8">
        <v>20.254999999999999</v>
      </c>
      <c r="E27" s="8">
        <v>20.053000000000001</v>
      </c>
      <c r="F27" s="8">
        <v>18.882999999999999</v>
      </c>
      <c r="G27" s="8">
        <v>19.465</v>
      </c>
      <c r="H27" s="8">
        <v>20.13</v>
      </c>
      <c r="I27" s="8">
        <v>19.623000000000001</v>
      </c>
      <c r="J27" s="8">
        <v>19.155999999999999</v>
      </c>
      <c r="K27" s="17">
        <f t="shared" si="3"/>
        <v>19.652142857142856</v>
      </c>
      <c r="L27" s="18">
        <f t="shared" si="4"/>
        <v>0.52058954675490399</v>
      </c>
      <c r="N27" s="1" t="str">
        <f t="shared" si="5"/>
        <v>HLADR</v>
      </c>
      <c r="O27" s="1" t="e">
        <f>#REF!/#REF!</f>
        <v>#REF!</v>
      </c>
      <c r="P27" s="1" t="e">
        <f>#REF!/#REF!</f>
        <v>#REF!</v>
      </c>
      <c r="Q27" s="1" t="e">
        <f>D27/#REF!</f>
        <v>#REF!</v>
      </c>
      <c r="R27" s="1" t="e">
        <f>E27/#REF!</f>
        <v>#REF!</v>
      </c>
      <c r="S27" s="1" t="e">
        <f>F27/#REF!</f>
        <v>#REF!</v>
      </c>
      <c r="T27" s="1" t="e">
        <f>G27/#REF!</f>
        <v>#REF!</v>
      </c>
      <c r="U27" s="1" t="e">
        <f>#REF!/#REF!</f>
        <v>#REF!</v>
      </c>
      <c r="V27" s="1" t="e">
        <f>I27/#REF!</f>
        <v>#REF!</v>
      </c>
      <c r="W27" s="1" t="e">
        <f>J27/#REF!</f>
        <v>#REF!</v>
      </c>
    </row>
    <row r="28" spans="1:23" ht="15.75" thickTop="1" x14ac:dyDescent="0.25"/>
    <row r="31" spans="1:23" x14ac:dyDescent="0.25">
      <c r="B31" s="1"/>
      <c r="C31" s="1"/>
      <c r="D31" s="1"/>
      <c r="E31" s="1"/>
      <c r="F31" s="1"/>
      <c r="G31" s="1"/>
      <c r="H31" s="1"/>
      <c r="I31" s="1"/>
      <c r="J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F45" sqref="F45"/>
    </sheetView>
  </sheetViews>
  <sheetFormatPr baseColWidth="10" defaultColWidth="9.140625" defaultRowHeight="15" x14ac:dyDescent="0.25"/>
  <cols>
    <col min="1" max="9" width="11.7109375" customWidth="1"/>
    <col min="10" max="10" width="12.42578125" customWidth="1"/>
    <col min="11" max="11" width="15.85546875" customWidth="1"/>
    <col min="12" max="12" width="13.85546875" customWidth="1"/>
  </cols>
  <sheetData>
    <row r="1" spans="1:23" ht="15.75" thickBot="1" x14ac:dyDescent="0.3">
      <c r="A1" s="1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thickTop="1" x14ac:dyDescent="0.25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15</v>
      </c>
      <c r="L2" s="14" t="s">
        <v>16</v>
      </c>
      <c r="N2" s="5" t="s">
        <v>10</v>
      </c>
      <c r="O2" s="5">
        <v>1</v>
      </c>
      <c r="P2" s="5">
        <v>4</v>
      </c>
      <c r="Q2" s="5">
        <v>8</v>
      </c>
      <c r="R2" s="5">
        <v>11</v>
      </c>
      <c r="S2" s="5">
        <v>15</v>
      </c>
      <c r="T2" s="5">
        <v>18</v>
      </c>
      <c r="U2" s="5">
        <v>22</v>
      </c>
      <c r="V2" s="5">
        <v>25</v>
      </c>
      <c r="W2" s="5">
        <v>29</v>
      </c>
    </row>
    <row r="3" spans="1:23" x14ac:dyDescent="0.25">
      <c r="A3" s="59" t="s">
        <v>1</v>
      </c>
      <c r="B3" s="10">
        <f>B25</f>
        <v>35.497</v>
      </c>
      <c r="C3" s="10">
        <v>217550.266</v>
      </c>
      <c r="D3" s="10">
        <v>232189.07800000001</v>
      </c>
      <c r="E3" s="10">
        <v>189498.891</v>
      </c>
      <c r="F3" s="10">
        <v>187424.56299999999</v>
      </c>
      <c r="G3" s="10">
        <v>175061.42199999999</v>
      </c>
      <c r="H3" s="10">
        <v>174884.92199999999</v>
      </c>
      <c r="I3" s="10">
        <v>209665.59400000001</v>
      </c>
      <c r="J3" s="10">
        <v>212438.90599999999</v>
      </c>
      <c r="K3" s="11">
        <f>AVERAGE(B3:J3)</f>
        <v>177638.79322222222</v>
      </c>
      <c r="L3" s="30">
        <f>STDEV(B3:J3)</f>
        <v>69461.323531156289</v>
      </c>
      <c r="N3" s="1" t="str">
        <f>A3</f>
        <v>CD57</v>
      </c>
      <c r="O3" s="2">
        <f t="shared" ref="O3:O14" si="0">B3/B3</f>
        <v>1</v>
      </c>
      <c r="P3" s="2">
        <f t="shared" ref="P3:P14" si="1">C3/$B3</f>
        <v>6128.6944248809759</v>
      </c>
      <c r="Q3" s="2">
        <f t="shared" ref="Q3:Q14" si="2">D3/$B3</f>
        <v>6541.0901766346451</v>
      </c>
      <c r="R3" s="2">
        <f t="shared" ref="R3:R14" si="3">E3/$B3</f>
        <v>5338.4480660337495</v>
      </c>
      <c r="S3" s="2">
        <f t="shared" ref="S3:S14" si="4">F3/$B3</f>
        <v>5280.0113530720901</v>
      </c>
      <c r="T3" s="2">
        <f t="shared" ref="T3:T14" si="5">G3/$B3</f>
        <v>4931.7244274164013</v>
      </c>
      <c r="U3" s="2">
        <f t="shared" ref="U3:U14" si="6">H3/$B3</f>
        <v>4926.7521762402457</v>
      </c>
      <c r="V3" s="2">
        <f t="shared" ref="V3:V14" si="7">I3/$B3</f>
        <v>5906.5722173704826</v>
      </c>
      <c r="W3" s="2">
        <f t="shared" ref="W3:W14" si="8">J3/$B3</f>
        <v>5984.7002845310872</v>
      </c>
    </row>
    <row r="4" spans="1:23" x14ac:dyDescent="0.25">
      <c r="A4" s="59" t="s">
        <v>2</v>
      </c>
      <c r="B4" s="10">
        <v>30243.953000000001</v>
      </c>
      <c r="C4" s="10">
        <v>37343.175999999999</v>
      </c>
      <c r="D4" s="10">
        <v>38112.512000000002</v>
      </c>
      <c r="E4" s="10">
        <v>35787.144999999997</v>
      </c>
      <c r="F4" s="10">
        <v>34687.211000000003</v>
      </c>
      <c r="G4" s="10">
        <v>32205.763999999999</v>
      </c>
      <c r="H4" s="10">
        <v>33818.608999999997</v>
      </c>
      <c r="I4" s="10">
        <v>34317.75</v>
      </c>
      <c r="J4" s="10">
        <v>34868.847999999998</v>
      </c>
      <c r="K4" s="11">
        <f t="shared" ref="K4:K14" si="9">AVERAGE(B4:J4)</f>
        <v>34598.329777777777</v>
      </c>
      <c r="L4" s="30">
        <f t="shared" ref="L4:L14" si="10">STDEV(B4:J4)</f>
        <v>2417.3765923588417</v>
      </c>
      <c r="N4" s="1" t="str">
        <f t="shared" ref="N4:N14" si="11">A4</f>
        <v>CD2</v>
      </c>
      <c r="O4" s="1">
        <f t="shared" si="0"/>
        <v>1</v>
      </c>
      <c r="P4" s="1">
        <f t="shared" si="1"/>
        <v>1.2347319809682284</v>
      </c>
      <c r="Q4" s="1">
        <f t="shared" si="2"/>
        <v>1.2601696610228168</v>
      </c>
      <c r="R4" s="1">
        <f t="shared" si="3"/>
        <v>1.1832826548831099</v>
      </c>
      <c r="S4" s="1">
        <f t="shared" si="4"/>
        <v>1.1469139301995346</v>
      </c>
      <c r="T4" s="1">
        <f t="shared" si="5"/>
        <v>1.0648662230099353</v>
      </c>
      <c r="U4" s="1">
        <f t="shared" si="6"/>
        <v>1.1181940733739402</v>
      </c>
      <c r="V4" s="1">
        <f t="shared" si="7"/>
        <v>1.1346979014284277</v>
      </c>
      <c r="W4" s="1">
        <f t="shared" si="8"/>
        <v>1.1529196596754399</v>
      </c>
    </row>
    <row r="5" spans="1:23" x14ac:dyDescent="0.25">
      <c r="A5" s="59" t="s">
        <v>3</v>
      </c>
      <c r="B5" s="10">
        <v>21186.157999999999</v>
      </c>
      <c r="C5" s="10">
        <v>21417.338</v>
      </c>
      <c r="D5" s="10">
        <v>21142.491999999998</v>
      </c>
      <c r="E5" s="10">
        <v>20931.023000000001</v>
      </c>
      <c r="F5" s="10">
        <v>21128.199000000001</v>
      </c>
      <c r="G5" s="10">
        <v>20820.396000000001</v>
      </c>
      <c r="H5" s="10">
        <v>21089.789000000001</v>
      </c>
      <c r="I5" s="10">
        <v>21335.918000000001</v>
      </c>
      <c r="J5" s="10">
        <v>21205.893</v>
      </c>
      <c r="K5" s="11">
        <f t="shared" si="9"/>
        <v>21139.689555555557</v>
      </c>
      <c r="L5" s="30">
        <f t="shared" si="10"/>
        <v>183.79898378739125</v>
      </c>
      <c r="N5" s="1" t="str">
        <f t="shared" si="11"/>
        <v>CD7</v>
      </c>
      <c r="O5" s="1">
        <f t="shared" si="0"/>
        <v>1</v>
      </c>
      <c r="P5" s="1">
        <f t="shared" si="1"/>
        <v>1.0109118415901552</v>
      </c>
      <c r="Q5" s="1">
        <f t="shared" si="2"/>
        <v>0.997938937300477</v>
      </c>
      <c r="R5" s="1">
        <f t="shared" si="3"/>
        <v>0.98795746732371215</v>
      </c>
      <c r="S5" s="1">
        <f t="shared" si="4"/>
        <v>0.99726429869917899</v>
      </c>
      <c r="T5" s="1">
        <f t="shared" si="5"/>
        <v>0.98273580325418142</v>
      </c>
      <c r="U5" s="1">
        <f t="shared" si="6"/>
        <v>0.99545132250972546</v>
      </c>
      <c r="V5" s="1">
        <f t="shared" si="7"/>
        <v>1.0070687663143079</v>
      </c>
      <c r="W5" s="1">
        <f t="shared" si="8"/>
        <v>1.0009315044285048</v>
      </c>
    </row>
    <row r="6" spans="1:23" x14ac:dyDescent="0.25">
      <c r="A6" s="59" t="s">
        <v>4</v>
      </c>
      <c r="B6" s="10">
        <v>25282.467000000001</v>
      </c>
      <c r="C6" s="10">
        <v>24664.634999999998</v>
      </c>
      <c r="D6" s="10">
        <v>24082.311000000002</v>
      </c>
      <c r="E6" s="10">
        <v>24057.141</v>
      </c>
      <c r="F6" s="10">
        <v>23899.502</v>
      </c>
      <c r="G6" s="10">
        <v>23486.083999999999</v>
      </c>
      <c r="H6" s="10">
        <v>25137.273000000001</v>
      </c>
      <c r="I6" s="10">
        <v>26196.728999999999</v>
      </c>
      <c r="J6" s="10">
        <v>24165.363000000001</v>
      </c>
      <c r="K6" s="11">
        <f t="shared" si="9"/>
        <v>24552.389444444445</v>
      </c>
      <c r="L6" s="30">
        <f t="shared" si="10"/>
        <v>849.32746921551268</v>
      </c>
      <c r="N6" s="1" t="str">
        <f t="shared" si="11"/>
        <v>CD56</v>
      </c>
      <c r="O6" s="1">
        <f t="shared" si="0"/>
        <v>1</v>
      </c>
      <c r="P6" s="1">
        <f t="shared" si="1"/>
        <v>0.97556282778891779</v>
      </c>
      <c r="Q6" s="1">
        <f t="shared" si="2"/>
        <v>0.95253010712918174</v>
      </c>
      <c r="R6" s="1">
        <f t="shared" si="3"/>
        <v>0.95153455554792177</v>
      </c>
      <c r="S6" s="1">
        <f t="shared" si="4"/>
        <v>0.94529944407719391</v>
      </c>
      <c r="T6" s="1">
        <f t="shared" si="5"/>
        <v>0.9289474796901741</v>
      </c>
      <c r="U6" s="1">
        <f t="shared" si="6"/>
        <v>0.9942571268856002</v>
      </c>
      <c r="V6" s="1">
        <f t="shared" si="7"/>
        <v>1.0361618982831067</v>
      </c>
      <c r="W6" s="1">
        <f t="shared" si="8"/>
        <v>0.95581507136941979</v>
      </c>
    </row>
    <row r="7" spans="1:23" x14ac:dyDescent="0.25">
      <c r="A7" s="59" t="s">
        <v>0</v>
      </c>
      <c r="B7" s="10">
        <v>166144.04699999999</v>
      </c>
      <c r="C7" s="10">
        <v>172681.28099999999</v>
      </c>
      <c r="D7" s="10">
        <v>168903.266</v>
      </c>
      <c r="E7" s="10">
        <v>171232.70300000001</v>
      </c>
      <c r="F7" s="10">
        <v>164592.84400000001</v>
      </c>
      <c r="G7" s="10">
        <v>161957.28099999999</v>
      </c>
      <c r="H7" s="10">
        <v>164770.53099999999</v>
      </c>
      <c r="I7" s="10">
        <v>167963.90599999999</v>
      </c>
      <c r="J7" s="10">
        <v>164882.28099999999</v>
      </c>
      <c r="K7" s="11">
        <f t="shared" si="9"/>
        <v>167014.23777777777</v>
      </c>
      <c r="L7" s="30">
        <f t="shared" si="10"/>
        <v>3466.8749715403942</v>
      </c>
      <c r="N7" s="1" t="str">
        <f t="shared" si="11"/>
        <v>CD19</v>
      </c>
      <c r="O7" s="1">
        <f t="shared" si="0"/>
        <v>1</v>
      </c>
      <c r="P7" s="1">
        <f t="shared" si="1"/>
        <v>1.0393467844201483</v>
      </c>
      <c r="Q7" s="1">
        <f t="shared" si="2"/>
        <v>1.0166073900920447</v>
      </c>
      <c r="R7" s="1">
        <f t="shared" si="3"/>
        <v>1.030627976697835</v>
      </c>
      <c r="S7" s="1">
        <f t="shared" si="4"/>
        <v>0.99066350538578141</v>
      </c>
      <c r="T7" s="1">
        <f t="shared" si="5"/>
        <v>0.9748003851140089</v>
      </c>
      <c r="U7" s="1">
        <f t="shared" si="6"/>
        <v>0.99173298095958862</v>
      </c>
      <c r="V7" s="1">
        <f t="shared" si="7"/>
        <v>1.0109535010905326</v>
      </c>
      <c r="W7" s="1">
        <f t="shared" si="8"/>
        <v>0.99240559007208962</v>
      </c>
    </row>
    <row r="8" spans="1:23" x14ac:dyDescent="0.25">
      <c r="A8" s="59" t="s">
        <v>5</v>
      </c>
      <c r="B8" s="10">
        <v>65285.684000000001</v>
      </c>
      <c r="C8" s="10">
        <v>81334.866999999998</v>
      </c>
      <c r="D8" s="10">
        <v>73412.406000000003</v>
      </c>
      <c r="E8" s="10">
        <v>71181.883000000002</v>
      </c>
      <c r="F8" s="10">
        <v>68781.960999999996</v>
      </c>
      <c r="G8" s="10">
        <v>69805.164000000004</v>
      </c>
      <c r="H8" s="10">
        <v>69466.304999999993</v>
      </c>
      <c r="I8" s="10">
        <v>67123.070000000007</v>
      </c>
      <c r="J8" s="10">
        <v>67150.289000000004</v>
      </c>
      <c r="K8" s="11">
        <f t="shared" si="9"/>
        <v>70393.514333333325</v>
      </c>
      <c r="L8" s="30">
        <f t="shared" si="10"/>
        <v>4750.7322468368484</v>
      </c>
      <c r="N8" s="1" t="str">
        <f t="shared" si="11"/>
        <v>CD4</v>
      </c>
      <c r="O8" s="1">
        <f t="shared" si="0"/>
        <v>1</v>
      </c>
      <c r="P8" s="1">
        <f t="shared" si="1"/>
        <v>1.2458300505819928</v>
      </c>
      <c r="Q8" s="1">
        <f t="shared" si="2"/>
        <v>1.1244793881611166</v>
      </c>
      <c r="R8" s="1">
        <f t="shared" si="3"/>
        <v>1.0903138121368232</v>
      </c>
      <c r="S8" s="1">
        <f t="shared" si="4"/>
        <v>1.0535535018672699</v>
      </c>
      <c r="T8" s="1">
        <f t="shared" si="5"/>
        <v>1.0692262027920241</v>
      </c>
      <c r="U8" s="1">
        <f t="shared" si="6"/>
        <v>1.0640357999465855</v>
      </c>
      <c r="V8" s="1">
        <f t="shared" si="7"/>
        <v>1.028143781108275</v>
      </c>
      <c r="W8" s="1">
        <f t="shared" si="8"/>
        <v>1.0285607025270656</v>
      </c>
    </row>
    <row r="9" spans="1:23" x14ac:dyDescent="0.25">
      <c r="A9" s="59" t="s">
        <v>7</v>
      </c>
      <c r="B9" s="10">
        <v>20352.471000000001</v>
      </c>
      <c r="C9" s="10">
        <v>26960.706999999999</v>
      </c>
      <c r="D9" s="10">
        <v>27192.498</v>
      </c>
      <c r="E9" s="10">
        <v>26437.228999999999</v>
      </c>
      <c r="F9" s="10">
        <v>24708.986000000001</v>
      </c>
      <c r="G9" s="10">
        <v>27819.504000000001</v>
      </c>
      <c r="H9" s="10">
        <v>24367.588</v>
      </c>
      <c r="I9" s="10">
        <v>25332.471000000001</v>
      </c>
      <c r="J9" s="10">
        <v>24963.081999999999</v>
      </c>
      <c r="K9" s="11">
        <f t="shared" si="9"/>
        <v>25348.281777777778</v>
      </c>
      <c r="L9" s="30">
        <f t="shared" si="10"/>
        <v>2229.6582543651039</v>
      </c>
      <c r="N9" s="1" t="str">
        <f t="shared" si="11"/>
        <v>CD3</v>
      </c>
      <c r="O9" s="1">
        <f t="shared" si="0"/>
        <v>1</v>
      </c>
      <c r="P9" s="1">
        <f t="shared" si="1"/>
        <v>1.3246896163124369</v>
      </c>
      <c r="Q9" s="1">
        <f t="shared" si="2"/>
        <v>1.336078454552275</v>
      </c>
      <c r="R9" s="1">
        <f t="shared" si="3"/>
        <v>1.2989690047955356</v>
      </c>
      <c r="S9" s="1">
        <f t="shared" si="4"/>
        <v>1.2140533697357927</v>
      </c>
      <c r="T9" s="1">
        <f t="shared" si="5"/>
        <v>1.3668858194172098</v>
      </c>
      <c r="U9" s="1">
        <f t="shared" si="6"/>
        <v>1.1972790920571756</v>
      </c>
      <c r="V9" s="1">
        <f t="shared" si="7"/>
        <v>1.2446877334943751</v>
      </c>
      <c r="W9" s="1">
        <f t="shared" si="8"/>
        <v>1.2265381436976373</v>
      </c>
    </row>
    <row r="10" spans="1:23" x14ac:dyDescent="0.25">
      <c r="A10" s="59" t="s">
        <v>8</v>
      </c>
      <c r="B10" s="10">
        <v>7644.7740000000003</v>
      </c>
      <c r="C10" s="10">
        <v>7890.1679999999997</v>
      </c>
      <c r="D10" s="10">
        <v>8064.482</v>
      </c>
      <c r="E10" s="10">
        <v>7593.5230000000001</v>
      </c>
      <c r="F10" s="10">
        <v>7803.1220000000003</v>
      </c>
      <c r="G10" s="10">
        <v>7973.5249999999996</v>
      </c>
      <c r="H10" s="10">
        <v>8069.06</v>
      </c>
      <c r="I10" s="10">
        <v>7489.6019999999999</v>
      </c>
      <c r="J10" s="10">
        <v>7487.93</v>
      </c>
      <c r="K10" s="11">
        <f t="shared" si="9"/>
        <v>7779.576222222222</v>
      </c>
      <c r="L10" s="30">
        <f t="shared" si="10"/>
        <v>233.8009950464164</v>
      </c>
      <c r="N10" s="1" t="str">
        <f t="shared" si="11"/>
        <v>CD5</v>
      </c>
      <c r="O10" s="1">
        <f t="shared" si="0"/>
        <v>1</v>
      </c>
      <c r="P10" s="1">
        <f t="shared" si="1"/>
        <v>1.0320995754746967</v>
      </c>
      <c r="Q10" s="1">
        <f t="shared" si="2"/>
        <v>1.0549012959702928</v>
      </c>
      <c r="R10" s="1">
        <f t="shared" si="3"/>
        <v>0.9932959430847792</v>
      </c>
      <c r="S10" s="1">
        <f t="shared" si="4"/>
        <v>1.0207132349497841</v>
      </c>
      <c r="T10" s="1">
        <f t="shared" si="5"/>
        <v>1.0430033641282266</v>
      </c>
      <c r="U10" s="1">
        <f t="shared" si="6"/>
        <v>1.0555001364330718</v>
      </c>
      <c r="V10" s="1">
        <f t="shared" si="7"/>
        <v>0.97970221225637277</v>
      </c>
      <c r="W10" s="1">
        <f t="shared" si="8"/>
        <v>0.97948350075489476</v>
      </c>
    </row>
    <row r="11" spans="1:23" x14ac:dyDescent="0.25">
      <c r="A11" s="59" t="s">
        <v>47</v>
      </c>
      <c r="B11" s="10">
        <v>89932.758000000002</v>
      </c>
      <c r="C11" s="10">
        <v>106931.477</v>
      </c>
      <c r="D11" s="10">
        <v>105268.758</v>
      </c>
      <c r="E11" s="10">
        <v>104488.617</v>
      </c>
      <c r="F11" s="10">
        <v>102683.164</v>
      </c>
      <c r="G11" s="10">
        <v>97861.468999999997</v>
      </c>
      <c r="H11" s="10">
        <v>101924.906</v>
      </c>
      <c r="I11" s="10">
        <v>98228.539000000004</v>
      </c>
      <c r="J11" s="10">
        <v>100066.398</v>
      </c>
      <c r="K11" s="11">
        <f t="shared" si="9"/>
        <v>100820.67622222222</v>
      </c>
      <c r="L11" s="30">
        <f t="shared" si="10"/>
        <v>5121.78036592838</v>
      </c>
      <c r="N11" s="1" t="str">
        <f t="shared" si="11"/>
        <v>LyCD45</v>
      </c>
      <c r="O11" s="1">
        <f t="shared" si="0"/>
        <v>1</v>
      </c>
      <c r="P11" s="1">
        <f t="shared" si="1"/>
        <v>1.1890158756167579</v>
      </c>
      <c r="Q11" s="1">
        <f t="shared" si="2"/>
        <v>1.1705274067097997</v>
      </c>
      <c r="R11" s="1">
        <f t="shared" si="3"/>
        <v>1.1618526922081049</v>
      </c>
      <c r="S11" s="1">
        <f t="shared" si="4"/>
        <v>1.1417771041782128</v>
      </c>
      <c r="T11" s="1">
        <f t="shared" si="5"/>
        <v>1.0881626581495476</v>
      </c>
      <c r="U11" s="1">
        <f t="shared" si="6"/>
        <v>1.1333457159181086</v>
      </c>
      <c r="V11" s="1">
        <f t="shared" si="7"/>
        <v>1.0922442632082963</v>
      </c>
      <c r="W11" s="1">
        <f t="shared" si="8"/>
        <v>1.1126801871238063</v>
      </c>
    </row>
    <row r="12" spans="1:23" x14ac:dyDescent="0.25">
      <c r="A12" s="59" t="s">
        <v>11</v>
      </c>
      <c r="B12" s="10">
        <v>49657.108999999997</v>
      </c>
      <c r="C12" s="10">
        <v>50390.167999999998</v>
      </c>
      <c r="D12" s="10">
        <v>58481.832000000002</v>
      </c>
      <c r="E12" s="10">
        <v>58421.394999999997</v>
      </c>
      <c r="F12" s="10">
        <v>55346.542999999998</v>
      </c>
      <c r="G12" s="10">
        <v>54974.843999999997</v>
      </c>
      <c r="H12" s="10">
        <v>52343.383000000002</v>
      </c>
      <c r="I12" s="10">
        <v>54384.464999999997</v>
      </c>
      <c r="J12" s="10">
        <v>53987.625</v>
      </c>
      <c r="K12" s="11">
        <f t="shared" si="9"/>
        <v>54220.818222222217</v>
      </c>
      <c r="L12" s="30">
        <f t="shared" si="10"/>
        <v>3097.2596795330542</v>
      </c>
      <c r="N12" s="1" t="str">
        <f t="shared" si="11"/>
        <v>TRBC1</v>
      </c>
      <c r="O12" s="1">
        <f t="shared" si="0"/>
        <v>1</v>
      </c>
      <c r="P12" s="1">
        <f t="shared" si="1"/>
        <v>1.0147624180054462</v>
      </c>
      <c r="Q12" s="1">
        <f t="shared" si="2"/>
        <v>1.1777131850345941</v>
      </c>
      <c r="R12" s="1">
        <f t="shared" si="3"/>
        <v>1.1764960984740371</v>
      </c>
      <c r="S12" s="1">
        <f t="shared" si="4"/>
        <v>1.1145744106850843</v>
      </c>
      <c r="T12" s="1">
        <f t="shared" si="5"/>
        <v>1.1070890977563757</v>
      </c>
      <c r="U12" s="1">
        <f t="shared" si="6"/>
        <v>1.0540964638114556</v>
      </c>
      <c r="V12" s="1">
        <f t="shared" si="7"/>
        <v>1.0951999843567213</v>
      </c>
      <c r="W12" s="1">
        <f t="shared" si="8"/>
        <v>1.0872083793681988</v>
      </c>
    </row>
    <row r="13" spans="1:23" x14ac:dyDescent="0.25">
      <c r="A13" s="59" t="s">
        <v>6</v>
      </c>
      <c r="B13" s="10">
        <v>22181.833999999999</v>
      </c>
      <c r="C13" s="10">
        <v>27175.532999999999</v>
      </c>
      <c r="D13" s="10">
        <v>27649.688999999998</v>
      </c>
      <c r="E13" s="10">
        <v>23565.16</v>
      </c>
      <c r="F13" s="10">
        <v>23483.363000000001</v>
      </c>
      <c r="G13" s="10">
        <v>22873.958999999999</v>
      </c>
      <c r="H13" s="10">
        <v>24643.982</v>
      </c>
      <c r="I13" s="10">
        <v>25981.232</v>
      </c>
      <c r="J13" s="10">
        <v>23470.93</v>
      </c>
      <c r="K13" s="11">
        <f>AVERAGE(B13:J13)</f>
        <v>24558.409111111108</v>
      </c>
      <c r="L13" s="30">
        <f>STDEV(B13:J13)</f>
        <v>1944.4619012761887</v>
      </c>
      <c r="N13" s="1" t="str">
        <f>A13</f>
        <v>CD8</v>
      </c>
      <c r="O13" s="1">
        <f>B13/B13</f>
        <v>1</v>
      </c>
      <c r="P13" s="1">
        <f t="shared" ref="P13:W13" si="12">C13/$B13</f>
        <v>1.2251256140497671</v>
      </c>
      <c r="Q13" s="1">
        <f t="shared" si="12"/>
        <v>1.2465014840522204</v>
      </c>
      <c r="R13" s="1">
        <f t="shared" si="12"/>
        <v>1.0623630129050645</v>
      </c>
      <c r="S13" s="1">
        <f t="shared" si="12"/>
        <v>1.058675445862592</v>
      </c>
      <c r="T13" s="1">
        <f t="shared" si="12"/>
        <v>1.0312023343065322</v>
      </c>
      <c r="U13" s="1">
        <f t="shared" si="12"/>
        <v>1.1109983962552421</v>
      </c>
      <c r="V13" s="1">
        <f t="shared" si="12"/>
        <v>1.1712842139202737</v>
      </c>
      <c r="W13" s="1">
        <f t="shared" si="12"/>
        <v>1.0581149421639346</v>
      </c>
    </row>
    <row r="14" spans="1:23" ht="15.75" thickBot="1" x14ac:dyDescent="0.3">
      <c r="A14" s="60" t="s">
        <v>9</v>
      </c>
      <c r="B14" s="10">
        <v>32913.148000000001</v>
      </c>
      <c r="C14" s="10">
        <v>48074.065999999999</v>
      </c>
      <c r="D14" s="10">
        <v>46546.953000000001</v>
      </c>
      <c r="E14" s="10">
        <v>36092.843999999997</v>
      </c>
      <c r="F14" s="10">
        <v>39494.773000000001</v>
      </c>
      <c r="G14" s="10">
        <v>38124.836000000003</v>
      </c>
      <c r="H14" s="10">
        <v>36515.574000000001</v>
      </c>
      <c r="I14" s="10">
        <v>34907.644999999997</v>
      </c>
      <c r="J14" s="10">
        <v>33298.934000000001</v>
      </c>
      <c r="K14" s="28">
        <f t="shared" si="9"/>
        <v>38440.974777777781</v>
      </c>
      <c r="L14" s="31">
        <f t="shared" si="10"/>
        <v>5459.1267814019493</v>
      </c>
      <c r="N14" s="1" t="str">
        <f t="shared" si="11"/>
        <v>HLADR</v>
      </c>
      <c r="O14" s="1">
        <f t="shared" si="0"/>
        <v>1</v>
      </c>
      <c r="P14" s="1">
        <f t="shared" si="1"/>
        <v>1.4606340906679602</v>
      </c>
      <c r="Q14" s="1">
        <f t="shared" si="2"/>
        <v>1.4142358245403934</v>
      </c>
      <c r="R14" s="1">
        <f t="shared" si="3"/>
        <v>1.0966086865953995</v>
      </c>
      <c r="S14" s="1">
        <f t="shared" si="4"/>
        <v>1.1999694772435623</v>
      </c>
      <c r="T14" s="1">
        <f t="shared" si="5"/>
        <v>1.1583466886850204</v>
      </c>
      <c r="U14" s="1">
        <f t="shared" si="6"/>
        <v>1.1094524899289488</v>
      </c>
      <c r="V14" s="1">
        <f t="shared" si="7"/>
        <v>1.0605987917047617</v>
      </c>
      <c r="W14" s="1">
        <f t="shared" si="8"/>
        <v>1.0117213339787492</v>
      </c>
    </row>
    <row r="15" spans="1:23" ht="15.75" thickTop="1" x14ac:dyDescent="0.25">
      <c r="A15" s="20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21" t="s">
        <v>21</v>
      </c>
      <c r="L15" s="22" t="s">
        <v>22</v>
      </c>
      <c r="N15" s="6" t="s">
        <v>12</v>
      </c>
      <c r="O15" s="5">
        <v>1</v>
      </c>
      <c r="P15" s="5">
        <v>4</v>
      </c>
      <c r="Q15" s="5">
        <v>8</v>
      </c>
      <c r="R15" s="5">
        <v>11</v>
      </c>
      <c r="S15" s="5">
        <v>15</v>
      </c>
      <c r="T15" s="5">
        <v>18</v>
      </c>
      <c r="U15" s="5">
        <v>22</v>
      </c>
      <c r="V15" s="5">
        <v>25</v>
      </c>
      <c r="W15" s="5">
        <v>29</v>
      </c>
    </row>
    <row r="16" spans="1:23" x14ac:dyDescent="0.25">
      <c r="A16" s="59" t="s">
        <v>1</v>
      </c>
      <c r="B16" s="8">
        <v>21.513999999999999</v>
      </c>
      <c r="C16" s="8">
        <v>22.042000000000002</v>
      </c>
      <c r="D16" s="8">
        <v>20.599</v>
      </c>
      <c r="E16" s="8">
        <v>22.036999999999999</v>
      </c>
      <c r="F16" s="8">
        <v>21.183</v>
      </c>
      <c r="G16" s="8">
        <v>21.922999999999998</v>
      </c>
      <c r="H16" s="8">
        <v>21.669</v>
      </c>
      <c r="I16" s="8">
        <v>22.463000000000001</v>
      </c>
      <c r="J16" s="8">
        <v>22.588999999999999</v>
      </c>
      <c r="K16" s="9">
        <f>AVERAGE(B16:J16)</f>
        <v>21.779888888888891</v>
      </c>
      <c r="L16" s="32">
        <f>STDEV(B16:J16)</f>
        <v>0.62353416996273026</v>
      </c>
      <c r="N16" s="1" t="str">
        <f t="shared" ref="N16:N27" si="13">A16</f>
        <v>CD57</v>
      </c>
      <c r="O16" s="1">
        <f t="shared" ref="O16:O27" si="14">B16/B16</f>
        <v>1</v>
      </c>
      <c r="P16" s="1">
        <f t="shared" ref="P16:P27" si="15">C16/$B16</f>
        <v>1.0245421585944037</v>
      </c>
      <c r="Q16" s="1">
        <f t="shared" ref="Q16:Q27" si="16">D16/$B16</f>
        <v>0.95746955470856188</v>
      </c>
      <c r="R16" s="1">
        <f t="shared" ref="R16:R27" si="17">E16/$B16</f>
        <v>1.0243097517895323</v>
      </c>
      <c r="S16" s="1">
        <f t="shared" ref="S16:S27" si="18">F16/$B16</f>
        <v>0.98461466951752352</v>
      </c>
      <c r="T16" s="1">
        <f t="shared" ref="T16:T27" si="19">G16/$B16</f>
        <v>1.019010876638468</v>
      </c>
      <c r="U16" s="1">
        <f t="shared" ref="U16:U27" si="20">H16/$B16</f>
        <v>1.0072046109510087</v>
      </c>
      <c r="V16" s="1">
        <f t="shared" ref="V16:V27" si="21">I16/$B16</f>
        <v>1.0441108115645628</v>
      </c>
      <c r="W16" s="1">
        <f t="shared" ref="W16:W27" si="22">J16/$B16</f>
        <v>1.0499674630473179</v>
      </c>
    </row>
    <row r="17" spans="1:23" x14ac:dyDescent="0.25">
      <c r="A17" s="59" t="s">
        <v>2</v>
      </c>
      <c r="B17" s="8">
        <v>79.438999999999993</v>
      </c>
      <c r="C17" s="8">
        <v>79.546000000000006</v>
      </c>
      <c r="D17" s="8">
        <v>78.555999999999997</v>
      </c>
      <c r="E17" s="8">
        <v>79.158000000000001</v>
      </c>
      <c r="F17" s="8">
        <v>78.016000000000005</v>
      </c>
      <c r="G17" s="8">
        <v>79.781999999999996</v>
      </c>
      <c r="H17" s="8">
        <v>78.959000000000003</v>
      </c>
      <c r="I17" s="8">
        <v>78.713999999999999</v>
      </c>
      <c r="J17" s="8">
        <v>78.584999999999994</v>
      </c>
      <c r="K17" s="9">
        <f t="shared" ref="K17:K27" si="23">AVERAGE(B17:J17)</f>
        <v>78.972777777777793</v>
      </c>
      <c r="L17" s="32">
        <f t="shared" ref="L17:L27" si="24">STDEV(B17:J17)</f>
        <v>0.56366541001239689</v>
      </c>
      <c r="N17" s="1" t="str">
        <f t="shared" si="13"/>
        <v>CD2</v>
      </c>
      <c r="O17" s="1">
        <f t="shared" si="14"/>
        <v>1</v>
      </c>
      <c r="P17" s="1">
        <f t="shared" si="15"/>
        <v>1.0013469454550035</v>
      </c>
      <c r="Q17" s="1">
        <f t="shared" si="16"/>
        <v>0.98888455292740352</v>
      </c>
      <c r="R17" s="1">
        <f t="shared" si="17"/>
        <v>0.99646269464620663</v>
      </c>
      <c r="S17" s="1">
        <f t="shared" si="18"/>
        <v>0.98208688427598545</v>
      </c>
      <c r="T17" s="1">
        <f t="shared" si="19"/>
        <v>1.0043177784211785</v>
      </c>
      <c r="U17" s="1">
        <f t="shared" si="20"/>
        <v>0.99395762786540631</v>
      </c>
      <c r="V17" s="1">
        <f t="shared" si="21"/>
        <v>0.9908735004217073</v>
      </c>
      <c r="W17" s="1">
        <f t="shared" si="22"/>
        <v>0.98924961291053515</v>
      </c>
    </row>
    <row r="18" spans="1:23" x14ac:dyDescent="0.25">
      <c r="A18" s="59" t="s">
        <v>3</v>
      </c>
      <c r="B18" s="8">
        <v>69.951999999999998</v>
      </c>
      <c r="C18" s="8">
        <v>69.766999999999996</v>
      </c>
      <c r="D18" s="8">
        <v>69.873000000000005</v>
      </c>
      <c r="E18" s="8">
        <v>69.831999999999994</v>
      </c>
      <c r="F18" s="8">
        <v>68.978999999999999</v>
      </c>
      <c r="G18" s="8">
        <v>69.869</v>
      </c>
      <c r="H18" s="8">
        <v>69.730999999999995</v>
      </c>
      <c r="I18" s="8">
        <v>69.575999999999993</v>
      </c>
      <c r="J18" s="8">
        <v>69.216999999999999</v>
      </c>
      <c r="K18" s="9">
        <f t="shared" si="23"/>
        <v>69.643999999999991</v>
      </c>
      <c r="L18" s="32">
        <f t="shared" si="24"/>
        <v>0.33263155292305024</v>
      </c>
      <c r="N18" s="1" t="str">
        <f t="shared" si="13"/>
        <v>CD7</v>
      </c>
      <c r="O18" s="1">
        <f t="shared" si="14"/>
        <v>1</v>
      </c>
      <c r="P18" s="1">
        <f t="shared" si="15"/>
        <v>0.99735532936870996</v>
      </c>
      <c r="Q18" s="1">
        <f t="shared" si="16"/>
        <v>0.99887065416285459</v>
      </c>
      <c r="R18" s="1">
        <f t="shared" si="17"/>
        <v>0.99828453796889294</v>
      </c>
      <c r="S18" s="1">
        <f t="shared" si="18"/>
        <v>0.98609046203110706</v>
      </c>
      <c r="T18" s="1">
        <f t="shared" si="19"/>
        <v>0.99881347209515103</v>
      </c>
      <c r="U18" s="1">
        <f t="shared" si="20"/>
        <v>0.99684069075937776</v>
      </c>
      <c r="V18" s="1">
        <f t="shared" si="21"/>
        <v>0.99462488563586449</v>
      </c>
      <c r="W18" s="1">
        <f t="shared" si="22"/>
        <v>0.98949279505946941</v>
      </c>
    </row>
    <row r="19" spans="1:23" x14ac:dyDescent="0.25">
      <c r="A19" s="59" t="s">
        <v>4</v>
      </c>
      <c r="B19" s="8">
        <v>18.148</v>
      </c>
      <c r="C19" s="8">
        <v>18.100999999999999</v>
      </c>
      <c r="D19" s="8">
        <v>19.934999999999999</v>
      </c>
      <c r="E19" s="8">
        <v>19.224</v>
      </c>
      <c r="F19" s="8">
        <v>18.898</v>
      </c>
      <c r="G19" s="8">
        <v>19.222999999999999</v>
      </c>
      <c r="H19" s="8">
        <v>18.353999999999999</v>
      </c>
      <c r="I19" s="8">
        <v>18.521000000000001</v>
      </c>
      <c r="J19" s="8">
        <v>19.809999999999999</v>
      </c>
      <c r="K19" s="9">
        <f t="shared" si="23"/>
        <v>18.912666666666667</v>
      </c>
      <c r="L19" s="32">
        <f t="shared" si="24"/>
        <v>0.68491349818790948</v>
      </c>
      <c r="N19" s="1" t="str">
        <f t="shared" si="13"/>
        <v>CD56</v>
      </c>
      <c r="O19" s="1">
        <f t="shared" si="14"/>
        <v>1</v>
      </c>
      <c r="P19" s="1">
        <f t="shared" si="15"/>
        <v>0.99741018294026884</v>
      </c>
      <c r="Q19" s="1">
        <f t="shared" si="16"/>
        <v>1.0984681507604144</v>
      </c>
      <c r="R19" s="1">
        <f t="shared" si="17"/>
        <v>1.0592902799206525</v>
      </c>
      <c r="S19" s="1">
        <f t="shared" si="18"/>
        <v>1.0413268679744325</v>
      </c>
      <c r="T19" s="1">
        <f t="shared" si="19"/>
        <v>1.0592351774300197</v>
      </c>
      <c r="U19" s="1">
        <f t="shared" si="20"/>
        <v>1.0113511130703108</v>
      </c>
      <c r="V19" s="1">
        <f t="shared" si="21"/>
        <v>1.0205532290059511</v>
      </c>
      <c r="W19" s="1">
        <f t="shared" si="22"/>
        <v>1.0915803394313421</v>
      </c>
    </row>
    <row r="20" spans="1:23" x14ac:dyDescent="0.25">
      <c r="A20" s="59" t="s">
        <v>0</v>
      </c>
      <c r="B20" s="8">
        <v>16.878</v>
      </c>
      <c r="C20" s="8">
        <v>17.396999999999998</v>
      </c>
      <c r="D20" s="8">
        <v>17.681999999999999</v>
      </c>
      <c r="E20" s="8">
        <v>17.109000000000002</v>
      </c>
      <c r="F20" s="8">
        <v>17.841999999999999</v>
      </c>
      <c r="G20" s="8">
        <v>16.677</v>
      </c>
      <c r="H20" s="8">
        <v>17.111000000000001</v>
      </c>
      <c r="I20" s="8">
        <v>17.422000000000001</v>
      </c>
      <c r="J20" s="8">
        <v>17.34</v>
      </c>
      <c r="K20" s="9">
        <f t="shared" si="23"/>
        <v>17.273111111111113</v>
      </c>
      <c r="L20" s="32">
        <f t="shared" si="24"/>
        <v>0.37038643483679407</v>
      </c>
      <c r="N20" s="1" t="str">
        <f t="shared" si="13"/>
        <v>CD19</v>
      </c>
      <c r="O20" s="1">
        <f t="shared" si="14"/>
        <v>1</v>
      </c>
      <c r="P20" s="1">
        <f t="shared" si="15"/>
        <v>1.0307500888730892</v>
      </c>
      <c r="Q20" s="1">
        <f t="shared" si="16"/>
        <v>1.0476359758265197</v>
      </c>
      <c r="R20" s="1">
        <f t="shared" si="17"/>
        <v>1.0136864557412018</v>
      </c>
      <c r="S20" s="1">
        <f t="shared" si="18"/>
        <v>1.0571157720109017</v>
      </c>
      <c r="T20" s="1">
        <f t="shared" si="19"/>
        <v>0.98809100604337008</v>
      </c>
      <c r="U20" s="1">
        <f t="shared" si="20"/>
        <v>1.0138049531935063</v>
      </c>
      <c r="V20" s="1">
        <f t="shared" si="21"/>
        <v>1.0322313070268989</v>
      </c>
      <c r="W20" s="1">
        <f t="shared" si="22"/>
        <v>1.0273729114824031</v>
      </c>
    </row>
    <row r="21" spans="1:23" x14ac:dyDescent="0.25">
      <c r="A21" s="59" t="s">
        <v>5</v>
      </c>
      <c r="B21" s="8">
        <v>57.468000000000004</v>
      </c>
      <c r="C21" s="8">
        <v>57.265999999999998</v>
      </c>
      <c r="D21" s="8">
        <v>55.726999999999997</v>
      </c>
      <c r="E21" s="8">
        <v>56.487000000000002</v>
      </c>
      <c r="F21" s="8">
        <v>55.753999999999998</v>
      </c>
      <c r="G21" s="8">
        <v>56.424999999999997</v>
      </c>
      <c r="H21" s="8">
        <v>56.360999999999997</v>
      </c>
      <c r="I21" s="8">
        <v>56.661999999999999</v>
      </c>
      <c r="J21" s="8">
        <v>55.984999999999999</v>
      </c>
      <c r="K21" s="9">
        <f t="shared" si="23"/>
        <v>56.459444444444443</v>
      </c>
      <c r="L21" s="32">
        <f t="shared" si="24"/>
        <v>0.61028745503883608</v>
      </c>
      <c r="N21" s="1" t="str">
        <f t="shared" si="13"/>
        <v>CD4</v>
      </c>
      <c r="O21" s="1">
        <f t="shared" si="14"/>
        <v>1</v>
      </c>
      <c r="P21" s="1">
        <f t="shared" si="15"/>
        <v>0.99648500034801968</v>
      </c>
      <c r="Q21" s="1">
        <f t="shared" si="16"/>
        <v>0.96970487923714055</v>
      </c>
      <c r="R21" s="1">
        <f t="shared" si="17"/>
        <v>0.98292963040300685</v>
      </c>
      <c r="S21" s="1">
        <f t="shared" si="18"/>
        <v>0.97017470592329635</v>
      </c>
      <c r="T21" s="1">
        <f t="shared" si="19"/>
        <v>0.98185076912368607</v>
      </c>
      <c r="U21" s="1">
        <f t="shared" si="20"/>
        <v>0.9807371058676132</v>
      </c>
      <c r="V21" s="1">
        <f t="shared" si="21"/>
        <v>0.98597480336883125</v>
      </c>
      <c r="W21" s="1">
        <f t="shared" si="22"/>
        <v>0.97419433423818469</v>
      </c>
    </row>
    <row r="22" spans="1:23" x14ac:dyDescent="0.25">
      <c r="A22" s="59" t="s">
        <v>7</v>
      </c>
      <c r="B22" s="8">
        <v>70.536000000000001</v>
      </c>
      <c r="C22" s="8">
        <v>71.272000000000006</v>
      </c>
      <c r="D22" s="8">
        <v>69.466999999999999</v>
      </c>
      <c r="E22" s="8">
        <v>70.085999999999999</v>
      </c>
      <c r="F22" s="8">
        <v>68.84</v>
      </c>
      <c r="G22" s="8">
        <v>70.248000000000005</v>
      </c>
      <c r="H22" s="8">
        <v>69.944000000000003</v>
      </c>
      <c r="I22" s="8">
        <v>70.397999999999996</v>
      </c>
      <c r="J22" s="8">
        <v>69.638000000000005</v>
      </c>
      <c r="K22" s="9">
        <f t="shared" si="23"/>
        <v>70.047666666666672</v>
      </c>
      <c r="L22" s="32">
        <f t="shared" si="24"/>
        <v>0.69606070137596499</v>
      </c>
      <c r="N22" s="1" t="str">
        <f t="shared" si="13"/>
        <v>CD3</v>
      </c>
      <c r="O22" s="1">
        <f t="shared" si="14"/>
        <v>1</v>
      </c>
      <c r="P22" s="1">
        <f t="shared" si="15"/>
        <v>1.0104343881138711</v>
      </c>
      <c r="Q22" s="1">
        <f t="shared" si="16"/>
        <v>0.98484461835091297</v>
      </c>
      <c r="R22" s="1">
        <f t="shared" si="17"/>
        <v>0.99362027900646477</v>
      </c>
      <c r="S22" s="1">
        <f t="shared" si="18"/>
        <v>0.97595554043325394</v>
      </c>
      <c r="T22" s="1">
        <f t="shared" si="19"/>
        <v>0.99591697856413752</v>
      </c>
      <c r="U22" s="1">
        <f t="shared" si="20"/>
        <v>0.99160712260406036</v>
      </c>
      <c r="V22" s="1">
        <f t="shared" si="21"/>
        <v>0.99804355222864916</v>
      </c>
      <c r="W22" s="1">
        <f t="shared" si="22"/>
        <v>0.98726891232845648</v>
      </c>
    </row>
    <row r="23" spans="1:23" x14ac:dyDescent="0.25">
      <c r="A23" s="59" t="s">
        <v>8</v>
      </c>
      <c r="B23" s="8">
        <v>75.006</v>
      </c>
      <c r="C23" s="8">
        <v>75.641999999999996</v>
      </c>
      <c r="D23" s="8">
        <v>72.272000000000006</v>
      </c>
      <c r="E23" s="8">
        <v>76.113</v>
      </c>
      <c r="F23" s="8">
        <v>75.418000000000006</v>
      </c>
      <c r="G23" s="8">
        <v>74.156000000000006</v>
      </c>
      <c r="H23" s="8">
        <v>74.625</v>
      </c>
      <c r="I23" s="8">
        <v>74.739000000000004</v>
      </c>
      <c r="J23" s="8">
        <v>73.093000000000004</v>
      </c>
      <c r="K23" s="9">
        <f t="shared" si="23"/>
        <v>74.562666666666658</v>
      </c>
      <c r="L23" s="32">
        <f t="shared" si="24"/>
        <v>1.2300439016555447</v>
      </c>
      <c r="N23" s="1" t="str">
        <f t="shared" si="13"/>
        <v>CD5</v>
      </c>
      <c r="O23" s="1">
        <f t="shared" si="14"/>
        <v>1</v>
      </c>
      <c r="P23" s="1">
        <f t="shared" si="15"/>
        <v>1.0084793216542676</v>
      </c>
      <c r="Q23" s="1">
        <f t="shared" si="16"/>
        <v>0.96354958270005076</v>
      </c>
      <c r="R23" s="1">
        <f t="shared" si="17"/>
        <v>1.0147588192944563</v>
      </c>
      <c r="S23" s="1">
        <f t="shared" si="18"/>
        <v>1.0054928939018213</v>
      </c>
      <c r="T23" s="1">
        <f t="shared" si="19"/>
        <v>0.9886675732608059</v>
      </c>
      <c r="U23" s="1">
        <f t="shared" si="20"/>
        <v>0.99492040636749057</v>
      </c>
      <c r="V23" s="1">
        <f t="shared" si="21"/>
        <v>0.99644028477721791</v>
      </c>
      <c r="W23" s="1">
        <f t="shared" si="22"/>
        <v>0.97449537370343708</v>
      </c>
    </row>
    <row r="24" spans="1:23" x14ac:dyDescent="0.25">
      <c r="A24" s="59" t="s">
        <v>47</v>
      </c>
      <c r="B24" s="8">
        <v>23.51</v>
      </c>
      <c r="C24" s="8">
        <v>23.356999999999999</v>
      </c>
      <c r="D24" s="8">
        <v>24.239000000000001</v>
      </c>
      <c r="E24" s="8">
        <v>23.934999999999999</v>
      </c>
      <c r="F24" s="8">
        <v>24.785</v>
      </c>
      <c r="G24" s="8">
        <v>23.736000000000001</v>
      </c>
      <c r="H24" s="8">
        <v>24.347000000000001</v>
      </c>
      <c r="I24" s="8">
        <v>24.341000000000001</v>
      </c>
      <c r="J24" s="8">
        <v>23.675000000000001</v>
      </c>
      <c r="K24" s="9">
        <f t="shared" si="23"/>
        <v>23.991666666666671</v>
      </c>
      <c r="L24" s="32">
        <f t="shared" si="24"/>
        <v>0.46670467107154623</v>
      </c>
      <c r="N24" s="1" t="str">
        <f t="shared" si="13"/>
        <v>LyCD45</v>
      </c>
      <c r="O24" s="1">
        <f t="shared" si="14"/>
        <v>1</v>
      </c>
      <c r="P24" s="1">
        <f t="shared" si="15"/>
        <v>0.99349213100808154</v>
      </c>
      <c r="Q24" s="1">
        <f t="shared" si="16"/>
        <v>1.0310080816673755</v>
      </c>
      <c r="R24" s="1">
        <f t="shared" si="17"/>
        <v>1.0180774138664397</v>
      </c>
      <c r="S24" s="1">
        <f t="shared" si="18"/>
        <v>1.0542322415993193</v>
      </c>
      <c r="T24" s="1">
        <f t="shared" si="19"/>
        <v>1.009612930667801</v>
      </c>
      <c r="U24" s="1">
        <f t="shared" si="20"/>
        <v>1.0356018715440238</v>
      </c>
      <c r="V24" s="1">
        <f t="shared" si="21"/>
        <v>1.035346660995321</v>
      </c>
      <c r="W24" s="1">
        <f t="shared" si="22"/>
        <v>1.0070182900893236</v>
      </c>
    </row>
    <row r="25" spans="1:23" x14ac:dyDescent="0.25">
      <c r="A25" s="59" t="s">
        <v>11</v>
      </c>
      <c r="B25" s="8">
        <v>35.497</v>
      </c>
      <c r="C25" s="8">
        <v>35.630000000000003</v>
      </c>
      <c r="D25" s="8">
        <v>33.302999999999997</v>
      </c>
      <c r="E25" s="8">
        <v>32.853999999999999</v>
      </c>
      <c r="F25" s="8">
        <v>33.828000000000003</v>
      </c>
      <c r="G25" s="8">
        <v>33.886000000000003</v>
      </c>
      <c r="H25" s="8">
        <v>33.012</v>
      </c>
      <c r="I25" s="8">
        <v>35.521000000000001</v>
      </c>
      <c r="J25" s="8">
        <v>34.26</v>
      </c>
      <c r="K25" s="9">
        <f t="shared" si="23"/>
        <v>34.198999999999998</v>
      </c>
      <c r="L25" s="32">
        <f t="shared" si="24"/>
        <v>1.10342591504822</v>
      </c>
      <c r="N25" s="1" t="str">
        <f t="shared" si="13"/>
        <v>TRBC1</v>
      </c>
      <c r="O25" s="1">
        <f t="shared" si="14"/>
        <v>1</v>
      </c>
      <c r="P25" s="1">
        <f t="shared" si="15"/>
        <v>1.0037467955038455</v>
      </c>
      <c r="Q25" s="1">
        <f t="shared" si="16"/>
        <v>0.93819195988393378</v>
      </c>
      <c r="R25" s="1">
        <f t="shared" si="17"/>
        <v>0.92554300363410991</v>
      </c>
      <c r="S25" s="1">
        <f t="shared" si="18"/>
        <v>0.95298194213595522</v>
      </c>
      <c r="T25" s="1">
        <f t="shared" si="19"/>
        <v>0.95461588303236899</v>
      </c>
      <c r="U25" s="1">
        <f t="shared" si="20"/>
        <v>0.92999408400709915</v>
      </c>
      <c r="V25" s="1">
        <f t="shared" si="21"/>
        <v>1.0006761134743782</v>
      </c>
      <c r="W25" s="1">
        <f t="shared" si="22"/>
        <v>0.96515198467476115</v>
      </c>
    </row>
    <row r="26" spans="1:23" x14ac:dyDescent="0.25">
      <c r="A26" s="59" t="s">
        <v>6</v>
      </c>
      <c r="B26" s="8">
        <v>20.599</v>
      </c>
      <c r="C26" s="8">
        <v>20.86</v>
      </c>
      <c r="D26" s="8">
        <v>21.669</v>
      </c>
      <c r="E26" s="8">
        <v>21.709</v>
      </c>
      <c r="F26" s="8">
        <v>21.391999999999999</v>
      </c>
      <c r="G26" s="8">
        <v>22.373999999999999</v>
      </c>
      <c r="H26" s="8">
        <v>20.817</v>
      </c>
      <c r="I26" s="8">
        <v>21.186</v>
      </c>
      <c r="J26" s="8">
        <v>21.713999999999999</v>
      </c>
      <c r="K26" s="9">
        <f>AVERAGE(B26:J26)</f>
        <v>21.36888888888889</v>
      </c>
      <c r="L26" s="32">
        <f>STDEV(B26:J26)</f>
        <v>0.56184438335815978</v>
      </c>
      <c r="N26" s="1" t="str">
        <f>A26</f>
        <v>CD8</v>
      </c>
      <c r="O26" s="1">
        <f>B26/B26</f>
        <v>1</v>
      </c>
      <c r="P26" s="1">
        <f t="shared" ref="P26:W26" si="25">C26/$B26</f>
        <v>1.01267051798631</v>
      </c>
      <c r="Q26" s="1">
        <f t="shared" si="25"/>
        <v>1.0519442691392786</v>
      </c>
      <c r="R26" s="1">
        <f t="shared" si="25"/>
        <v>1.0538861109762609</v>
      </c>
      <c r="S26" s="1">
        <f t="shared" si="25"/>
        <v>1.0384970144181755</v>
      </c>
      <c r="T26" s="1">
        <f t="shared" si="25"/>
        <v>1.0861692315160929</v>
      </c>
      <c r="U26" s="1">
        <f t="shared" si="25"/>
        <v>1.0105830380115539</v>
      </c>
      <c r="V26" s="1">
        <f t="shared" si="25"/>
        <v>1.0284965289577164</v>
      </c>
      <c r="W26" s="1">
        <f t="shared" si="25"/>
        <v>1.0541288412058838</v>
      </c>
    </row>
    <row r="27" spans="1:23" ht="15.75" thickBot="1" x14ac:dyDescent="0.3">
      <c r="A27" s="60" t="s">
        <v>9</v>
      </c>
      <c r="B27" s="8">
        <v>20.587</v>
      </c>
      <c r="C27" s="8">
        <v>19.725000000000001</v>
      </c>
      <c r="D27" s="8">
        <v>21.309000000000001</v>
      </c>
      <c r="E27" s="8">
        <v>21.138000000000002</v>
      </c>
      <c r="F27" s="8">
        <v>22.158000000000001</v>
      </c>
      <c r="G27" s="8">
        <v>20.655999999999999</v>
      </c>
      <c r="H27" s="8">
        <v>21.131</v>
      </c>
      <c r="I27" s="8">
        <v>21.308</v>
      </c>
      <c r="J27" s="8">
        <v>21.015999999999998</v>
      </c>
      <c r="K27" s="17">
        <f t="shared" si="23"/>
        <v>21.00311111111111</v>
      </c>
      <c r="L27" s="33">
        <f t="shared" si="24"/>
        <v>0.65975496293026192</v>
      </c>
      <c r="N27" s="1" t="str">
        <f t="shared" si="13"/>
        <v>HLADR</v>
      </c>
      <c r="O27" s="1">
        <f t="shared" si="14"/>
        <v>1</v>
      </c>
      <c r="P27" s="1">
        <f t="shared" si="15"/>
        <v>0.95812891630640706</v>
      </c>
      <c r="Q27" s="1">
        <f t="shared" si="16"/>
        <v>1.0350706756691117</v>
      </c>
      <c r="R27" s="1">
        <f t="shared" si="17"/>
        <v>1.0267644630106378</v>
      </c>
      <c r="S27" s="1">
        <f t="shared" si="18"/>
        <v>1.0763102929032886</v>
      </c>
      <c r="T27" s="1">
        <f t="shared" si="19"/>
        <v>1.0033516296692087</v>
      </c>
      <c r="U27" s="1">
        <f t="shared" si="20"/>
        <v>1.0264244426094138</v>
      </c>
      <c r="V27" s="1">
        <f t="shared" si="21"/>
        <v>1.0350221013260796</v>
      </c>
      <c r="W27" s="1">
        <f t="shared" si="22"/>
        <v>1.0208383931607323</v>
      </c>
    </row>
    <row r="28" spans="1:23" ht="15.75" thickTop="1" x14ac:dyDescent="0.25"/>
    <row r="31" spans="1:23" x14ac:dyDescent="0.25">
      <c r="A31" s="1"/>
      <c r="B31" s="1"/>
      <c r="C31" s="1"/>
      <c r="D31" s="1"/>
      <c r="E31" s="1"/>
      <c r="F31" s="1"/>
      <c r="G31" s="1"/>
      <c r="H31" s="1"/>
      <c r="I31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0" sqref="E30"/>
    </sheetView>
  </sheetViews>
  <sheetFormatPr baseColWidth="10" defaultColWidth="9.140625" defaultRowHeight="15" x14ac:dyDescent="0.25"/>
  <cols>
    <col min="1" max="9" width="12.140625" customWidth="1"/>
    <col min="10" max="10" width="12.5703125" customWidth="1"/>
    <col min="11" max="11" width="14.5703125" customWidth="1"/>
    <col min="12" max="12" width="16.42578125" customWidth="1"/>
  </cols>
  <sheetData>
    <row r="1" spans="1:23" ht="15.75" thickBot="1" x14ac:dyDescent="0.3">
      <c r="A1" s="1"/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1"/>
      <c r="L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thickTop="1" x14ac:dyDescent="0.25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17</v>
      </c>
      <c r="L2" s="14" t="s">
        <v>18</v>
      </c>
      <c r="N2" s="4" t="s">
        <v>10</v>
      </c>
      <c r="O2" s="1">
        <v>1</v>
      </c>
      <c r="P2" s="1">
        <v>4</v>
      </c>
      <c r="Q2" s="1">
        <v>8</v>
      </c>
      <c r="R2" s="1">
        <v>11</v>
      </c>
      <c r="S2" s="1">
        <v>15</v>
      </c>
      <c r="T2" s="1">
        <v>18</v>
      </c>
      <c r="U2" s="1">
        <v>22</v>
      </c>
      <c r="V2" s="1">
        <v>25</v>
      </c>
      <c r="W2" s="1">
        <v>29</v>
      </c>
    </row>
    <row r="3" spans="1:23" x14ac:dyDescent="0.25">
      <c r="A3" s="59" t="s">
        <v>1</v>
      </c>
      <c r="B3" s="10">
        <v>53510.233999999997</v>
      </c>
      <c r="C3" s="10">
        <v>53129.413999999997</v>
      </c>
      <c r="D3" s="10">
        <v>55609.913999999997</v>
      </c>
      <c r="E3" s="10">
        <v>45643.762000000002</v>
      </c>
      <c r="F3" s="10">
        <v>54671.288999999997</v>
      </c>
      <c r="G3" s="10">
        <v>47776.300999999999</v>
      </c>
      <c r="H3" s="10">
        <v>53554.184000000001</v>
      </c>
      <c r="I3" s="10">
        <v>56857.855000000003</v>
      </c>
      <c r="J3" s="10">
        <v>49114.938000000002</v>
      </c>
      <c r="K3" s="11">
        <f t="shared" ref="K3:K14" si="0">AVERAGE(B3:J3)</f>
        <v>52207.54344444444</v>
      </c>
      <c r="L3" s="30">
        <f>STDEV(B3:J3)</f>
        <v>3806.4944305924737</v>
      </c>
      <c r="N3" s="1" t="str">
        <f>A3</f>
        <v>CD57</v>
      </c>
      <c r="O3" s="2">
        <f t="shared" ref="O3:O14" si="1">B3/B3</f>
        <v>1</v>
      </c>
      <c r="P3" s="2">
        <f t="shared" ref="P3:P14" si="2">C3/$B3</f>
        <v>0.9928832305237163</v>
      </c>
      <c r="Q3" s="2">
        <f t="shared" ref="Q3:Q14" si="3">D3/$B3</f>
        <v>1.0392388491517341</v>
      </c>
      <c r="R3" s="2">
        <f t="shared" ref="R3:R14" si="4">E3/$B3</f>
        <v>0.85299126144729631</v>
      </c>
      <c r="S3" s="2">
        <f t="shared" ref="S3:S14" si="5">F3/$B3</f>
        <v>1.0216978120484392</v>
      </c>
      <c r="T3" s="2">
        <f t="shared" ref="T3:T14" si="6">G3/$B3</f>
        <v>0.89284418004974531</v>
      </c>
      <c r="U3" s="2">
        <f t="shared" ref="U3:U14" si="7">H3/$B3</f>
        <v>1.0008213382135462</v>
      </c>
      <c r="V3" s="2">
        <f t="shared" ref="V3:V14" si="8">I3/$B3</f>
        <v>1.0625603879811105</v>
      </c>
      <c r="W3" s="2">
        <f t="shared" ref="W3:W14" si="9">J3/$B3</f>
        <v>0.91786064699324632</v>
      </c>
    </row>
    <row r="4" spans="1:23" x14ac:dyDescent="0.25">
      <c r="A4" s="59" t="s">
        <v>2</v>
      </c>
      <c r="B4" s="10">
        <v>24728.706999999999</v>
      </c>
      <c r="C4" s="10">
        <v>28267.203000000001</v>
      </c>
      <c r="D4" s="10">
        <v>29395.785</v>
      </c>
      <c r="E4" s="10">
        <v>28223.280999999999</v>
      </c>
      <c r="F4" s="10">
        <v>26911.634999999998</v>
      </c>
      <c r="G4" s="10">
        <v>24796.416000000001</v>
      </c>
      <c r="H4" s="10">
        <v>25982.592000000001</v>
      </c>
      <c r="I4" s="10">
        <v>25859.173999999999</v>
      </c>
      <c r="J4" s="10">
        <v>27199.434000000001</v>
      </c>
      <c r="K4" s="11">
        <f t="shared" si="0"/>
        <v>26818.247444444445</v>
      </c>
      <c r="L4" s="30">
        <f t="shared" ref="L4:L14" si="10">STDEV(B4:J4)</f>
        <v>1618.0018279718593</v>
      </c>
      <c r="N4" s="1" t="str">
        <f t="shared" ref="N4:N14" si="11">A4</f>
        <v>CD2</v>
      </c>
      <c r="O4" s="1">
        <f t="shared" si="1"/>
        <v>1</v>
      </c>
      <c r="P4" s="1">
        <f t="shared" si="2"/>
        <v>1.1430926412772007</v>
      </c>
      <c r="Q4" s="1">
        <f t="shared" si="3"/>
        <v>1.1887311778978173</v>
      </c>
      <c r="R4" s="1">
        <f t="shared" si="4"/>
        <v>1.1413164869477406</v>
      </c>
      <c r="S4" s="1">
        <f t="shared" si="5"/>
        <v>1.0882750561927883</v>
      </c>
      <c r="T4" s="1">
        <f t="shared" si="6"/>
        <v>1.0027380727993584</v>
      </c>
      <c r="U4" s="1">
        <f t="shared" si="7"/>
        <v>1.0507056434450861</v>
      </c>
      <c r="V4" s="1">
        <f t="shared" si="8"/>
        <v>1.0457147638168061</v>
      </c>
      <c r="W4" s="1">
        <f t="shared" si="9"/>
        <v>1.0999133112782646</v>
      </c>
    </row>
    <row r="5" spans="1:23" x14ac:dyDescent="0.25">
      <c r="A5" s="59" t="s">
        <v>3</v>
      </c>
      <c r="B5" s="10">
        <v>27575.103999999999</v>
      </c>
      <c r="C5" s="10">
        <v>34422.391000000003</v>
      </c>
      <c r="D5" s="10">
        <v>34408.805</v>
      </c>
      <c r="E5" s="10">
        <v>33889.214999999997</v>
      </c>
      <c r="F5" s="10">
        <v>34554.902000000002</v>
      </c>
      <c r="G5" s="10">
        <v>33155.18</v>
      </c>
      <c r="H5" s="10">
        <v>33147.737999999998</v>
      </c>
      <c r="I5" s="10">
        <v>34245.063000000002</v>
      </c>
      <c r="J5" s="10">
        <v>34106.938000000002</v>
      </c>
      <c r="K5" s="11">
        <f t="shared" si="0"/>
        <v>33278.370666666677</v>
      </c>
      <c r="L5" s="30">
        <f t="shared" si="10"/>
        <v>2201.4153614170596</v>
      </c>
      <c r="N5" s="1" t="str">
        <f t="shared" si="11"/>
        <v>CD7</v>
      </c>
      <c r="O5" s="1">
        <f t="shared" si="1"/>
        <v>1</v>
      </c>
      <c r="P5" s="1">
        <f t="shared" si="2"/>
        <v>1.2483140952070391</v>
      </c>
      <c r="Q5" s="1">
        <f t="shared" si="3"/>
        <v>1.2478214044088465</v>
      </c>
      <c r="R5" s="1">
        <f t="shared" si="4"/>
        <v>1.2289786830903702</v>
      </c>
      <c r="S5" s="1">
        <f t="shared" si="5"/>
        <v>1.2531195530577148</v>
      </c>
      <c r="T5" s="1">
        <f t="shared" si="6"/>
        <v>1.2023592005310297</v>
      </c>
      <c r="U5" s="1">
        <f t="shared" si="7"/>
        <v>1.2020893194092759</v>
      </c>
      <c r="V5" s="1">
        <f t="shared" si="8"/>
        <v>1.2418833669675371</v>
      </c>
      <c r="W5" s="1">
        <f t="shared" si="9"/>
        <v>1.2368743196761833</v>
      </c>
    </row>
    <row r="6" spans="1:23" x14ac:dyDescent="0.25">
      <c r="A6" s="59" t="s">
        <v>4</v>
      </c>
      <c r="B6" s="10">
        <v>50090.375</v>
      </c>
      <c r="C6" s="10">
        <v>50023.207000000002</v>
      </c>
      <c r="D6" s="10">
        <v>48869.105000000003</v>
      </c>
      <c r="E6" s="10">
        <v>47640.078000000001</v>
      </c>
      <c r="F6" s="10">
        <v>52339.175999999999</v>
      </c>
      <c r="G6" s="10">
        <v>50887.277000000002</v>
      </c>
      <c r="H6" s="10">
        <v>51165.328000000001</v>
      </c>
      <c r="I6" s="10">
        <v>52941.171999999999</v>
      </c>
      <c r="J6" s="10">
        <v>51602.27</v>
      </c>
      <c r="K6" s="11">
        <f t="shared" si="0"/>
        <v>50617.554222222221</v>
      </c>
      <c r="L6" s="30">
        <f t="shared" si="10"/>
        <v>1668.0549550260446</v>
      </c>
      <c r="N6" s="1" t="str">
        <f t="shared" si="11"/>
        <v>CD56</v>
      </c>
      <c r="O6" s="1">
        <f t="shared" si="1"/>
        <v>1</v>
      </c>
      <c r="P6" s="1">
        <f t="shared" si="2"/>
        <v>0.99865906374228586</v>
      </c>
      <c r="Q6" s="1">
        <f t="shared" si="3"/>
        <v>0.97561866925532104</v>
      </c>
      <c r="R6" s="1">
        <f t="shared" si="4"/>
        <v>0.95108247842025539</v>
      </c>
      <c r="S6" s="1">
        <f t="shared" si="5"/>
        <v>1.0448948725179239</v>
      </c>
      <c r="T6" s="1">
        <f t="shared" si="6"/>
        <v>1.0159092839692256</v>
      </c>
      <c r="U6" s="1">
        <f t="shared" si="7"/>
        <v>1.021460270560961</v>
      </c>
      <c r="V6" s="1">
        <f t="shared" si="8"/>
        <v>1.0569130696266498</v>
      </c>
      <c r="W6" s="1">
        <f t="shared" si="9"/>
        <v>1.0301833436064314</v>
      </c>
    </row>
    <row r="7" spans="1:23" x14ac:dyDescent="0.25">
      <c r="A7" s="59" t="s">
        <v>0</v>
      </c>
      <c r="B7" s="10">
        <v>228874.92199999999</v>
      </c>
      <c r="C7" s="10">
        <v>235478.17199999999</v>
      </c>
      <c r="D7" s="10">
        <v>235862.29699999999</v>
      </c>
      <c r="E7" s="10">
        <v>230426.43799999999</v>
      </c>
      <c r="F7" s="10">
        <v>230667.92199999999</v>
      </c>
      <c r="G7" s="10">
        <v>229210.766</v>
      </c>
      <c r="H7" s="10">
        <v>232484.67199999999</v>
      </c>
      <c r="I7" s="10">
        <v>234314.57800000001</v>
      </c>
      <c r="J7" s="10">
        <v>233031.125</v>
      </c>
      <c r="K7" s="11">
        <f t="shared" si="0"/>
        <v>232261.21022222223</v>
      </c>
      <c r="L7" s="30">
        <f t="shared" si="10"/>
        <v>2618.5111840059412</v>
      </c>
      <c r="N7" s="1" t="str">
        <f t="shared" si="11"/>
        <v>CD19</v>
      </c>
      <c r="O7" s="1">
        <f t="shared" si="1"/>
        <v>1</v>
      </c>
      <c r="P7" s="1">
        <f t="shared" si="2"/>
        <v>1.028850910979229</v>
      </c>
      <c r="Q7" s="1">
        <f t="shared" si="3"/>
        <v>1.030529229410289</v>
      </c>
      <c r="R7" s="1">
        <f t="shared" si="4"/>
        <v>1.0067788816111536</v>
      </c>
      <c r="S7" s="1">
        <f t="shared" si="5"/>
        <v>1.0078339731777166</v>
      </c>
      <c r="T7" s="1">
        <f t="shared" si="6"/>
        <v>1.001467369151086</v>
      </c>
      <c r="U7" s="1">
        <f t="shared" si="7"/>
        <v>1.0157717148233478</v>
      </c>
      <c r="V7" s="1">
        <f t="shared" si="8"/>
        <v>1.0237669376464058</v>
      </c>
      <c r="W7" s="1">
        <f t="shared" si="9"/>
        <v>1.0181592765327081</v>
      </c>
    </row>
    <row r="8" spans="1:23" x14ac:dyDescent="0.25">
      <c r="A8" s="59" t="s">
        <v>5</v>
      </c>
      <c r="B8" s="10">
        <v>63310.440999999999</v>
      </c>
      <c r="C8" s="10">
        <v>74280.866999999998</v>
      </c>
      <c r="D8" s="10">
        <v>69904.297000000006</v>
      </c>
      <c r="E8" s="10">
        <v>68626.008000000002</v>
      </c>
      <c r="F8" s="10">
        <v>67355.656000000003</v>
      </c>
      <c r="G8" s="10">
        <v>65672.437999999995</v>
      </c>
      <c r="H8" s="10">
        <v>66655.016000000003</v>
      </c>
      <c r="I8" s="10">
        <v>64037.387000000002</v>
      </c>
      <c r="J8" s="10">
        <v>64937.163999999997</v>
      </c>
      <c r="K8" s="11">
        <f t="shared" si="0"/>
        <v>67197.69711111112</v>
      </c>
      <c r="L8" s="30">
        <f t="shared" si="10"/>
        <v>3398.3681709364</v>
      </c>
      <c r="N8" s="1" t="str">
        <f t="shared" si="11"/>
        <v>CD4</v>
      </c>
      <c r="O8" s="1">
        <f t="shared" si="1"/>
        <v>1</v>
      </c>
      <c r="P8" s="1">
        <f t="shared" si="2"/>
        <v>1.173279886014378</v>
      </c>
      <c r="Q8" s="1">
        <f t="shared" si="3"/>
        <v>1.1041511620492426</v>
      </c>
      <c r="R8" s="1">
        <f t="shared" si="4"/>
        <v>1.0839603533957378</v>
      </c>
      <c r="S8" s="1">
        <f t="shared" si="5"/>
        <v>1.0638949111095277</v>
      </c>
      <c r="T8" s="1">
        <f t="shared" si="6"/>
        <v>1.0373081748080066</v>
      </c>
      <c r="U8" s="1">
        <f t="shared" si="7"/>
        <v>1.0528281741079644</v>
      </c>
      <c r="V8" s="1">
        <f t="shared" si="8"/>
        <v>1.0114822450849774</v>
      </c>
      <c r="W8" s="1">
        <f t="shared" si="9"/>
        <v>1.0256943874391904</v>
      </c>
    </row>
    <row r="9" spans="1:23" x14ac:dyDescent="0.25">
      <c r="A9" s="59" t="s">
        <v>7</v>
      </c>
      <c r="B9" s="10">
        <v>27000.221000000001</v>
      </c>
      <c r="C9" s="10">
        <v>34225.188000000002</v>
      </c>
      <c r="D9" s="10">
        <v>35877.050999999999</v>
      </c>
      <c r="E9" s="10">
        <v>35298.362999999998</v>
      </c>
      <c r="F9" s="10">
        <v>33650.75</v>
      </c>
      <c r="G9" s="10">
        <v>36052.675999999999</v>
      </c>
      <c r="H9" s="10">
        <v>32459.528999999999</v>
      </c>
      <c r="I9" s="10">
        <v>33581.887000000002</v>
      </c>
      <c r="J9" s="10">
        <v>34265.629000000001</v>
      </c>
      <c r="K9" s="11">
        <f t="shared" si="0"/>
        <v>33601.254888888885</v>
      </c>
      <c r="L9" s="30">
        <f t="shared" si="10"/>
        <v>2733.5779237010711</v>
      </c>
      <c r="N9" s="1" t="str">
        <f t="shared" si="11"/>
        <v>CD3</v>
      </c>
      <c r="O9" s="1">
        <f t="shared" si="1"/>
        <v>1</v>
      </c>
      <c r="P9" s="1">
        <f t="shared" si="2"/>
        <v>1.2675891801033776</v>
      </c>
      <c r="Q9" s="1">
        <f t="shared" si="3"/>
        <v>1.3287687904480485</v>
      </c>
      <c r="R9" s="1">
        <f t="shared" si="4"/>
        <v>1.3073360769898883</v>
      </c>
      <c r="S9" s="1">
        <f t="shared" si="5"/>
        <v>1.2463138727642267</v>
      </c>
      <c r="T9" s="1">
        <f t="shared" si="6"/>
        <v>1.3352733668365158</v>
      </c>
      <c r="U9" s="1">
        <f t="shared" si="7"/>
        <v>1.2021949375895848</v>
      </c>
      <c r="V9" s="1">
        <f t="shared" si="8"/>
        <v>1.2437634121587375</v>
      </c>
      <c r="W9" s="1">
        <f t="shared" si="9"/>
        <v>1.2690869826584013</v>
      </c>
    </row>
    <row r="10" spans="1:23" x14ac:dyDescent="0.25">
      <c r="A10" s="59" t="s">
        <v>8</v>
      </c>
      <c r="B10" s="10">
        <v>9287.8119999999999</v>
      </c>
      <c r="C10" s="10">
        <v>9477.8989999999994</v>
      </c>
      <c r="D10" s="10">
        <v>10156.209000000001</v>
      </c>
      <c r="E10" s="10">
        <v>9922.2430000000004</v>
      </c>
      <c r="F10" s="10">
        <v>10196.378000000001</v>
      </c>
      <c r="G10" s="10">
        <v>10322.217000000001</v>
      </c>
      <c r="H10" s="10">
        <v>10068.481</v>
      </c>
      <c r="I10" s="10">
        <v>9370.3250000000007</v>
      </c>
      <c r="J10" s="10">
        <v>9714.4320000000007</v>
      </c>
      <c r="K10" s="11">
        <f t="shared" si="0"/>
        <v>9835.1106666666674</v>
      </c>
      <c r="L10" s="30">
        <f t="shared" si="10"/>
        <v>385.78971338573831</v>
      </c>
      <c r="N10" s="1" t="str">
        <f t="shared" si="11"/>
        <v>CD5</v>
      </c>
      <c r="O10" s="1">
        <f t="shared" si="1"/>
        <v>1</v>
      </c>
      <c r="P10" s="1">
        <f t="shared" si="2"/>
        <v>1.0204662842012737</v>
      </c>
      <c r="Q10" s="1">
        <f t="shared" si="3"/>
        <v>1.09349855488031</v>
      </c>
      <c r="R10" s="1">
        <f t="shared" si="4"/>
        <v>1.0683079071798611</v>
      </c>
      <c r="S10" s="1">
        <f t="shared" si="5"/>
        <v>1.0978234701563727</v>
      </c>
      <c r="T10" s="1">
        <f t="shared" si="6"/>
        <v>1.1113723016788024</v>
      </c>
      <c r="U10" s="1">
        <f t="shared" si="7"/>
        <v>1.0840530579214998</v>
      </c>
      <c r="V10" s="1">
        <f t="shared" si="8"/>
        <v>1.0088840084187751</v>
      </c>
      <c r="W10" s="1">
        <f t="shared" si="9"/>
        <v>1.045933315618361</v>
      </c>
    </row>
    <row r="11" spans="1:23" x14ac:dyDescent="0.25">
      <c r="A11" s="59" t="s">
        <v>47</v>
      </c>
      <c r="B11" s="10">
        <v>74766.664000000004</v>
      </c>
      <c r="C11" s="10">
        <v>86666.531000000003</v>
      </c>
      <c r="D11" s="10">
        <v>88678.039000000004</v>
      </c>
      <c r="E11" s="10">
        <v>88810.991999999998</v>
      </c>
      <c r="F11" s="10">
        <v>86197.32</v>
      </c>
      <c r="G11" s="10">
        <v>81087.554999999993</v>
      </c>
      <c r="H11" s="10">
        <v>86871.983999999997</v>
      </c>
      <c r="I11" s="10">
        <v>82470.116999999998</v>
      </c>
      <c r="J11" s="10">
        <v>86314.258000000002</v>
      </c>
      <c r="K11" s="11">
        <f t="shared" si="0"/>
        <v>84651.49555555555</v>
      </c>
      <c r="L11" s="30">
        <f t="shared" si="10"/>
        <v>4511.509327309408</v>
      </c>
      <c r="N11" s="1" t="str">
        <f t="shared" si="11"/>
        <v>LyCD45</v>
      </c>
      <c r="O11" s="1">
        <f t="shared" si="1"/>
        <v>1</v>
      </c>
      <c r="P11" s="1">
        <f t="shared" si="2"/>
        <v>1.1591600636347772</v>
      </c>
      <c r="Q11" s="1">
        <f t="shared" si="3"/>
        <v>1.1860638719951448</v>
      </c>
      <c r="R11" s="1">
        <f t="shared" si="4"/>
        <v>1.1878421110242392</v>
      </c>
      <c r="S11" s="1">
        <f t="shared" si="5"/>
        <v>1.1528843924345749</v>
      </c>
      <c r="T11" s="1">
        <f t="shared" si="6"/>
        <v>1.0845415678837829</v>
      </c>
      <c r="U11" s="1">
        <f t="shared" si="7"/>
        <v>1.161907986158109</v>
      </c>
      <c r="V11" s="1">
        <f t="shared" si="8"/>
        <v>1.1030332582446101</v>
      </c>
      <c r="W11" s="1">
        <f t="shared" si="9"/>
        <v>1.1544484317235284</v>
      </c>
    </row>
    <row r="12" spans="1:23" x14ac:dyDescent="0.25">
      <c r="A12" s="59" t="s">
        <v>11</v>
      </c>
      <c r="B12" s="10">
        <v>48813.25</v>
      </c>
      <c r="C12" s="10">
        <v>60778.457000000002</v>
      </c>
      <c r="D12" s="10">
        <v>67518.141000000003</v>
      </c>
      <c r="E12" s="10">
        <v>65304.402000000002</v>
      </c>
      <c r="F12" s="10">
        <v>65769.070000000007</v>
      </c>
      <c r="G12" s="10">
        <v>59340.34</v>
      </c>
      <c r="H12" s="10">
        <v>70849.906000000003</v>
      </c>
      <c r="I12" s="10">
        <v>65455.016000000003</v>
      </c>
      <c r="J12" s="10">
        <v>64854.73</v>
      </c>
      <c r="K12" s="11">
        <f t="shared" si="0"/>
        <v>63187.034666666674</v>
      </c>
      <c r="L12" s="30">
        <f t="shared" si="10"/>
        <v>6361.5757576298474</v>
      </c>
      <c r="N12" s="1" t="str">
        <f t="shared" si="11"/>
        <v>TRBC1</v>
      </c>
      <c r="O12" s="1">
        <f t="shared" si="1"/>
        <v>1</v>
      </c>
      <c r="P12" s="1">
        <f t="shared" si="2"/>
        <v>1.2451221133606143</v>
      </c>
      <c r="Q12" s="1">
        <f t="shared" si="3"/>
        <v>1.3831929035661426</v>
      </c>
      <c r="R12" s="1">
        <f t="shared" si="4"/>
        <v>1.3378417130594664</v>
      </c>
      <c r="S12" s="1">
        <f t="shared" si="5"/>
        <v>1.3473610136592014</v>
      </c>
      <c r="T12" s="1">
        <f t="shared" si="6"/>
        <v>1.2156605020153339</v>
      </c>
      <c r="U12" s="1">
        <f t="shared" si="7"/>
        <v>1.4514482440730745</v>
      </c>
      <c r="V12" s="1">
        <f t="shared" si="8"/>
        <v>1.3409272277506621</v>
      </c>
      <c r="W12" s="1">
        <f t="shared" si="9"/>
        <v>1.3286296241286946</v>
      </c>
    </row>
    <row r="13" spans="1:23" x14ac:dyDescent="0.25">
      <c r="A13" s="59" t="s">
        <v>6</v>
      </c>
      <c r="B13" s="10">
        <v>26697.898000000001</v>
      </c>
      <c r="C13" s="10">
        <v>31458.113000000001</v>
      </c>
      <c r="D13" s="10">
        <v>31876.048999999999</v>
      </c>
      <c r="E13" s="10">
        <v>30591.719000000001</v>
      </c>
      <c r="F13" s="10">
        <v>27762.643</v>
      </c>
      <c r="G13" s="10">
        <v>28519.143</v>
      </c>
      <c r="H13" s="10">
        <v>29432.609</v>
      </c>
      <c r="I13" s="10">
        <v>29196.030999999999</v>
      </c>
      <c r="J13" s="10">
        <v>29710.493999999999</v>
      </c>
      <c r="K13" s="11">
        <f>AVERAGE(B13:J13)</f>
        <v>29471.633222222219</v>
      </c>
      <c r="L13" s="30">
        <f>STDEV(B13:J13)</f>
        <v>1682.1836820624537</v>
      </c>
      <c r="N13" s="1" t="str">
        <f>A13</f>
        <v>CD8</v>
      </c>
      <c r="O13" s="1">
        <f>B13/B13</f>
        <v>1</v>
      </c>
      <c r="P13" s="1">
        <f t="shared" ref="P13:W13" si="12">C13/$B13</f>
        <v>1.1782992428842152</v>
      </c>
      <c r="Q13" s="1">
        <f t="shared" si="12"/>
        <v>1.1939535089990978</v>
      </c>
      <c r="R13" s="1">
        <f t="shared" si="12"/>
        <v>1.1458474745839542</v>
      </c>
      <c r="S13" s="1">
        <f t="shared" si="12"/>
        <v>1.0398812296009221</v>
      </c>
      <c r="T13" s="1">
        <f t="shared" si="12"/>
        <v>1.0682167936966422</v>
      </c>
      <c r="U13" s="1">
        <f t="shared" si="12"/>
        <v>1.102431697057199</v>
      </c>
      <c r="V13" s="1">
        <f t="shared" si="12"/>
        <v>1.0935704001865614</v>
      </c>
      <c r="W13" s="1">
        <f t="shared" si="12"/>
        <v>1.1128401943853408</v>
      </c>
    </row>
    <row r="14" spans="1:23" ht="15.75" thickBot="1" x14ac:dyDescent="0.3">
      <c r="A14" s="60" t="s">
        <v>9</v>
      </c>
      <c r="B14" s="10">
        <v>24797.918000000001</v>
      </c>
      <c r="C14" s="10">
        <v>30058.690999999999</v>
      </c>
      <c r="D14" s="10">
        <v>29377.451000000001</v>
      </c>
      <c r="E14" s="10">
        <v>24607.197</v>
      </c>
      <c r="F14" s="10">
        <v>26067.84</v>
      </c>
      <c r="G14" s="10">
        <v>29659.059000000001</v>
      </c>
      <c r="H14" s="10">
        <v>29129.203000000001</v>
      </c>
      <c r="I14" s="10">
        <v>25133.934000000001</v>
      </c>
      <c r="J14" s="10">
        <v>23741.463</v>
      </c>
      <c r="K14" s="28">
        <f t="shared" si="0"/>
        <v>26952.528444444448</v>
      </c>
      <c r="L14" s="31">
        <f t="shared" si="10"/>
        <v>2552.8303270132401</v>
      </c>
      <c r="N14" s="1" t="str">
        <f t="shared" si="11"/>
        <v>HLADR</v>
      </c>
      <c r="O14" s="1">
        <f t="shared" si="1"/>
        <v>1</v>
      </c>
      <c r="P14" s="1">
        <f t="shared" si="2"/>
        <v>1.2121457535265661</v>
      </c>
      <c r="Q14" s="1">
        <f t="shared" si="3"/>
        <v>1.1846740923975956</v>
      </c>
      <c r="R14" s="1">
        <f t="shared" si="4"/>
        <v>0.99230899142419937</v>
      </c>
      <c r="S14" s="1">
        <f t="shared" si="5"/>
        <v>1.0512108314899662</v>
      </c>
      <c r="T14" s="1">
        <f t="shared" si="6"/>
        <v>1.1960302070520596</v>
      </c>
      <c r="U14" s="1">
        <f t="shared" si="7"/>
        <v>1.1746632519713953</v>
      </c>
      <c r="V14" s="1">
        <f t="shared" si="8"/>
        <v>1.0135501698166758</v>
      </c>
      <c r="W14" s="1">
        <f t="shared" si="9"/>
        <v>0.95739743151017753</v>
      </c>
    </row>
    <row r="15" spans="1:23" ht="15.75" thickTop="1" x14ac:dyDescent="0.25">
      <c r="A15" s="19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13" t="s">
        <v>19</v>
      </c>
      <c r="L15" s="14" t="s">
        <v>20</v>
      </c>
      <c r="N15" s="3" t="s">
        <v>12</v>
      </c>
      <c r="O15" s="1">
        <v>1</v>
      </c>
      <c r="P15" s="1">
        <v>4</v>
      </c>
      <c r="Q15" s="1">
        <v>8</v>
      </c>
      <c r="R15" s="1">
        <v>11</v>
      </c>
      <c r="S15" s="1">
        <v>15</v>
      </c>
      <c r="T15" s="1">
        <v>18</v>
      </c>
      <c r="U15" s="1">
        <v>22</v>
      </c>
      <c r="V15" s="1">
        <v>25</v>
      </c>
      <c r="W15" s="1">
        <v>29</v>
      </c>
    </row>
    <row r="16" spans="1:23" x14ac:dyDescent="0.25">
      <c r="A16" s="59" t="s">
        <v>1</v>
      </c>
      <c r="B16" s="8">
        <v>6.6260000000000003</v>
      </c>
      <c r="C16" s="8">
        <v>6.6230000000000002</v>
      </c>
      <c r="D16" s="8">
        <v>6.3609999999999998</v>
      </c>
      <c r="E16" s="8">
        <v>6.5190000000000001</v>
      </c>
      <c r="F16" s="8">
        <v>7.18</v>
      </c>
      <c r="G16" s="8">
        <v>6.3259999999999996</v>
      </c>
      <c r="H16" s="8">
        <v>6.2320000000000002</v>
      </c>
      <c r="I16" s="8">
        <v>7.5709999999999997</v>
      </c>
      <c r="J16" s="8">
        <v>6.6669999999999998</v>
      </c>
      <c r="K16" s="9">
        <f>AVERAGE(B16:J16)</f>
        <v>6.6783333333333328</v>
      </c>
      <c r="L16" s="32">
        <f>STDEV(B16:J16)</f>
        <v>0.43357409977995676</v>
      </c>
      <c r="N16" s="1" t="str">
        <f t="shared" ref="N16:N27" si="13">A16</f>
        <v>CD57</v>
      </c>
      <c r="O16" s="1">
        <f t="shared" ref="O16:O27" si="14">B16/B16</f>
        <v>1</v>
      </c>
      <c r="P16" s="1">
        <f t="shared" ref="P16:P27" si="15">C16/$B16</f>
        <v>0.99954723815273161</v>
      </c>
      <c r="Q16" s="1">
        <f t="shared" ref="Q16:Q27" si="16">D16/$B16</f>
        <v>0.96000603682463015</v>
      </c>
      <c r="R16" s="1">
        <f t="shared" ref="R16:R27" si="17">E16/$B16</f>
        <v>0.983851494114096</v>
      </c>
      <c r="S16" s="1">
        <f t="shared" ref="S16:S27" si="18">F16/$B16</f>
        <v>1.0836100211288862</v>
      </c>
      <c r="T16" s="1">
        <f t="shared" ref="T16:T27" si="19">G16/$B16</f>
        <v>0.95472381527316619</v>
      </c>
      <c r="U16" s="1">
        <f t="shared" ref="U16:U27" si="20">H16/$B16</f>
        <v>0.9405372773920917</v>
      </c>
      <c r="V16" s="1">
        <f t="shared" ref="V16:V27" si="21">I16/$B16</f>
        <v>1.142619981889526</v>
      </c>
      <c r="W16" s="1">
        <f t="shared" ref="W16:W27" si="22">J16/$B16</f>
        <v>1.0061877452460006</v>
      </c>
    </row>
    <row r="17" spans="1:23" x14ac:dyDescent="0.25">
      <c r="A17" s="59" t="s">
        <v>2</v>
      </c>
      <c r="B17" s="8">
        <v>83.33</v>
      </c>
      <c r="C17" s="8">
        <v>83.506</v>
      </c>
      <c r="D17" s="8">
        <v>83.373999999999995</v>
      </c>
      <c r="E17" s="8">
        <v>83.677999999999997</v>
      </c>
      <c r="F17" s="8">
        <v>83.391999999999996</v>
      </c>
      <c r="G17" s="8">
        <v>84.257000000000005</v>
      </c>
      <c r="H17" s="8">
        <v>83.838999999999999</v>
      </c>
      <c r="I17" s="8">
        <v>83.971000000000004</v>
      </c>
      <c r="J17" s="8">
        <v>83.837999999999994</v>
      </c>
      <c r="K17" s="9">
        <f t="shared" ref="K17:K27" si="23">AVERAGE(B17:J17)</f>
        <v>83.687222222222218</v>
      </c>
      <c r="L17" s="32">
        <f t="shared" ref="L17:L27" si="24">STDEV(B17:J17)</f>
        <v>0.31558389446301904</v>
      </c>
      <c r="N17" s="1" t="str">
        <f t="shared" si="13"/>
        <v>CD2</v>
      </c>
      <c r="O17" s="1">
        <f t="shared" si="14"/>
        <v>1</v>
      </c>
      <c r="P17" s="1">
        <f t="shared" si="15"/>
        <v>1.0021120844833793</v>
      </c>
      <c r="Q17" s="1">
        <f t="shared" si="16"/>
        <v>1.0005280211208447</v>
      </c>
      <c r="R17" s="1">
        <f t="shared" si="17"/>
        <v>1.0041761670466818</v>
      </c>
      <c r="S17" s="1">
        <f t="shared" si="18"/>
        <v>1.0007440297611905</v>
      </c>
      <c r="T17" s="1">
        <f t="shared" si="19"/>
        <v>1.0111244449777992</v>
      </c>
      <c r="U17" s="1">
        <f t="shared" si="20"/>
        <v>1.0061082443297733</v>
      </c>
      <c r="V17" s="1">
        <f t="shared" si="21"/>
        <v>1.0076923076923077</v>
      </c>
      <c r="W17" s="1">
        <f t="shared" si="22"/>
        <v>1.006096243849754</v>
      </c>
    </row>
    <row r="18" spans="1:23" x14ac:dyDescent="0.25">
      <c r="A18" s="59" t="s">
        <v>3</v>
      </c>
      <c r="B18" s="8">
        <v>82.918000000000006</v>
      </c>
      <c r="C18" s="8">
        <v>83.37</v>
      </c>
      <c r="D18" s="8">
        <v>83.186999999999998</v>
      </c>
      <c r="E18" s="8">
        <v>83.305000000000007</v>
      </c>
      <c r="F18" s="8">
        <v>83.421000000000006</v>
      </c>
      <c r="G18" s="8">
        <v>83.481999999999999</v>
      </c>
      <c r="H18" s="8">
        <v>83.358999999999995</v>
      </c>
      <c r="I18" s="8">
        <v>83.593000000000004</v>
      </c>
      <c r="J18" s="8">
        <v>83.341999999999999</v>
      </c>
      <c r="K18" s="9">
        <f t="shared" si="23"/>
        <v>83.330777777777769</v>
      </c>
      <c r="L18" s="32">
        <f t="shared" si="24"/>
        <v>0.19168710036005079</v>
      </c>
      <c r="N18" s="1" t="str">
        <f t="shared" si="13"/>
        <v>CD7</v>
      </c>
      <c r="O18" s="1">
        <f t="shared" si="14"/>
        <v>1</v>
      </c>
      <c r="P18" s="1">
        <f t="shared" si="15"/>
        <v>1.0054511686244241</v>
      </c>
      <c r="Q18" s="1">
        <f t="shared" si="16"/>
        <v>1.0032441689379867</v>
      </c>
      <c r="R18" s="1">
        <f t="shared" si="17"/>
        <v>1.0046672616319738</v>
      </c>
      <c r="S18" s="1">
        <f t="shared" si="18"/>
        <v>1.0060662341108082</v>
      </c>
      <c r="T18" s="1">
        <f t="shared" si="19"/>
        <v>1.0068019006729538</v>
      </c>
      <c r="U18" s="1">
        <f t="shared" si="20"/>
        <v>1.0053185074410862</v>
      </c>
      <c r="V18" s="1">
        <f t="shared" si="21"/>
        <v>1.0081405726139077</v>
      </c>
      <c r="W18" s="1">
        <f t="shared" si="22"/>
        <v>1.0051134856122916</v>
      </c>
    </row>
    <row r="19" spans="1:23" x14ac:dyDescent="0.25">
      <c r="A19" s="59" t="s">
        <v>4</v>
      </c>
      <c r="B19" s="8">
        <v>14.505000000000001</v>
      </c>
      <c r="C19" s="8">
        <v>15.063000000000001</v>
      </c>
      <c r="D19" s="8">
        <v>15.367000000000001</v>
      </c>
      <c r="E19" s="8">
        <v>15.718999999999999</v>
      </c>
      <c r="F19" s="8">
        <v>15.654999999999999</v>
      </c>
      <c r="G19" s="8">
        <v>14.595000000000001</v>
      </c>
      <c r="H19" s="8">
        <v>14.801</v>
      </c>
      <c r="I19" s="8">
        <v>15.69</v>
      </c>
      <c r="J19" s="8">
        <v>14.843</v>
      </c>
      <c r="K19" s="9">
        <f t="shared" si="23"/>
        <v>15.137555555555556</v>
      </c>
      <c r="L19" s="32">
        <f t="shared" si="24"/>
        <v>0.48266839318291538</v>
      </c>
      <c r="N19" s="1" t="str">
        <f t="shared" si="13"/>
        <v>CD56</v>
      </c>
      <c r="O19" s="1">
        <f t="shared" si="14"/>
        <v>1</v>
      </c>
      <c r="P19" s="1">
        <f t="shared" si="15"/>
        <v>1.0384694932781799</v>
      </c>
      <c r="Q19" s="1">
        <f t="shared" si="16"/>
        <v>1.0594277835229231</v>
      </c>
      <c r="R19" s="1">
        <f t="shared" si="17"/>
        <v>1.0836952774905204</v>
      </c>
      <c r="S19" s="1">
        <f t="shared" si="18"/>
        <v>1.0792830058600482</v>
      </c>
      <c r="T19" s="1">
        <f t="shared" si="19"/>
        <v>1.0062047569803516</v>
      </c>
      <c r="U19" s="1">
        <f t="shared" si="20"/>
        <v>1.020406756290934</v>
      </c>
      <c r="V19" s="1">
        <f t="shared" si="21"/>
        <v>1.0816959669079627</v>
      </c>
      <c r="W19" s="1">
        <f t="shared" si="22"/>
        <v>1.0233023095484315</v>
      </c>
    </row>
    <row r="20" spans="1:23" x14ac:dyDescent="0.25">
      <c r="A20" s="59" t="s">
        <v>0</v>
      </c>
      <c r="B20" s="8">
        <v>12.103</v>
      </c>
      <c r="C20" s="8">
        <v>12.481999999999999</v>
      </c>
      <c r="D20" s="8">
        <v>12.368</v>
      </c>
      <c r="E20" s="8">
        <v>12.138999999999999</v>
      </c>
      <c r="F20" s="8">
        <v>12.347</v>
      </c>
      <c r="G20" s="8">
        <v>12.307</v>
      </c>
      <c r="H20" s="8">
        <v>12.375</v>
      </c>
      <c r="I20" s="8">
        <v>11.98</v>
      </c>
      <c r="J20" s="8">
        <v>12.500999999999999</v>
      </c>
      <c r="K20" s="9">
        <f t="shared" si="23"/>
        <v>12.289111111111112</v>
      </c>
      <c r="L20" s="32">
        <f t="shared" si="24"/>
        <v>0.17751580524311364</v>
      </c>
      <c r="N20" s="1" t="str">
        <f t="shared" si="13"/>
        <v>CD19</v>
      </c>
      <c r="O20" s="1">
        <f t="shared" si="14"/>
        <v>1</v>
      </c>
      <c r="P20" s="1">
        <f t="shared" si="15"/>
        <v>1.0313145501115426</v>
      </c>
      <c r="Q20" s="1">
        <f t="shared" si="16"/>
        <v>1.0218953978352474</v>
      </c>
      <c r="R20" s="1">
        <f t="shared" si="17"/>
        <v>1.0029744691398825</v>
      </c>
      <c r="S20" s="1">
        <f t="shared" si="18"/>
        <v>1.0201602908369825</v>
      </c>
      <c r="T20" s="1">
        <f t="shared" si="19"/>
        <v>1.016855325126002</v>
      </c>
      <c r="U20" s="1">
        <f t="shared" si="20"/>
        <v>1.0224737668346691</v>
      </c>
      <c r="V20" s="1">
        <f t="shared" si="21"/>
        <v>0.98983723043873428</v>
      </c>
      <c r="W20" s="1">
        <f t="shared" si="22"/>
        <v>1.0328844088242584</v>
      </c>
    </row>
    <row r="21" spans="1:23" x14ac:dyDescent="0.25">
      <c r="A21" s="59" t="s">
        <v>5</v>
      </c>
      <c r="B21" s="8">
        <v>59.264000000000003</v>
      </c>
      <c r="C21" s="8">
        <v>59.161000000000001</v>
      </c>
      <c r="D21" s="8">
        <v>58.548999999999999</v>
      </c>
      <c r="E21" s="8">
        <v>58.472000000000001</v>
      </c>
      <c r="F21" s="8">
        <v>58.076000000000001</v>
      </c>
      <c r="G21" s="8">
        <v>59.555999999999997</v>
      </c>
      <c r="H21" s="8">
        <v>59.097999999999999</v>
      </c>
      <c r="I21" s="8">
        <v>58.822000000000003</v>
      </c>
      <c r="J21" s="8">
        <v>59.51</v>
      </c>
      <c r="K21" s="9">
        <f t="shared" si="23"/>
        <v>58.945333333333338</v>
      </c>
      <c r="L21" s="32">
        <f t="shared" si="24"/>
        <v>0.50189715081877018</v>
      </c>
      <c r="N21" s="1" t="str">
        <f t="shared" si="13"/>
        <v>CD4</v>
      </c>
      <c r="O21" s="1">
        <f t="shared" si="14"/>
        <v>1</v>
      </c>
      <c r="P21" s="1">
        <f t="shared" si="15"/>
        <v>0.99826201403887682</v>
      </c>
      <c r="Q21" s="1">
        <f t="shared" si="16"/>
        <v>0.98793534017278617</v>
      </c>
      <c r="R21" s="1">
        <f t="shared" si="17"/>
        <v>0.98663606911447077</v>
      </c>
      <c r="S21" s="1">
        <f t="shared" si="18"/>
        <v>0.97995410367170621</v>
      </c>
      <c r="T21" s="1">
        <f t="shared" si="19"/>
        <v>1.0049271058315334</v>
      </c>
      <c r="U21" s="1">
        <f t="shared" si="20"/>
        <v>0.99719897408207336</v>
      </c>
      <c r="V21" s="1">
        <f t="shared" si="21"/>
        <v>0.99254184665226786</v>
      </c>
      <c r="W21" s="1">
        <f t="shared" si="22"/>
        <v>1.0041509179265657</v>
      </c>
    </row>
    <row r="22" spans="1:23" x14ac:dyDescent="0.25">
      <c r="A22" s="59" t="s">
        <v>7</v>
      </c>
      <c r="B22" s="8">
        <v>77.292000000000002</v>
      </c>
      <c r="C22" s="8">
        <v>77.201999999999998</v>
      </c>
      <c r="D22" s="8">
        <v>76.787000000000006</v>
      </c>
      <c r="E22" s="8">
        <v>77.177999999999997</v>
      </c>
      <c r="F22" s="8">
        <v>76.308999999999997</v>
      </c>
      <c r="G22" s="8">
        <v>77.394999999999996</v>
      </c>
      <c r="H22" s="8">
        <v>77.088999999999999</v>
      </c>
      <c r="I22" s="8">
        <v>76.927999999999997</v>
      </c>
      <c r="J22" s="8">
        <v>77.033000000000001</v>
      </c>
      <c r="K22" s="9">
        <f t="shared" si="23"/>
        <v>77.023666666666657</v>
      </c>
      <c r="L22" s="32">
        <f t="shared" si="24"/>
        <v>0.32514996540058205</v>
      </c>
      <c r="N22" s="1" t="str">
        <f t="shared" si="13"/>
        <v>CD3</v>
      </c>
      <c r="O22" s="1">
        <f t="shared" si="14"/>
        <v>1</v>
      </c>
      <c r="P22" s="1">
        <f t="shared" si="15"/>
        <v>0.99883558453656263</v>
      </c>
      <c r="Q22" s="1">
        <f t="shared" si="16"/>
        <v>0.99346633545515717</v>
      </c>
      <c r="R22" s="1">
        <f t="shared" si="17"/>
        <v>0.99852507374631261</v>
      </c>
      <c r="S22" s="1">
        <f t="shared" si="18"/>
        <v>0.98728199554934526</v>
      </c>
      <c r="T22" s="1">
        <f t="shared" si="19"/>
        <v>1.001332608808156</v>
      </c>
      <c r="U22" s="1">
        <f t="shared" si="20"/>
        <v>0.99737359623246902</v>
      </c>
      <c r="V22" s="1">
        <f t="shared" si="21"/>
        <v>0.99529058634787548</v>
      </c>
      <c r="W22" s="1">
        <f t="shared" si="22"/>
        <v>0.99664907105521916</v>
      </c>
    </row>
    <row r="23" spans="1:23" x14ac:dyDescent="0.25">
      <c r="A23" s="59" t="s">
        <v>8</v>
      </c>
      <c r="B23" s="8">
        <v>77.616</v>
      </c>
      <c r="C23" s="8">
        <v>77.578999999999994</v>
      </c>
      <c r="D23" s="8">
        <v>77.328000000000003</v>
      </c>
      <c r="E23" s="8">
        <v>77.8</v>
      </c>
      <c r="F23" s="8">
        <v>77.212999999999994</v>
      </c>
      <c r="G23" s="8">
        <v>78.341999999999999</v>
      </c>
      <c r="H23" s="8">
        <v>77.881</v>
      </c>
      <c r="I23" s="8">
        <v>77.692999999999998</v>
      </c>
      <c r="J23" s="8">
        <v>77.834999999999994</v>
      </c>
      <c r="K23" s="9">
        <f t="shared" si="23"/>
        <v>77.698555555555544</v>
      </c>
      <c r="L23" s="32">
        <f t="shared" si="24"/>
        <v>0.32985417653529564</v>
      </c>
      <c r="N23" s="1" t="str">
        <f t="shared" si="13"/>
        <v>CD5</v>
      </c>
      <c r="O23" s="1">
        <f t="shared" si="14"/>
        <v>1</v>
      </c>
      <c r="P23" s="1">
        <f t="shared" si="15"/>
        <v>0.99952329416615127</v>
      </c>
      <c r="Q23" s="1">
        <f t="shared" si="16"/>
        <v>0.99628942486085348</v>
      </c>
      <c r="R23" s="1">
        <f t="shared" si="17"/>
        <v>1.0023706452277881</v>
      </c>
      <c r="S23" s="1">
        <f t="shared" si="18"/>
        <v>0.99480777159348577</v>
      </c>
      <c r="T23" s="1">
        <f t="shared" si="19"/>
        <v>1.0093537414965987</v>
      </c>
      <c r="U23" s="1">
        <f t="shared" si="20"/>
        <v>1.0034142444856731</v>
      </c>
      <c r="V23" s="1">
        <f t="shared" si="21"/>
        <v>1.0009920634920635</v>
      </c>
      <c r="W23" s="1">
        <f t="shared" si="22"/>
        <v>1.0028215831787259</v>
      </c>
    </row>
    <row r="24" spans="1:23" x14ac:dyDescent="0.25">
      <c r="A24" s="59" t="s">
        <v>47</v>
      </c>
      <c r="B24" s="8">
        <v>29.856999999999999</v>
      </c>
      <c r="C24" s="8">
        <v>29.373000000000001</v>
      </c>
      <c r="D24" s="8">
        <v>29.298999999999999</v>
      </c>
      <c r="E24" s="8">
        <v>29.63</v>
      </c>
      <c r="F24" s="8">
        <v>29.170999999999999</v>
      </c>
      <c r="G24" s="8">
        <v>29.212</v>
      </c>
      <c r="H24" s="8">
        <v>29.157</v>
      </c>
      <c r="I24" s="8">
        <v>29.795999999999999</v>
      </c>
      <c r="J24" s="8">
        <v>29.498000000000001</v>
      </c>
      <c r="K24" s="9">
        <f t="shared" si="23"/>
        <v>29.443666666666665</v>
      </c>
      <c r="L24" s="32">
        <f t="shared" si="24"/>
        <v>0.26663926942594163</v>
      </c>
      <c r="N24" s="1" t="str">
        <f t="shared" si="13"/>
        <v>LyCD45</v>
      </c>
      <c r="O24" s="1">
        <f t="shared" si="14"/>
        <v>1</v>
      </c>
      <c r="P24" s="1">
        <f t="shared" si="15"/>
        <v>0.98378939612151262</v>
      </c>
      <c r="Q24" s="1">
        <f t="shared" si="16"/>
        <v>0.98131091536323145</v>
      </c>
      <c r="R24" s="1">
        <f t="shared" si="17"/>
        <v>0.99239709280905652</v>
      </c>
      <c r="S24" s="1">
        <f t="shared" si="18"/>
        <v>0.97702381351106948</v>
      </c>
      <c r="T24" s="1">
        <f t="shared" si="19"/>
        <v>0.97839702582309007</v>
      </c>
      <c r="U24" s="1">
        <f t="shared" si="20"/>
        <v>0.97655491174598918</v>
      </c>
      <c r="V24" s="1">
        <f t="shared" si="21"/>
        <v>0.99795692802357905</v>
      </c>
      <c r="W24" s="1">
        <f t="shared" si="22"/>
        <v>0.98797601902401455</v>
      </c>
    </row>
    <row r="25" spans="1:23" x14ac:dyDescent="0.25">
      <c r="A25" s="59" t="s">
        <v>11</v>
      </c>
      <c r="B25" s="8">
        <v>44.198</v>
      </c>
      <c r="C25" s="8">
        <v>38.200000000000003</v>
      </c>
      <c r="D25" s="8">
        <v>36.801000000000002</v>
      </c>
      <c r="E25" s="8">
        <v>37.182000000000002</v>
      </c>
      <c r="F25" s="8">
        <v>37.04</v>
      </c>
      <c r="G25" s="8">
        <v>41.534999999999997</v>
      </c>
      <c r="H25" s="8">
        <v>35.786000000000001</v>
      </c>
      <c r="I25" s="8">
        <v>38.252000000000002</v>
      </c>
      <c r="J25" s="8">
        <v>38.558999999999997</v>
      </c>
      <c r="K25" s="9">
        <f t="shared" si="23"/>
        <v>38.616999999999997</v>
      </c>
      <c r="L25" s="32">
        <f t="shared" si="24"/>
        <v>2.6417639466841081</v>
      </c>
      <c r="N25" s="1" t="str">
        <f t="shared" si="13"/>
        <v>TRBC1</v>
      </c>
      <c r="O25" s="1">
        <f t="shared" si="14"/>
        <v>1</v>
      </c>
      <c r="P25" s="1">
        <f t="shared" si="15"/>
        <v>0.86429250192316398</v>
      </c>
      <c r="Q25" s="1">
        <f t="shared" si="16"/>
        <v>0.83263948594959047</v>
      </c>
      <c r="R25" s="1">
        <f t="shared" si="17"/>
        <v>0.84125978551065661</v>
      </c>
      <c r="S25" s="1">
        <f t="shared" si="18"/>
        <v>0.83804697045115162</v>
      </c>
      <c r="T25" s="1">
        <f t="shared" si="19"/>
        <v>0.93974840490519929</v>
      </c>
      <c r="U25" s="1">
        <f t="shared" si="20"/>
        <v>0.80967464591157978</v>
      </c>
      <c r="V25" s="1">
        <f t="shared" si="21"/>
        <v>0.8654690257477714</v>
      </c>
      <c r="W25" s="1">
        <f t="shared" si="22"/>
        <v>0.87241504140458837</v>
      </c>
    </row>
    <row r="26" spans="1:23" x14ac:dyDescent="0.25">
      <c r="A26" s="59" t="s">
        <v>6</v>
      </c>
      <c r="B26" s="8">
        <v>23.699000000000002</v>
      </c>
      <c r="C26" s="8">
        <v>23.91</v>
      </c>
      <c r="D26" s="8">
        <v>24.56</v>
      </c>
      <c r="E26" s="8">
        <v>24.841999999999999</v>
      </c>
      <c r="F26" s="8">
        <v>24.527999999999999</v>
      </c>
      <c r="G26" s="8">
        <v>23.773</v>
      </c>
      <c r="H26" s="8">
        <v>23.87</v>
      </c>
      <c r="I26" s="8">
        <v>24.677</v>
      </c>
      <c r="J26" s="8">
        <v>23.494</v>
      </c>
      <c r="K26" s="9">
        <f>AVERAGE(B26:J26)</f>
        <v>24.150333333333332</v>
      </c>
      <c r="L26" s="32">
        <f>STDEV(B26:J26)</f>
        <v>0.49742361222603748</v>
      </c>
      <c r="N26" s="1" t="str">
        <f>A26</f>
        <v>CD8</v>
      </c>
      <c r="O26" s="1">
        <f>B26/B26</f>
        <v>1</v>
      </c>
      <c r="P26" s="1">
        <f t="shared" ref="P26:W26" si="25">C26/$B26</f>
        <v>1.008903329254399</v>
      </c>
      <c r="Q26" s="1">
        <f t="shared" si="25"/>
        <v>1.0363306468627367</v>
      </c>
      <c r="R26" s="1">
        <f t="shared" si="25"/>
        <v>1.048229883117431</v>
      </c>
      <c r="S26" s="1">
        <f t="shared" si="25"/>
        <v>1.0349803789189416</v>
      </c>
      <c r="T26" s="1">
        <f t="shared" si="25"/>
        <v>1.0031224946200261</v>
      </c>
      <c r="U26" s="1">
        <f t="shared" si="25"/>
        <v>1.007215494324655</v>
      </c>
      <c r="V26" s="1">
        <f t="shared" si="25"/>
        <v>1.0412675640322375</v>
      </c>
      <c r="W26" s="1">
        <f t="shared" si="25"/>
        <v>0.99134984598506259</v>
      </c>
    </row>
    <row r="27" spans="1:23" ht="15.75" thickBot="1" x14ac:dyDescent="0.3">
      <c r="A27" s="60" t="s">
        <v>9</v>
      </c>
      <c r="B27" s="8">
        <v>14.163</v>
      </c>
      <c r="C27" s="8">
        <v>14.657</v>
      </c>
      <c r="D27" s="8">
        <v>14.384</v>
      </c>
      <c r="E27" s="8">
        <v>14.111000000000001</v>
      </c>
      <c r="F27" s="8">
        <v>14.332000000000001</v>
      </c>
      <c r="G27" s="8">
        <v>14.403</v>
      </c>
      <c r="H27" s="8">
        <v>14.42</v>
      </c>
      <c r="I27" s="8">
        <v>13.952999999999999</v>
      </c>
      <c r="J27" s="8">
        <v>14.189</v>
      </c>
      <c r="K27" s="17">
        <f t="shared" si="23"/>
        <v>14.290222222222221</v>
      </c>
      <c r="L27" s="33">
        <f t="shared" si="24"/>
        <v>0.20823591055445861</v>
      </c>
      <c r="N27" s="1" t="str">
        <f t="shared" si="13"/>
        <v>HLADR</v>
      </c>
      <c r="O27" s="1">
        <f t="shared" si="14"/>
        <v>1</v>
      </c>
      <c r="P27" s="1">
        <f t="shared" si="15"/>
        <v>1.034879615900586</v>
      </c>
      <c r="Q27" s="1">
        <f t="shared" si="16"/>
        <v>1.0156040386923675</v>
      </c>
      <c r="R27" s="1">
        <f t="shared" si="17"/>
        <v>0.99632846148414889</v>
      </c>
      <c r="S27" s="1">
        <f t="shared" si="18"/>
        <v>1.0119325001765163</v>
      </c>
      <c r="T27" s="1">
        <f t="shared" si="19"/>
        <v>1.0169455623808514</v>
      </c>
      <c r="U27" s="1">
        <f t="shared" si="20"/>
        <v>1.0181458730494952</v>
      </c>
      <c r="V27" s="1">
        <f t="shared" si="21"/>
        <v>0.98517263291675483</v>
      </c>
      <c r="W27" s="1">
        <f t="shared" si="22"/>
        <v>1.0018357692579256</v>
      </c>
    </row>
    <row r="28" spans="1:23" ht="15.75" thickTop="1" x14ac:dyDescent="0.25"/>
    <row r="31" spans="1:23" x14ac:dyDescent="0.25">
      <c r="A31" s="3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2" workbookViewId="0">
      <selection activeCell="L44" sqref="L44"/>
    </sheetView>
  </sheetViews>
  <sheetFormatPr baseColWidth="10" defaultColWidth="9.140625" defaultRowHeight="15" x14ac:dyDescent="0.25"/>
  <cols>
    <col min="1" max="9" width="12.140625" style="1" customWidth="1"/>
    <col min="10" max="10" width="13.28515625" style="1" customWidth="1"/>
    <col min="11" max="11" width="14.85546875" style="1" customWidth="1"/>
    <col min="12" max="12" width="14" style="1" customWidth="1"/>
    <col min="13" max="16384" width="9.140625" style="1"/>
  </cols>
  <sheetData>
    <row r="1" spans="1:23" ht="15.75" thickBot="1" x14ac:dyDescent="0.3"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</row>
    <row r="2" spans="1:23" ht="15.75" thickTop="1" x14ac:dyDescent="0.25">
      <c r="A2" s="19" t="s">
        <v>10</v>
      </c>
      <c r="B2" s="48">
        <v>1</v>
      </c>
      <c r="C2" s="48">
        <v>4</v>
      </c>
      <c r="D2" s="48">
        <v>7</v>
      </c>
      <c r="E2" s="48">
        <v>11</v>
      </c>
      <c r="F2" s="48">
        <v>14</v>
      </c>
      <c r="G2" s="48">
        <v>18</v>
      </c>
      <c r="H2" s="48">
        <v>21</v>
      </c>
      <c r="I2" s="48">
        <v>25</v>
      </c>
      <c r="J2" s="48">
        <v>29</v>
      </c>
      <c r="K2" s="13" t="s">
        <v>25</v>
      </c>
      <c r="L2" s="14" t="s">
        <v>26</v>
      </c>
      <c r="N2" s="4" t="s">
        <v>10</v>
      </c>
      <c r="O2" s="1">
        <v>1</v>
      </c>
      <c r="P2" s="1">
        <v>4</v>
      </c>
      <c r="Q2" s="1">
        <v>8</v>
      </c>
      <c r="R2" s="1">
        <v>11</v>
      </c>
      <c r="S2" s="1">
        <v>15</v>
      </c>
      <c r="T2" s="1">
        <v>18</v>
      </c>
      <c r="U2" s="1">
        <v>22</v>
      </c>
      <c r="V2" s="1">
        <v>25</v>
      </c>
      <c r="W2" s="1">
        <v>29</v>
      </c>
    </row>
    <row r="3" spans="1:23" x14ac:dyDescent="0.25">
      <c r="A3" s="59" t="s">
        <v>1</v>
      </c>
      <c r="B3" s="10">
        <v>91315.922000000006</v>
      </c>
      <c r="C3" s="10">
        <v>78616.641000000003</v>
      </c>
      <c r="D3" s="10">
        <v>79793.108999999997</v>
      </c>
      <c r="E3" s="10">
        <v>78789.383000000002</v>
      </c>
      <c r="F3" s="10">
        <v>80900.039000000004</v>
      </c>
      <c r="G3" s="10">
        <v>87920.133000000002</v>
      </c>
      <c r="H3" s="10">
        <v>69750.766000000003</v>
      </c>
      <c r="I3" s="10">
        <v>90485.922000000006</v>
      </c>
      <c r="J3" s="10">
        <v>73650.531000000003</v>
      </c>
      <c r="K3" s="11">
        <f>AVERAGE(B3:J3)</f>
        <v>81246.938444444444</v>
      </c>
      <c r="L3" s="30">
        <f>STDEV(B3:J3)</f>
        <v>7385.2400280851098</v>
      </c>
      <c r="N3" s="1" t="str">
        <f>A3</f>
        <v>CD57</v>
      </c>
      <c r="O3" s="2">
        <f t="shared" ref="O3:O14" si="0">B3/B3</f>
        <v>1</v>
      </c>
      <c r="P3" s="2">
        <f t="shared" ref="P3:P14" si="1">C3/$B3</f>
        <v>0.86093026580840959</v>
      </c>
      <c r="Q3" s="2">
        <f t="shared" ref="Q3:Q14" si="2">D3/$B3</f>
        <v>0.87381375834983077</v>
      </c>
      <c r="R3" s="2">
        <f t="shared" ref="R3:R14" si="3">E3/$B3</f>
        <v>0.86282196219844332</v>
      </c>
      <c r="S3" s="2">
        <f t="shared" ref="S3:S14" si="4">F3/$B3</f>
        <v>0.88593574075723613</v>
      </c>
      <c r="T3" s="2">
        <f t="shared" ref="T3:T14" si="5">G3/$B3</f>
        <v>0.96281273927234723</v>
      </c>
      <c r="U3" s="2">
        <f t="shared" ref="U3:U14" si="6">H3/$B3</f>
        <v>0.76384013293979547</v>
      </c>
      <c r="V3" s="2">
        <f t="shared" ref="V3:V14" si="7">I3/$B3</f>
        <v>0.99091067601551452</v>
      </c>
      <c r="W3" s="2">
        <f t="shared" ref="W3:W14" si="8">J3/$B3</f>
        <v>0.80654643119082781</v>
      </c>
    </row>
    <row r="4" spans="1:23" x14ac:dyDescent="0.25">
      <c r="A4" s="59" t="s">
        <v>2</v>
      </c>
      <c r="B4" s="10">
        <v>23951.361000000001</v>
      </c>
      <c r="C4" s="10">
        <v>27841.414000000001</v>
      </c>
      <c r="D4" s="10">
        <v>29376.923999999999</v>
      </c>
      <c r="E4" s="10">
        <v>27005.736000000001</v>
      </c>
      <c r="F4" s="10">
        <v>26496.76</v>
      </c>
      <c r="G4" s="10">
        <v>27074.021000000001</v>
      </c>
      <c r="H4" s="10">
        <v>25405.447</v>
      </c>
      <c r="I4" s="10">
        <v>26408.824000000001</v>
      </c>
      <c r="J4" s="10">
        <v>26544.687999999998</v>
      </c>
      <c r="K4" s="11">
        <f t="shared" ref="K4:K14" si="9">AVERAGE(B4:J4)</f>
        <v>26678.352777777778</v>
      </c>
      <c r="L4" s="30">
        <f t="shared" ref="L4:L14" si="10">STDEV(B4:J4)</f>
        <v>1503.2877473761282</v>
      </c>
      <c r="N4" s="1" t="str">
        <f t="shared" ref="N4:N14" si="11">A4</f>
        <v>CD2</v>
      </c>
      <c r="O4" s="1">
        <f t="shared" si="0"/>
        <v>1</v>
      </c>
      <c r="P4" s="1">
        <f t="shared" si="1"/>
        <v>1.1624146953486276</v>
      </c>
      <c r="Q4" s="1">
        <f t="shared" si="2"/>
        <v>1.2265242046161802</v>
      </c>
      <c r="R4" s="1">
        <f t="shared" si="3"/>
        <v>1.1275240684652534</v>
      </c>
      <c r="S4" s="1">
        <f t="shared" si="4"/>
        <v>1.1062736685401717</v>
      </c>
      <c r="T4" s="1">
        <f t="shared" si="5"/>
        <v>1.1303750546785212</v>
      </c>
      <c r="U4" s="1">
        <f t="shared" si="6"/>
        <v>1.0607099529751147</v>
      </c>
      <c r="V4" s="1">
        <f t="shared" si="7"/>
        <v>1.1026022279067982</v>
      </c>
      <c r="W4" s="1">
        <f t="shared" si="8"/>
        <v>1.1082747239290494</v>
      </c>
    </row>
    <row r="5" spans="1:23" x14ac:dyDescent="0.25">
      <c r="A5" s="59" t="s">
        <v>3</v>
      </c>
      <c r="B5" s="10">
        <v>54817.546999999999</v>
      </c>
      <c r="C5" s="10">
        <v>63478.472999999998</v>
      </c>
      <c r="D5" s="10">
        <v>63357.605000000003</v>
      </c>
      <c r="E5" s="10">
        <v>62804.57</v>
      </c>
      <c r="F5" s="10">
        <v>63351.273000000001</v>
      </c>
      <c r="G5" s="10">
        <v>64105.862999999998</v>
      </c>
      <c r="H5" s="10">
        <v>62725.082000000002</v>
      </c>
      <c r="I5" s="10">
        <v>63604.332000000002</v>
      </c>
      <c r="J5" s="10">
        <v>63396.648000000001</v>
      </c>
      <c r="K5" s="11">
        <f t="shared" si="9"/>
        <v>62404.599222222227</v>
      </c>
      <c r="L5" s="30">
        <f t="shared" si="10"/>
        <v>2874.4886797134805</v>
      </c>
      <c r="N5" s="1" t="str">
        <f t="shared" si="11"/>
        <v>CD7</v>
      </c>
      <c r="O5" s="1">
        <f t="shared" si="0"/>
        <v>1</v>
      </c>
      <c r="P5" s="1">
        <f t="shared" si="1"/>
        <v>1.1579955046146082</v>
      </c>
      <c r="Q5" s="1">
        <f t="shared" si="2"/>
        <v>1.1557905901918597</v>
      </c>
      <c r="R5" s="1">
        <f t="shared" si="3"/>
        <v>1.1457019410226437</v>
      </c>
      <c r="S5" s="1">
        <f t="shared" si="4"/>
        <v>1.1556750797331372</v>
      </c>
      <c r="T5" s="1">
        <f t="shared" si="5"/>
        <v>1.1694405625264479</v>
      </c>
      <c r="U5" s="1">
        <f t="shared" si="6"/>
        <v>1.1442518943797322</v>
      </c>
      <c r="V5" s="1">
        <f t="shared" si="7"/>
        <v>1.1602914665262203</v>
      </c>
      <c r="W5" s="1">
        <f t="shared" si="8"/>
        <v>1.1565028256371999</v>
      </c>
    </row>
    <row r="6" spans="1:23" x14ac:dyDescent="0.25">
      <c r="A6" s="59" t="s">
        <v>4</v>
      </c>
      <c r="B6" s="10">
        <v>50926.629000000001</v>
      </c>
      <c r="C6" s="10">
        <v>45139.875</v>
      </c>
      <c r="D6" s="10">
        <v>46850.324000000001</v>
      </c>
      <c r="E6" s="10">
        <v>47052.586000000003</v>
      </c>
      <c r="F6" s="10">
        <v>44597.050999999999</v>
      </c>
      <c r="G6" s="10">
        <v>46903.343999999997</v>
      </c>
      <c r="H6" s="10">
        <v>46795.32</v>
      </c>
      <c r="I6" s="10">
        <v>43202.277000000002</v>
      </c>
      <c r="J6" s="10">
        <v>50585.5</v>
      </c>
      <c r="K6" s="11">
        <f t="shared" si="9"/>
        <v>46894.767333333337</v>
      </c>
      <c r="L6" s="30">
        <f t="shared" si="10"/>
        <v>2547.2508146161226</v>
      </c>
      <c r="N6" s="1" t="str">
        <f t="shared" si="11"/>
        <v>CD56</v>
      </c>
      <c r="O6" s="1">
        <f t="shared" si="0"/>
        <v>1</v>
      </c>
      <c r="P6" s="1">
        <f t="shared" si="1"/>
        <v>0.88637076292640538</v>
      </c>
      <c r="Q6" s="1">
        <f t="shared" si="2"/>
        <v>0.91995729778226631</v>
      </c>
      <c r="R6" s="1">
        <f t="shared" si="3"/>
        <v>0.92392893313240898</v>
      </c>
      <c r="S6" s="1">
        <f t="shared" si="4"/>
        <v>0.87571182062727926</v>
      </c>
      <c r="T6" s="1">
        <f t="shared" si="5"/>
        <v>0.92099840340895123</v>
      </c>
      <c r="U6" s="1">
        <f t="shared" si="6"/>
        <v>0.91887723414797395</v>
      </c>
      <c r="V6" s="1">
        <f t="shared" si="7"/>
        <v>0.84832390928525825</v>
      </c>
      <c r="W6" s="1">
        <f t="shared" si="8"/>
        <v>0.99330155938654408</v>
      </c>
    </row>
    <row r="7" spans="1:23" x14ac:dyDescent="0.25">
      <c r="A7" s="59" t="s">
        <v>0</v>
      </c>
      <c r="B7" s="10">
        <v>199481.75</v>
      </c>
      <c r="C7" s="10">
        <v>202628.09400000001</v>
      </c>
      <c r="D7" s="10">
        <v>201882.56299999999</v>
      </c>
      <c r="E7" s="10">
        <v>203174.125</v>
      </c>
      <c r="F7" s="10">
        <v>202681.15599999999</v>
      </c>
      <c r="G7" s="10">
        <v>199402.21900000001</v>
      </c>
      <c r="H7" s="10">
        <v>195255.57800000001</v>
      </c>
      <c r="I7" s="10">
        <v>197617.06299999999</v>
      </c>
      <c r="J7" s="10">
        <v>204503.25</v>
      </c>
      <c r="K7" s="11">
        <f t="shared" si="9"/>
        <v>200736.19977777777</v>
      </c>
      <c r="L7" s="30">
        <f t="shared" si="10"/>
        <v>2998.5369792529541</v>
      </c>
      <c r="N7" s="1" t="str">
        <f t="shared" si="11"/>
        <v>CD19</v>
      </c>
      <c r="O7" s="1">
        <f t="shared" si="0"/>
        <v>1</v>
      </c>
      <c r="P7" s="1">
        <f t="shared" si="1"/>
        <v>1.015772590725718</v>
      </c>
      <c r="Q7" s="1">
        <f t="shared" si="2"/>
        <v>1.0120352513450479</v>
      </c>
      <c r="R7" s="1">
        <f t="shared" si="3"/>
        <v>1.0185098386193223</v>
      </c>
      <c r="S7" s="1">
        <f t="shared" si="4"/>
        <v>1.016038589996328</v>
      </c>
      <c r="T7" s="1">
        <f t="shared" si="5"/>
        <v>0.99960131189945955</v>
      </c>
      <c r="U7" s="1">
        <f t="shared" si="6"/>
        <v>0.97881424240563364</v>
      </c>
      <c r="V7" s="1">
        <f t="shared" si="7"/>
        <v>0.99065234288349679</v>
      </c>
      <c r="W7" s="1">
        <f t="shared" si="8"/>
        <v>1.0251727288335901</v>
      </c>
    </row>
    <row r="8" spans="1:23" x14ac:dyDescent="0.25">
      <c r="A8" s="59" t="s">
        <v>5</v>
      </c>
      <c r="B8" s="10">
        <v>59342.832000000002</v>
      </c>
      <c r="C8" s="10">
        <v>70584.172000000006</v>
      </c>
      <c r="D8" s="10">
        <v>67280.445000000007</v>
      </c>
      <c r="E8" s="10">
        <v>62591.391000000003</v>
      </c>
      <c r="F8" s="10">
        <v>63691.887000000002</v>
      </c>
      <c r="G8" s="10">
        <v>65991.429999999993</v>
      </c>
      <c r="H8" s="10">
        <v>63530.027000000002</v>
      </c>
      <c r="I8" s="10">
        <v>60240.703000000001</v>
      </c>
      <c r="J8" s="10">
        <v>60399.190999999999</v>
      </c>
      <c r="K8" s="11">
        <f t="shared" si="9"/>
        <v>63739.119777777778</v>
      </c>
      <c r="L8" s="30">
        <f t="shared" si="10"/>
        <v>3683.6335336302391</v>
      </c>
      <c r="N8" s="1" t="str">
        <f t="shared" si="11"/>
        <v>CD4</v>
      </c>
      <c r="O8" s="1">
        <f t="shared" si="0"/>
        <v>1</v>
      </c>
      <c r="P8" s="1">
        <f t="shared" si="1"/>
        <v>1.1894304606156982</v>
      </c>
      <c r="Q8" s="1">
        <f t="shared" si="2"/>
        <v>1.1337585809858215</v>
      </c>
      <c r="R8" s="1">
        <f t="shared" si="3"/>
        <v>1.0547422307044598</v>
      </c>
      <c r="S8" s="1">
        <f t="shared" si="4"/>
        <v>1.0732869472761259</v>
      </c>
      <c r="T8" s="1">
        <f t="shared" si="5"/>
        <v>1.1120370864673259</v>
      </c>
      <c r="U8" s="1">
        <f t="shared" si="6"/>
        <v>1.0705594063997486</v>
      </c>
      <c r="V8" s="1">
        <f t="shared" si="7"/>
        <v>1.0151302351057327</v>
      </c>
      <c r="W8" s="1">
        <f t="shared" si="8"/>
        <v>1.0178009536181218</v>
      </c>
    </row>
    <row r="9" spans="1:23" x14ac:dyDescent="0.25">
      <c r="A9" s="59" t="s">
        <v>7</v>
      </c>
      <c r="B9" s="10">
        <v>29297.065999999999</v>
      </c>
      <c r="C9" s="10">
        <v>37569.711000000003</v>
      </c>
      <c r="D9" s="10">
        <v>40952.726999999999</v>
      </c>
      <c r="E9" s="10">
        <v>37845.589999999997</v>
      </c>
      <c r="F9" s="10">
        <v>36187.961000000003</v>
      </c>
      <c r="G9" s="10">
        <v>44808.383000000002</v>
      </c>
      <c r="H9" s="10">
        <v>35426.57</v>
      </c>
      <c r="I9" s="10">
        <v>38337.684000000001</v>
      </c>
      <c r="J9" s="10">
        <v>36429.440999999999</v>
      </c>
      <c r="K9" s="11">
        <f t="shared" si="9"/>
        <v>37428.34811111111</v>
      </c>
      <c r="L9" s="30">
        <f t="shared" si="10"/>
        <v>4191.7831455020732</v>
      </c>
      <c r="N9" s="1" t="str">
        <f t="shared" si="11"/>
        <v>CD3</v>
      </c>
      <c r="O9" s="1">
        <f t="shared" si="0"/>
        <v>1</v>
      </c>
      <c r="P9" s="1">
        <f t="shared" si="1"/>
        <v>1.2823711084243046</v>
      </c>
      <c r="Q9" s="1">
        <f t="shared" si="2"/>
        <v>1.3978439684028428</v>
      </c>
      <c r="R9" s="1">
        <f t="shared" si="3"/>
        <v>1.2917877168997058</v>
      </c>
      <c r="S9" s="1">
        <f t="shared" si="4"/>
        <v>1.2352076825713538</v>
      </c>
      <c r="T9" s="1">
        <f t="shared" si="5"/>
        <v>1.529449501871621</v>
      </c>
      <c r="U9" s="1">
        <f t="shared" si="6"/>
        <v>1.2092190392034479</v>
      </c>
      <c r="V9" s="1">
        <f t="shared" si="7"/>
        <v>1.30858441592752</v>
      </c>
      <c r="W9" s="1">
        <f t="shared" si="8"/>
        <v>1.2434501461682204</v>
      </c>
    </row>
    <row r="10" spans="1:23" x14ac:dyDescent="0.25">
      <c r="A10" s="59" t="s">
        <v>8</v>
      </c>
      <c r="B10" s="10">
        <v>8526.6170000000002</v>
      </c>
      <c r="C10" s="10">
        <v>8545.7150000000001</v>
      </c>
      <c r="D10" s="10">
        <v>9336.9539999999997</v>
      </c>
      <c r="E10" s="10">
        <v>9340.7710000000006</v>
      </c>
      <c r="F10" s="10">
        <v>9487.0339999999997</v>
      </c>
      <c r="G10" s="10">
        <v>9543.5470000000005</v>
      </c>
      <c r="H10" s="10">
        <v>9462.2880000000005</v>
      </c>
      <c r="I10" s="10">
        <v>8693.402</v>
      </c>
      <c r="J10" s="10">
        <v>8950.125</v>
      </c>
      <c r="K10" s="11">
        <f t="shared" si="9"/>
        <v>9098.4947777777779</v>
      </c>
      <c r="L10" s="30">
        <f t="shared" si="10"/>
        <v>420.66371809373402</v>
      </c>
      <c r="N10" s="1" t="str">
        <f t="shared" si="11"/>
        <v>CD5</v>
      </c>
      <c r="O10" s="1">
        <f t="shared" si="0"/>
        <v>1</v>
      </c>
      <c r="P10" s="1">
        <f t="shared" si="1"/>
        <v>1.0022398097627698</v>
      </c>
      <c r="Q10" s="1">
        <f t="shared" si="2"/>
        <v>1.0950361673334219</v>
      </c>
      <c r="R10" s="1">
        <f t="shared" si="3"/>
        <v>1.0954838243584766</v>
      </c>
      <c r="S10" s="1">
        <f t="shared" si="4"/>
        <v>1.1126375208362238</v>
      </c>
      <c r="T10" s="1">
        <f t="shared" si="5"/>
        <v>1.1192653545949114</v>
      </c>
      <c r="U10" s="1">
        <f t="shared" si="6"/>
        <v>1.1097353147209497</v>
      </c>
      <c r="V10" s="1">
        <f t="shared" si="7"/>
        <v>1.0195605126863327</v>
      </c>
      <c r="W10" s="1">
        <f t="shared" si="8"/>
        <v>1.0496689366955265</v>
      </c>
    </row>
    <row r="11" spans="1:23" x14ac:dyDescent="0.25">
      <c r="A11" s="59" t="s">
        <v>47</v>
      </c>
      <c r="B11" s="10">
        <v>79575.991999999998</v>
      </c>
      <c r="C11" s="10">
        <v>91816.827999999994</v>
      </c>
      <c r="D11" s="10">
        <v>97033.468999999997</v>
      </c>
      <c r="E11" s="10">
        <v>91764.133000000002</v>
      </c>
      <c r="F11" s="10">
        <v>90934.358999999997</v>
      </c>
      <c r="G11" s="10">
        <v>93842.968999999997</v>
      </c>
      <c r="H11" s="10">
        <v>90278.5</v>
      </c>
      <c r="I11" s="10">
        <v>88755.906000000003</v>
      </c>
      <c r="J11" s="10">
        <v>89603.366999999998</v>
      </c>
      <c r="K11" s="11">
        <f t="shared" si="9"/>
        <v>90400.613666666657</v>
      </c>
      <c r="L11" s="30">
        <f t="shared" si="10"/>
        <v>4750.2937242788475</v>
      </c>
      <c r="N11" s="1" t="str">
        <f t="shared" si="11"/>
        <v>LyCD45</v>
      </c>
      <c r="O11" s="1">
        <f t="shared" si="0"/>
        <v>1</v>
      </c>
      <c r="P11" s="1">
        <f t="shared" si="1"/>
        <v>1.1538257418141893</v>
      </c>
      <c r="Q11" s="1">
        <f t="shared" si="2"/>
        <v>1.2193812048236861</v>
      </c>
      <c r="R11" s="1">
        <f t="shared" si="3"/>
        <v>1.1531635446027491</v>
      </c>
      <c r="S11" s="1">
        <f t="shared" si="4"/>
        <v>1.1427361031201471</v>
      </c>
      <c r="T11" s="1">
        <f t="shared" si="5"/>
        <v>1.1792874539345988</v>
      </c>
      <c r="U11" s="1">
        <f t="shared" si="6"/>
        <v>1.1344941826172898</v>
      </c>
      <c r="V11" s="1">
        <f t="shared" si="7"/>
        <v>1.1153603463718054</v>
      </c>
      <c r="W11" s="1">
        <f t="shared" si="8"/>
        <v>1.1260100533839403</v>
      </c>
    </row>
    <row r="12" spans="1:23" x14ac:dyDescent="0.25">
      <c r="A12" s="59" t="s">
        <v>11</v>
      </c>
      <c r="B12" s="10">
        <v>65616.804999999993</v>
      </c>
      <c r="C12" s="10">
        <v>58066.156000000003</v>
      </c>
      <c r="D12" s="10">
        <v>79406.562999999995</v>
      </c>
      <c r="E12" s="10">
        <v>71041.741999999998</v>
      </c>
      <c r="F12" s="10">
        <v>75515.125</v>
      </c>
      <c r="G12" s="10">
        <v>80353.179999999993</v>
      </c>
      <c r="H12" s="10">
        <v>79711.070000000007</v>
      </c>
      <c r="I12" s="10">
        <v>75667.304999999993</v>
      </c>
      <c r="J12" s="10">
        <v>73140.866999999998</v>
      </c>
      <c r="K12" s="11">
        <f t="shared" si="9"/>
        <v>73168.756999999998</v>
      </c>
      <c r="L12" s="30">
        <f t="shared" si="10"/>
        <v>7371.5814828306347</v>
      </c>
      <c r="N12" s="1" t="str">
        <f t="shared" si="11"/>
        <v>TRBC1</v>
      </c>
      <c r="O12" s="1">
        <f t="shared" si="0"/>
        <v>1</v>
      </c>
      <c r="P12" s="1">
        <f t="shared" si="1"/>
        <v>0.88492812169077739</v>
      </c>
      <c r="Q12" s="1">
        <f t="shared" si="2"/>
        <v>1.2101558891811328</v>
      </c>
      <c r="R12" s="1">
        <f t="shared" si="3"/>
        <v>1.0826760309344536</v>
      </c>
      <c r="S12" s="1">
        <f t="shared" si="4"/>
        <v>1.150850380477989</v>
      </c>
      <c r="T12" s="1">
        <f t="shared" si="5"/>
        <v>1.2245823307001917</v>
      </c>
      <c r="U12" s="1">
        <f t="shared" si="6"/>
        <v>1.2147965753590109</v>
      </c>
      <c r="V12" s="1">
        <f t="shared" si="7"/>
        <v>1.1531696034270489</v>
      </c>
      <c r="W12" s="1">
        <f t="shared" si="8"/>
        <v>1.1146666924730639</v>
      </c>
    </row>
    <row r="13" spans="1:23" x14ac:dyDescent="0.25">
      <c r="A13" s="59" t="s">
        <v>6</v>
      </c>
      <c r="B13" s="10">
        <v>47730.148000000001</v>
      </c>
      <c r="C13" s="10">
        <v>55733.813000000002</v>
      </c>
      <c r="D13" s="10">
        <v>62278.383000000002</v>
      </c>
      <c r="E13" s="10">
        <v>52122.73</v>
      </c>
      <c r="F13" s="10">
        <v>52348.5</v>
      </c>
      <c r="G13" s="10">
        <v>59050.832000000002</v>
      </c>
      <c r="H13" s="10">
        <v>50467.684000000001</v>
      </c>
      <c r="I13" s="10">
        <v>53696</v>
      </c>
      <c r="J13" s="10">
        <v>50121.383000000002</v>
      </c>
      <c r="K13" s="11">
        <f>AVERAGE(B13:J13)</f>
        <v>53727.719222222222</v>
      </c>
      <c r="L13" s="30">
        <f>STDEV(B13:J13)</f>
        <v>4603.7672925239385</v>
      </c>
      <c r="N13" s="1" t="str">
        <f>A13</f>
        <v>CD8</v>
      </c>
      <c r="O13" s="1">
        <f>B13/B13</f>
        <v>1</v>
      </c>
      <c r="P13" s="1">
        <f t="shared" ref="P13:W13" si="12">C13/$B13</f>
        <v>1.1676857360676947</v>
      </c>
      <c r="Q13" s="1">
        <f t="shared" si="12"/>
        <v>1.3048017994832113</v>
      </c>
      <c r="R13" s="1">
        <f t="shared" si="12"/>
        <v>1.092029507220468</v>
      </c>
      <c r="S13" s="1">
        <f t="shared" si="12"/>
        <v>1.0967596413067899</v>
      </c>
      <c r="T13" s="1">
        <f t="shared" si="12"/>
        <v>1.237180995122831</v>
      </c>
      <c r="U13" s="1">
        <f t="shared" si="12"/>
        <v>1.0573544418927845</v>
      </c>
      <c r="V13" s="1">
        <f t="shared" si="12"/>
        <v>1.1249912738590293</v>
      </c>
      <c r="W13" s="1">
        <f t="shared" si="12"/>
        <v>1.0500990485091311</v>
      </c>
    </row>
    <row r="14" spans="1:23" ht="15.75" thickBot="1" x14ac:dyDescent="0.3">
      <c r="A14" s="60" t="s">
        <v>9</v>
      </c>
      <c r="B14" s="10">
        <v>26520.067999999999</v>
      </c>
      <c r="C14" s="10">
        <v>27517.521000000001</v>
      </c>
      <c r="D14" s="10">
        <v>33487.063000000002</v>
      </c>
      <c r="E14" s="10">
        <v>25698.620999999999</v>
      </c>
      <c r="F14" s="10">
        <v>29555.726999999999</v>
      </c>
      <c r="G14" s="10">
        <v>32477.305</v>
      </c>
      <c r="H14" s="10">
        <v>33327.171999999999</v>
      </c>
      <c r="I14" s="10">
        <v>26031.223000000002</v>
      </c>
      <c r="J14" s="10">
        <v>28985.826000000001</v>
      </c>
      <c r="K14" s="28">
        <f t="shared" si="9"/>
        <v>29288.94733333333</v>
      </c>
      <c r="L14" s="31">
        <f t="shared" si="10"/>
        <v>3133.8468210383448</v>
      </c>
      <c r="N14" s="1" t="str">
        <f t="shared" si="11"/>
        <v>HLADR</v>
      </c>
      <c r="O14" s="1">
        <f t="shared" si="0"/>
        <v>1</v>
      </c>
      <c r="P14" s="1">
        <f t="shared" si="1"/>
        <v>1.0376112534854738</v>
      </c>
      <c r="Q14" s="1">
        <f t="shared" si="2"/>
        <v>1.2627065285051307</v>
      </c>
      <c r="R14" s="1">
        <f t="shared" si="3"/>
        <v>0.96902545649581295</v>
      </c>
      <c r="S14" s="1">
        <f t="shared" si="4"/>
        <v>1.1144664862850275</v>
      </c>
      <c r="T14" s="1">
        <f t="shared" si="5"/>
        <v>1.2246312867674396</v>
      </c>
      <c r="U14" s="1">
        <f t="shared" si="6"/>
        <v>1.2566774715660609</v>
      </c>
      <c r="V14" s="1">
        <f t="shared" si="7"/>
        <v>0.98156697788256053</v>
      </c>
      <c r="W14" s="1">
        <f t="shared" si="8"/>
        <v>1.0929770617481072</v>
      </c>
    </row>
    <row r="15" spans="1:23" ht="15.75" thickTop="1" x14ac:dyDescent="0.25">
      <c r="A15" s="19" t="s">
        <v>12</v>
      </c>
      <c r="B15" s="48">
        <v>1</v>
      </c>
      <c r="C15" s="48">
        <v>4</v>
      </c>
      <c r="D15" s="48">
        <v>7</v>
      </c>
      <c r="E15" s="48">
        <v>11</v>
      </c>
      <c r="F15" s="48">
        <v>14</v>
      </c>
      <c r="G15" s="48">
        <v>18</v>
      </c>
      <c r="H15" s="48">
        <v>21</v>
      </c>
      <c r="I15" s="48">
        <v>25</v>
      </c>
      <c r="J15" s="48">
        <v>29</v>
      </c>
      <c r="K15" s="13" t="s">
        <v>28</v>
      </c>
      <c r="L15" s="14" t="s">
        <v>27</v>
      </c>
      <c r="N15" s="4" t="s">
        <v>12</v>
      </c>
      <c r="O15" s="1">
        <v>1</v>
      </c>
      <c r="P15" s="1">
        <v>4</v>
      </c>
      <c r="Q15" s="1">
        <v>8</v>
      </c>
      <c r="R15" s="1">
        <v>11</v>
      </c>
      <c r="S15" s="1">
        <v>15</v>
      </c>
      <c r="T15" s="1">
        <v>18</v>
      </c>
      <c r="U15" s="1">
        <v>22</v>
      </c>
      <c r="V15" s="1">
        <v>25</v>
      </c>
      <c r="W15" s="1">
        <v>29</v>
      </c>
    </row>
    <row r="16" spans="1:23" x14ac:dyDescent="0.25">
      <c r="A16" s="59" t="s">
        <v>1</v>
      </c>
      <c r="B16" s="8">
        <v>3.0489999999999999</v>
      </c>
      <c r="C16" s="8">
        <v>3.504</v>
      </c>
      <c r="D16" s="8">
        <v>3.1160000000000001</v>
      </c>
      <c r="E16" s="8">
        <v>3.28</v>
      </c>
      <c r="F16" s="8">
        <v>3.278</v>
      </c>
      <c r="G16" s="8">
        <v>3.2429999999999999</v>
      </c>
      <c r="H16" s="8">
        <v>3.0609999999999999</v>
      </c>
      <c r="I16" s="8">
        <v>3.5630000000000002</v>
      </c>
      <c r="J16" s="8">
        <v>3.3940000000000001</v>
      </c>
      <c r="K16" s="9">
        <f>AVERAGE(B16:J16)</f>
        <v>3.2764444444444445</v>
      </c>
      <c r="L16" s="32">
        <f>STDEV(B16:J16)</f>
        <v>0.18464094285336013</v>
      </c>
      <c r="N16" s="1" t="str">
        <f t="shared" ref="N16:N27" si="13">A16</f>
        <v>CD57</v>
      </c>
      <c r="O16" s="1">
        <f t="shared" ref="O16:O27" si="14">B16/B16</f>
        <v>1</v>
      </c>
      <c r="P16" s="1">
        <f t="shared" ref="P16:P27" si="15">C16/$B16</f>
        <v>1.1492292554936046</v>
      </c>
      <c r="Q16" s="1">
        <f t="shared" ref="Q16:Q27" si="16">D16/$B16</f>
        <v>1.0219744178419155</v>
      </c>
      <c r="R16" s="1">
        <f t="shared" ref="R16:R27" si="17">E16/$B16</f>
        <v>1.075762545096753</v>
      </c>
      <c r="S16" s="1">
        <f t="shared" ref="S16:S27" si="18">F16/$B16</f>
        <v>1.0751065923253527</v>
      </c>
      <c r="T16" s="1">
        <f t="shared" ref="T16:T27" si="19">G16/$B16</f>
        <v>1.0636274188258446</v>
      </c>
      <c r="U16" s="1">
        <f t="shared" ref="U16:U27" si="20">H16/$B16</f>
        <v>1.0039357166284029</v>
      </c>
      <c r="V16" s="1">
        <f t="shared" ref="V16:V27" si="21">I16/$B16</f>
        <v>1.1685798622499182</v>
      </c>
      <c r="W16" s="1">
        <f t="shared" ref="W16:W27" si="22">J16/$B16</f>
        <v>1.1131518530665794</v>
      </c>
    </row>
    <row r="17" spans="1:23" x14ac:dyDescent="0.25">
      <c r="A17" s="59" t="s">
        <v>2</v>
      </c>
      <c r="B17" s="8">
        <v>85.997</v>
      </c>
      <c r="C17" s="8">
        <v>86.263000000000005</v>
      </c>
      <c r="D17" s="8">
        <v>85.992999999999995</v>
      </c>
      <c r="E17" s="8">
        <v>85.917000000000002</v>
      </c>
      <c r="F17" s="8">
        <v>86.231999999999999</v>
      </c>
      <c r="G17" s="8">
        <v>87.019000000000005</v>
      </c>
      <c r="H17" s="8">
        <v>86.266000000000005</v>
      </c>
      <c r="I17" s="8">
        <v>86.638000000000005</v>
      </c>
      <c r="J17" s="8">
        <v>86.734999999999999</v>
      </c>
      <c r="K17" s="9">
        <f t="shared" ref="K17:K27" si="23">AVERAGE(B17:J17)</f>
        <v>86.339999999999989</v>
      </c>
      <c r="L17" s="32">
        <f t="shared" ref="L17:L27" si="24">STDEV(B17:J17)</f>
        <v>0.37847159734912916</v>
      </c>
      <c r="N17" s="1" t="str">
        <f t="shared" si="13"/>
        <v>CD2</v>
      </c>
      <c r="O17" s="1">
        <f t="shared" si="14"/>
        <v>1</v>
      </c>
      <c r="P17" s="1">
        <f t="shared" si="15"/>
        <v>1.0030931311557381</v>
      </c>
      <c r="Q17" s="1">
        <f t="shared" si="16"/>
        <v>0.99995348674953777</v>
      </c>
      <c r="R17" s="1">
        <f t="shared" si="17"/>
        <v>0.99906973499075546</v>
      </c>
      <c r="S17" s="1">
        <f t="shared" si="18"/>
        <v>1.0027326534646557</v>
      </c>
      <c r="T17" s="1">
        <f t="shared" si="19"/>
        <v>1.0118841354930987</v>
      </c>
      <c r="U17" s="1">
        <f t="shared" si="20"/>
        <v>1.0031280160935847</v>
      </c>
      <c r="V17" s="1">
        <f t="shared" si="21"/>
        <v>1.0074537483865718</v>
      </c>
      <c r="W17" s="1">
        <f t="shared" si="22"/>
        <v>1.0085816947102806</v>
      </c>
    </row>
    <row r="18" spans="1:23" x14ac:dyDescent="0.25">
      <c r="A18" s="59" t="s">
        <v>3</v>
      </c>
      <c r="B18" s="8">
        <v>84.634</v>
      </c>
      <c r="C18" s="8">
        <v>85.221000000000004</v>
      </c>
      <c r="D18" s="8">
        <v>84.894999999999996</v>
      </c>
      <c r="E18" s="8">
        <v>84.71</v>
      </c>
      <c r="F18" s="8">
        <v>85.034000000000006</v>
      </c>
      <c r="G18" s="8">
        <v>86.117000000000004</v>
      </c>
      <c r="H18" s="8">
        <v>85.177999999999997</v>
      </c>
      <c r="I18" s="8">
        <v>85.396000000000001</v>
      </c>
      <c r="J18" s="8">
        <v>85.635999999999996</v>
      </c>
      <c r="K18" s="9">
        <f t="shared" si="23"/>
        <v>85.202333333333328</v>
      </c>
      <c r="L18" s="32">
        <f t="shared" si="24"/>
        <v>0.46788273103417849</v>
      </c>
      <c r="N18" s="1" t="str">
        <f t="shared" si="13"/>
        <v>CD7</v>
      </c>
      <c r="O18" s="1">
        <f t="shared" si="14"/>
        <v>1</v>
      </c>
      <c r="P18" s="1">
        <f t="shared" si="15"/>
        <v>1.0069357468629629</v>
      </c>
      <c r="Q18" s="1">
        <f t="shared" si="16"/>
        <v>1.0030838670038045</v>
      </c>
      <c r="R18" s="1">
        <f t="shared" si="17"/>
        <v>1.0008979842616441</v>
      </c>
      <c r="S18" s="1">
        <f t="shared" si="18"/>
        <v>1.0047262329560225</v>
      </c>
      <c r="T18" s="1">
        <f t="shared" si="19"/>
        <v>1.017522508684453</v>
      </c>
      <c r="U18" s="1">
        <f t="shared" si="20"/>
        <v>1.0064276768201905</v>
      </c>
      <c r="V18" s="1">
        <f t="shared" si="21"/>
        <v>1.0090034737812228</v>
      </c>
      <c r="W18" s="1">
        <f t="shared" si="22"/>
        <v>1.011839213554836</v>
      </c>
    </row>
    <row r="19" spans="1:23" x14ac:dyDescent="0.25">
      <c r="A19" s="59" t="s">
        <v>4</v>
      </c>
      <c r="B19" s="8">
        <v>6.9649999999999999</v>
      </c>
      <c r="C19" s="8">
        <v>8.4079999999999995</v>
      </c>
      <c r="D19" s="8">
        <v>7.9139999999999997</v>
      </c>
      <c r="E19" s="8">
        <v>8.0879999999999992</v>
      </c>
      <c r="F19" s="8">
        <v>7.4089999999999998</v>
      </c>
      <c r="G19" s="8">
        <v>8.0719999999999992</v>
      </c>
      <c r="H19" s="8">
        <v>7.4160000000000004</v>
      </c>
      <c r="I19" s="8">
        <v>8.4529999999999994</v>
      </c>
      <c r="J19" s="8">
        <v>7.585</v>
      </c>
      <c r="K19" s="9">
        <f t="shared" si="23"/>
        <v>7.8122222222222213</v>
      </c>
      <c r="L19" s="32">
        <f t="shared" si="24"/>
        <v>0.50105383387860047</v>
      </c>
      <c r="N19" s="1" t="str">
        <f t="shared" si="13"/>
        <v>CD56</v>
      </c>
      <c r="O19" s="1">
        <f t="shared" si="14"/>
        <v>1</v>
      </c>
      <c r="P19" s="1">
        <f t="shared" si="15"/>
        <v>1.2071787508973437</v>
      </c>
      <c r="Q19" s="1">
        <f t="shared" si="16"/>
        <v>1.1362526920315865</v>
      </c>
      <c r="R19" s="1">
        <f t="shared" si="17"/>
        <v>1.161234745154343</v>
      </c>
      <c r="S19" s="1">
        <f t="shared" si="18"/>
        <v>1.0637473079684134</v>
      </c>
      <c r="T19" s="1">
        <f t="shared" si="19"/>
        <v>1.158937544867193</v>
      </c>
      <c r="U19" s="1">
        <f t="shared" si="20"/>
        <v>1.0647523330940416</v>
      </c>
      <c r="V19" s="1">
        <f t="shared" si="21"/>
        <v>1.2136396267049532</v>
      </c>
      <c r="W19" s="1">
        <f t="shared" si="22"/>
        <v>1.089016511127064</v>
      </c>
    </row>
    <row r="20" spans="1:23" x14ac:dyDescent="0.25">
      <c r="A20" s="59" t="s">
        <v>0</v>
      </c>
      <c r="B20" s="8">
        <v>13.339</v>
      </c>
      <c r="C20" s="8">
        <v>12.627000000000001</v>
      </c>
      <c r="D20" s="8">
        <v>12.919</v>
      </c>
      <c r="E20" s="8">
        <v>12.73</v>
      </c>
      <c r="F20" s="8">
        <v>12.895</v>
      </c>
      <c r="G20" s="8">
        <v>11.96</v>
      </c>
      <c r="H20" s="8">
        <v>12.968</v>
      </c>
      <c r="I20" s="8">
        <v>12.025</v>
      </c>
      <c r="J20" s="8">
        <v>12.282</v>
      </c>
      <c r="K20" s="9">
        <f t="shared" si="23"/>
        <v>12.638333333333334</v>
      </c>
      <c r="L20" s="32">
        <f t="shared" si="24"/>
        <v>0.46315278256748049</v>
      </c>
      <c r="N20" s="1" t="str">
        <f t="shared" si="13"/>
        <v>CD19</v>
      </c>
      <c r="O20" s="1">
        <f t="shared" si="14"/>
        <v>1</v>
      </c>
      <c r="P20" s="1">
        <f t="shared" si="15"/>
        <v>0.94662268535872252</v>
      </c>
      <c r="Q20" s="1">
        <f t="shared" si="16"/>
        <v>0.96851338181272961</v>
      </c>
      <c r="R20" s="1">
        <f t="shared" si="17"/>
        <v>0.95434440362845796</v>
      </c>
      <c r="S20" s="1">
        <f t="shared" si="18"/>
        <v>0.96671414648774268</v>
      </c>
      <c r="T20" s="1">
        <f t="shared" si="19"/>
        <v>0.89661893695179551</v>
      </c>
      <c r="U20" s="1">
        <f t="shared" si="20"/>
        <v>0.97218682060124439</v>
      </c>
      <c r="V20" s="1">
        <f t="shared" si="21"/>
        <v>0.90149186595696829</v>
      </c>
      <c r="W20" s="1">
        <f t="shared" si="22"/>
        <v>0.92075867756203611</v>
      </c>
    </row>
    <row r="21" spans="1:23" x14ac:dyDescent="0.25">
      <c r="A21" s="59" t="s">
        <v>5</v>
      </c>
      <c r="B21" s="8">
        <v>45.804000000000002</v>
      </c>
      <c r="C21" s="8">
        <v>45.418999999999997</v>
      </c>
      <c r="D21" s="8">
        <v>46.088000000000001</v>
      </c>
      <c r="E21" s="8">
        <v>46.268000000000001</v>
      </c>
      <c r="F21" s="8">
        <v>46.427999999999997</v>
      </c>
      <c r="G21" s="8">
        <v>46.569000000000003</v>
      </c>
      <c r="H21" s="8">
        <v>46.106000000000002</v>
      </c>
      <c r="I21" s="8">
        <v>46.734000000000002</v>
      </c>
      <c r="J21" s="8">
        <v>45.969000000000001</v>
      </c>
      <c r="K21" s="9">
        <f t="shared" si="23"/>
        <v>46.153888888888886</v>
      </c>
      <c r="L21" s="32">
        <f t="shared" si="24"/>
        <v>0.40316046570951347</v>
      </c>
      <c r="N21" s="1" t="str">
        <f t="shared" si="13"/>
        <v>CD4</v>
      </c>
      <c r="O21" s="1">
        <f t="shared" si="14"/>
        <v>1</v>
      </c>
      <c r="P21" s="1">
        <f t="shared" si="15"/>
        <v>0.99159462055715641</v>
      </c>
      <c r="Q21" s="1">
        <f t="shared" si="16"/>
        <v>1.0062003318487469</v>
      </c>
      <c r="R21" s="1">
        <f t="shared" si="17"/>
        <v>1.0101301196402062</v>
      </c>
      <c r="S21" s="1">
        <f t="shared" si="18"/>
        <v>1.0136232643437253</v>
      </c>
      <c r="T21" s="1">
        <f t="shared" si="19"/>
        <v>1.016701598113702</v>
      </c>
      <c r="U21" s="1">
        <f t="shared" si="20"/>
        <v>1.0065933106278928</v>
      </c>
      <c r="V21" s="1">
        <f t="shared" si="21"/>
        <v>1.0203039035892061</v>
      </c>
      <c r="W21" s="1">
        <f t="shared" si="22"/>
        <v>1.0036023054755043</v>
      </c>
    </row>
    <row r="22" spans="1:23" x14ac:dyDescent="0.25">
      <c r="A22" s="59" t="s">
        <v>7</v>
      </c>
      <c r="B22" s="8">
        <v>82.146000000000001</v>
      </c>
      <c r="C22" s="8">
        <v>81.88</v>
      </c>
      <c r="D22" s="8">
        <v>81.947000000000003</v>
      </c>
      <c r="E22" s="8">
        <v>81.722999999999999</v>
      </c>
      <c r="F22" s="8">
        <v>82.296000000000006</v>
      </c>
      <c r="G22" s="8">
        <v>82.864000000000004</v>
      </c>
      <c r="H22" s="8">
        <v>82.322999999999993</v>
      </c>
      <c r="I22" s="8">
        <v>82.33</v>
      </c>
      <c r="J22" s="8">
        <v>82.622</v>
      </c>
      <c r="K22" s="9">
        <f t="shared" si="23"/>
        <v>82.236777777777775</v>
      </c>
      <c r="L22" s="32">
        <f t="shared" si="24"/>
        <v>0.36140447485393057</v>
      </c>
      <c r="N22" s="1" t="str">
        <f t="shared" si="13"/>
        <v>CD3</v>
      </c>
      <c r="O22" s="1">
        <f t="shared" si="14"/>
        <v>1</v>
      </c>
      <c r="P22" s="1">
        <f t="shared" si="15"/>
        <v>0.9967618630243712</v>
      </c>
      <c r="Q22" s="1">
        <f t="shared" si="16"/>
        <v>0.99757748399191681</v>
      </c>
      <c r="R22" s="1">
        <f t="shared" si="17"/>
        <v>0.99485063180191369</v>
      </c>
      <c r="S22" s="1">
        <f t="shared" si="18"/>
        <v>1.0018260170915201</v>
      </c>
      <c r="T22" s="1">
        <f t="shared" si="19"/>
        <v>1.0087405351447423</v>
      </c>
      <c r="U22" s="1">
        <f t="shared" si="20"/>
        <v>1.0021547001679936</v>
      </c>
      <c r="V22" s="1">
        <f t="shared" si="21"/>
        <v>1.0022399142989311</v>
      </c>
      <c r="W22" s="1">
        <f t="shared" si="22"/>
        <v>1.0057945609037566</v>
      </c>
    </row>
    <row r="23" spans="1:23" x14ac:dyDescent="0.25">
      <c r="A23" s="59" t="s">
        <v>8</v>
      </c>
      <c r="B23" s="8">
        <v>82.257000000000005</v>
      </c>
      <c r="C23" s="8">
        <v>81.938000000000002</v>
      </c>
      <c r="D23" s="8">
        <v>82.293000000000006</v>
      </c>
      <c r="E23" s="8">
        <v>81.83</v>
      </c>
      <c r="F23" s="8">
        <v>82.600999999999999</v>
      </c>
      <c r="G23" s="8">
        <v>83.081999999999994</v>
      </c>
      <c r="H23" s="8">
        <v>82.676000000000002</v>
      </c>
      <c r="I23" s="8">
        <v>82.578999999999994</v>
      </c>
      <c r="J23" s="8">
        <v>82.884</v>
      </c>
      <c r="K23" s="9">
        <f t="shared" si="23"/>
        <v>82.46</v>
      </c>
      <c r="L23" s="32">
        <f t="shared" si="24"/>
        <v>0.41620908207293883</v>
      </c>
      <c r="N23" s="1" t="str">
        <f t="shared" si="13"/>
        <v>CD5</v>
      </c>
      <c r="O23" s="1">
        <f t="shared" si="14"/>
        <v>1</v>
      </c>
      <c r="P23" s="1">
        <f t="shared" si="15"/>
        <v>0.9961219105972744</v>
      </c>
      <c r="Q23" s="1">
        <f t="shared" si="16"/>
        <v>1.0004376527225647</v>
      </c>
      <c r="R23" s="1">
        <f t="shared" si="17"/>
        <v>0.99480895242958034</v>
      </c>
      <c r="S23" s="1">
        <f t="shared" si="18"/>
        <v>1.0041820149045064</v>
      </c>
      <c r="T23" s="1">
        <f t="shared" si="19"/>
        <v>1.010029541558773</v>
      </c>
      <c r="U23" s="1">
        <f t="shared" si="20"/>
        <v>1.0050937914098497</v>
      </c>
      <c r="V23" s="1">
        <f t="shared" si="21"/>
        <v>1.0039145604629391</v>
      </c>
      <c r="W23" s="1">
        <f t="shared" si="22"/>
        <v>1.0076224515846675</v>
      </c>
    </row>
    <row r="24" spans="1:23" x14ac:dyDescent="0.25">
      <c r="A24" s="59" t="s">
        <v>47</v>
      </c>
      <c r="B24" s="8">
        <v>26.177</v>
      </c>
      <c r="C24" s="8">
        <v>26.821999999999999</v>
      </c>
      <c r="D24" s="8">
        <v>26.597999999999999</v>
      </c>
      <c r="E24" s="8">
        <v>27.312999999999999</v>
      </c>
      <c r="F24" s="8">
        <v>26.631</v>
      </c>
      <c r="G24" s="8">
        <v>27.748000000000001</v>
      </c>
      <c r="H24" s="8">
        <v>26.672999999999998</v>
      </c>
      <c r="I24" s="8">
        <v>26.902999999999999</v>
      </c>
      <c r="J24" s="8">
        <v>26.411000000000001</v>
      </c>
      <c r="K24" s="9">
        <f t="shared" si="23"/>
        <v>26.808444444444444</v>
      </c>
      <c r="L24" s="32">
        <f t="shared" si="24"/>
        <v>0.47398156902750749</v>
      </c>
      <c r="N24" s="1" t="str">
        <f t="shared" si="13"/>
        <v>LyCD45</v>
      </c>
      <c r="O24" s="1">
        <f t="shared" si="14"/>
        <v>1</v>
      </c>
      <c r="P24" s="1">
        <f t="shared" si="15"/>
        <v>1.0246399511021125</v>
      </c>
      <c r="Q24" s="1">
        <f t="shared" si="16"/>
        <v>1.0160828207968828</v>
      </c>
      <c r="R24" s="1">
        <f t="shared" si="17"/>
        <v>1.0433968751193796</v>
      </c>
      <c r="S24" s="1">
        <f t="shared" si="18"/>
        <v>1.0173434694579211</v>
      </c>
      <c r="T24" s="1">
        <f t="shared" si="19"/>
        <v>1.0600145165603392</v>
      </c>
      <c r="U24" s="1">
        <f t="shared" si="20"/>
        <v>1.0189479313901517</v>
      </c>
      <c r="V24" s="1">
        <f t="shared" si="21"/>
        <v>1.0277342705428429</v>
      </c>
      <c r="W24" s="1">
        <f t="shared" si="22"/>
        <v>1.008939145050999</v>
      </c>
    </row>
    <row r="25" spans="1:23" x14ac:dyDescent="0.25">
      <c r="A25" s="59" t="s">
        <v>11</v>
      </c>
      <c r="B25" s="8">
        <v>35.844999999999999</v>
      </c>
      <c r="C25" s="8">
        <v>36.460999999999999</v>
      </c>
      <c r="D25" s="8">
        <v>34.365000000000002</v>
      </c>
      <c r="E25" s="8">
        <v>34.92</v>
      </c>
      <c r="F25" s="8">
        <v>34.052999999999997</v>
      </c>
      <c r="G25" s="8">
        <v>31.347000000000001</v>
      </c>
      <c r="H25" s="8">
        <v>32.616999999999997</v>
      </c>
      <c r="I25" s="8">
        <v>34.908999999999999</v>
      </c>
      <c r="J25" s="8">
        <v>36.350999999999999</v>
      </c>
      <c r="K25" s="9">
        <f t="shared" si="23"/>
        <v>34.540888888888887</v>
      </c>
      <c r="L25" s="32">
        <f t="shared" si="24"/>
        <v>1.6997982560030793</v>
      </c>
      <c r="N25" s="1" t="str">
        <f t="shared" si="13"/>
        <v>TRBC1</v>
      </c>
      <c r="O25" s="1">
        <f t="shared" si="14"/>
        <v>1</v>
      </c>
      <c r="P25" s="1">
        <f t="shared" si="15"/>
        <v>1.0171851025247594</v>
      </c>
      <c r="Q25" s="1">
        <f t="shared" si="16"/>
        <v>0.95871111731064318</v>
      </c>
      <c r="R25" s="1">
        <f t="shared" si="17"/>
        <v>0.97419444831915203</v>
      </c>
      <c r="S25" s="1">
        <f t="shared" si="18"/>
        <v>0.95000697447342719</v>
      </c>
      <c r="T25" s="1">
        <f t="shared" si="19"/>
        <v>0.87451527409680574</v>
      </c>
      <c r="U25" s="1">
        <f t="shared" si="20"/>
        <v>0.90994559910726736</v>
      </c>
      <c r="V25" s="1">
        <f t="shared" si="21"/>
        <v>0.97388757148835259</v>
      </c>
      <c r="W25" s="1">
        <f t="shared" si="22"/>
        <v>1.0141163342167667</v>
      </c>
    </row>
    <row r="26" spans="1:23" x14ac:dyDescent="0.25">
      <c r="A26" s="59" t="s">
        <v>6</v>
      </c>
      <c r="B26" s="8">
        <v>37.651000000000003</v>
      </c>
      <c r="C26" s="8">
        <v>38.469000000000001</v>
      </c>
      <c r="D26" s="8">
        <v>38.253</v>
      </c>
      <c r="E26" s="8">
        <v>38.015000000000001</v>
      </c>
      <c r="F26" s="8">
        <v>37.183999999999997</v>
      </c>
      <c r="G26" s="8">
        <v>38.595999999999997</v>
      </c>
      <c r="H26" s="8">
        <v>37.767000000000003</v>
      </c>
      <c r="I26" s="8">
        <v>38.146999999999998</v>
      </c>
      <c r="J26" s="8">
        <v>38.86</v>
      </c>
      <c r="K26" s="9">
        <f>AVERAGE(B26:J26)</f>
        <v>38.104666666666667</v>
      </c>
      <c r="L26" s="32">
        <f>STDEV(B26:J26)</f>
        <v>0.51768354233063996</v>
      </c>
      <c r="N26" s="1" t="str">
        <f>A26</f>
        <v>CD8</v>
      </c>
      <c r="O26" s="1">
        <f>B26/B26</f>
        <v>1</v>
      </c>
      <c r="P26" s="1">
        <f t="shared" ref="P26:W26" si="25">C26/$B26</f>
        <v>1.021725850575018</v>
      </c>
      <c r="Q26" s="1">
        <f t="shared" si="25"/>
        <v>1.0159889511566758</v>
      </c>
      <c r="R26" s="1">
        <f t="shared" si="25"/>
        <v>1.0096677379086876</v>
      </c>
      <c r="S26" s="1">
        <f t="shared" si="25"/>
        <v>0.9875966109797879</v>
      </c>
      <c r="T26" s="1">
        <f t="shared" si="25"/>
        <v>1.0250989349552466</v>
      </c>
      <c r="U26" s="1">
        <f t="shared" si="25"/>
        <v>1.003080927465406</v>
      </c>
      <c r="V26" s="1">
        <f t="shared" si="25"/>
        <v>1.0131736208865634</v>
      </c>
      <c r="W26" s="1">
        <f t="shared" si="25"/>
        <v>1.0321107009109982</v>
      </c>
    </row>
    <row r="27" spans="1:23" ht="15.75" thickBot="1" x14ac:dyDescent="0.3">
      <c r="A27" s="60" t="s">
        <v>9</v>
      </c>
      <c r="B27" s="8">
        <v>14.869</v>
      </c>
      <c r="C27" s="8">
        <v>14.268000000000001</v>
      </c>
      <c r="D27" s="8">
        <v>14.749000000000001</v>
      </c>
      <c r="E27" s="8">
        <v>14.579000000000001</v>
      </c>
      <c r="F27" s="8">
        <v>14.484999999999999</v>
      </c>
      <c r="G27" s="8">
        <v>13.318</v>
      </c>
      <c r="H27" s="8">
        <v>14.381</v>
      </c>
      <c r="I27" s="8">
        <v>13.782</v>
      </c>
      <c r="J27" s="8">
        <v>13.77</v>
      </c>
      <c r="K27" s="17">
        <f t="shared" si="23"/>
        <v>14.244555555555555</v>
      </c>
      <c r="L27" s="33">
        <f t="shared" si="24"/>
        <v>0.51610248766865863</v>
      </c>
      <c r="N27" s="1" t="str">
        <f t="shared" si="13"/>
        <v>HLADR</v>
      </c>
      <c r="O27" s="1">
        <f t="shared" si="14"/>
        <v>1</v>
      </c>
      <c r="P27" s="1">
        <f t="shared" si="15"/>
        <v>0.95958033492501182</v>
      </c>
      <c r="Q27" s="1">
        <f t="shared" si="16"/>
        <v>0.99192951778868788</v>
      </c>
      <c r="R27" s="1">
        <f t="shared" si="17"/>
        <v>0.98049633465599573</v>
      </c>
      <c r="S27" s="1">
        <f t="shared" si="18"/>
        <v>0.97417445692380122</v>
      </c>
      <c r="T27" s="1">
        <f t="shared" si="19"/>
        <v>0.89568901741879081</v>
      </c>
      <c r="U27" s="1">
        <f t="shared" si="20"/>
        <v>0.96718003900733074</v>
      </c>
      <c r="V27" s="1">
        <f t="shared" si="21"/>
        <v>0.92689488196919767</v>
      </c>
      <c r="W27" s="1">
        <f t="shared" si="22"/>
        <v>0.92608783374806647</v>
      </c>
    </row>
    <row r="28" spans="1:23" ht="15.75" thickTop="1" x14ac:dyDescent="0.25"/>
    <row r="44" spans="12:12" x14ac:dyDescent="0.25">
      <c r="L44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11.42578125" style="1"/>
    <col min="2" max="2" width="16" style="1" customWidth="1"/>
    <col min="3" max="6" width="15.7109375" style="1" customWidth="1"/>
    <col min="7" max="7" width="15.28515625" style="1" customWidth="1"/>
    <col min="8" max="16384" width="11.42578125" style="1"/>
  </cols>
  <sheetData>
    <row r="1" spans="2:7" ht="16.5" thickTop="1" x14ac:dyDescent="0.25">
      <c r="B1" s="34"/>
      <c r="C1" s="35" t="str">
        <f>test!M2</f>
        <v>Mni_ET_1</v>
      </c>
      <c r="D1" s="35" t="str">
        <f>'Ech 2'!L2</f>
        <v>Mni_ET_2</v>
      </c>
      <c r="E1" s="35" t="str">
        <f>'Ech 3'!L2</f>
        <v>Mni_ET_3</v>
      </c>
      <c r="F1" s="35" t="str">
        <f>'Ech 4'!L2</f>
        <v>Mni_ET_4</v>
      </c>
      <c r="G1" s="36" t="str">
        <f>'Ech 5'!L2</f>
        <v>Mni_ET_5</v>
      </c>
    </row>
    <row r="2" spans="2:7" x14ac:dyDescent="0.25">
      <c r="B2" s="37" t="str">
        <f>'Ech 2'!A3</f>
        <v>CD57</v>
      </c>
      <c r="C2" s="10">
        <f>test!M3</f>
        <v>22537.718741471726</v>
      </c>
      <c r="D2" s="10">
        <f>'Ech 2'!L3</f>
        <v>8085.5292167497164</v>
      </c>
      <c r="E2" s="10">
        <f>'Ech 3'!L3</f>
        <v>69461.323531156289</v>
      </c>
      <c r="F2" s="10">
        <f>'Ech 4'!L3</f>
        <v>3806.4944305924737</v>
      </c>
      <c r="G2" s="38">
        <f>'Ech 5'!L3</f>
        <v>7385.2400280851098</v>
      </c>
    </row>
    <row r="3" spans="2:7" x14ac:dyDescent="0.25">
      <c r="B3" s="37" t="str">
        <f>'Ech 2'!A4</f>
        <v>CD2</v>
      </c>
      <c r="C3" s="10">
        <f>test!M4</f>
        <v>3890.9089742519182</v>
      </c>
      <c r="D3" s="10">
        <f>'Ech 2'!L4</f>
        <v>3018.579556981023</v>
      </c>
      <c r="E3" s="10">
        <f>'Ech 3'!L4</f>
        <v>2417.3765923588417</v>
      </c>
      <c r="F3" s="10">
        <f>'Ech 4'!L4</f>
        <v>1618.0018279718593</v>
      </c>
      <c r="G3" s="38">
        <f>'Ech 5'!L4</f>
        <v>1503.2877473761282</v>
      </c>
    </row>
    <row r="4" spans="2:7" x14ac:dyDescent="0.25">
      <c r="B4" s="37" t="str">
        <f>'Ech 2'!A5</f>
        <v>CD7</v>
      </c>
      <c r="C4" s="10">
        <f>test!M5</f>
        <v>1235.3739166742187</v>
      </c>
      <c r="D4" s="10">
        <f>'Ech 2'!L5</f>
        <v>2161.1293377959114</v>
      </c>
      <c r="E4" s="10">
        <f>'Ech 3'!L5</f>
        <v>183.79898378739125</v>
      </c>
      <c r="F4" s="10">
        <f>'Ech 4'!L5</f>
        <v>2201.4153614170596</v>
      </c>
      <c r="G4" s="38">
        <f>'Ech 5'!L5</f>
        <v>2874.4886797134805</v>
      </c>
    </row>
    <row r="5" spans="2:7" x14ac:dyDescent="0.25">
      <c r="B5" s="37" t="str">
        <f>'Ech 2'!A6</f>
        <v>CD56</v>
      </c>
      <c r="C5" s="10">
        <f>test!M6</f>
        <v>1274.180754763963</v>
      </c>
      <c r="D5" s="10">
        <f>'Ech 2'!L6</f>
        <v>1865.0820889842303</v>
      </c>
      <c r="E5" s="10">
        <f>'Ech 3'!L6</f>
        <v>849.32746921551268</v>
      </c>
      <c r="F5" s="10">
        <f>'Ech 4'!L6</f>
        <v>1668.0549550260446</v>
      </c>
      <c r="G5" s="38">
        <f>'Ech 5'!L6</f>
        <v>2547.2508146161226</v>
      </c>
    </row>
    <row r="6" spans="2:7" x14ac:dyDescent="0.25">
      <c r="B6" s="37" t="str">
        <f>'Ech 2'!A7</f>
        <v>CD19</v>
      </c>
      <c r="C6" s="10">
        <f>test!M7</f>
        <v>15788.901027670645</v>
      </c>
      <c r="D6" s="10">
        <f>'Ech 2'!L7</f>
        <v>3018.4943814943754</v>
      </c>
      <c r="E6" s="10">
        <f>'Ech 3'!L7</f>
        <v>3466.8749715403942</v>
      </c>
      <c r="F6" s="10">
        <f>'Ech 4'!L7</f>
        <v>2618.5111840059412</v>
      </c>
      <c r="G6" s="38">
        <f>'Ech 5'!L7</f>
        <v>2998.5369792529541</v>
      </c>
    </row>
    <row r="7" spans="2:7" x14ac:dyDescent="0.25">
      <c r="B7" s="37" t="str">
        <f>'Ech 2'!A8</f>
        <v>CD4</v>
      </c>
      <c r="C7" s="10">
        <f>test!M8</f>
        <v>6744.9794777027682</v>
      </c>
      <c r="D7" s="10">
        <f>'Ech 2'!L8</f>
        <v>4808.8658329552045</v>
      </c>
      <c r="E7" s="10">
        <f>'Ech 3'!L8</f>
        <v>4750.7322468368484</v>
      </c>
      <c r="F7" s="10">
        <f>'Ech 4'!L8</f>
        <v>3398.3681709364</v>
      </c>
      <c r="G7" s="38">
        <f>'Ech 5'!L8</f>
        <v>3683.6335336302391</v>
      </c>
    </row>
    <row r="8" spans="2:7" x14ac:dyDescent="0.25">
      <c r="B8" s="37" t="str">
        <f>'Ech 2'!A13</f>
        <v>CD8</v>
      </c>
      <c r="C8" s="10">
        <f>test!M9</f>
        <v>8266.5956436004089</v>
      </c>
      <c r="D8" s="10">
        <f>'Ech 2'!L13</f>
        <v>4481.2553271166207</v>
      </c>
      <c r="E8" s="10">
        <f>'Ech 3'!L13</f>
        <v>1944.4619012761887</v>
      </c>
      <c r="F8" s="10">
        <f>'Ech 4'!L13</f>
        <v>1682.1836820624537</v>
      </c>
      <c r="G8" s="38">
        <f>'Ech 5'!L13</f>
        <v>4603.7672925239385</v>
      </c>
    </row>
    <row r="9" spans="2:7" x14ac:dyDescent="0.25">
      <c r="B9" s="37" t="str">
        <f>'Ech 2'!A9</f>
        <v>CD3</v>
      </c>
      <c r="C9" s="10">
        <f>test!M10</f>
        <v>3809.5029325144401</v>
      </c>
      <c r="D9" s="10">
        <f>'Ech 2'!L9</f>
        <v>5340.8915751531667</v>
      </c>
      <c r="E9" s="10">
        <f>'Ech 3'!L9</f>
        <v>2229.6582543651039</v>
      </c>
      <c r="F9" s="10">
        <f>'Ech 4'!L9</f>
        <v>2733.5779237010711</v>
      </c>
      <c r="G9" s="38">
        <f>'Ech 5'!L9</f>
        <v>4191.7831455020732</v>
      </c>
    </row>
    <row r="10" spans="2:7" x14ac:dyDescent="0.25">
      <c r="B10" s="37" t="str">
        <f>'Ech 2'!A10</f>
        <v>CD5</v>
      </c>
      <c r="C10" s="10">
        <f>test!M11</f>
        <v>210.11397825869327</v>
      </c>
      <c r="D10" s="10">
        <f>'Ech 2'!L10</f>
        <v>332.70265611766609</v>
      </c>
      <c r="E10" s="10">
        <f>'Ech 3'!L10</f>
        <v>233.8009950464164</v>
      </c>
      <c r="F10" s="10">
        <f>'Ech 4'!L10</f>
        <v>385.78971338573831</v>
      </c>
      <c r="G10" s="38">
        <f>'Ech 5'!L10</f>
        <v>420.66371809373402</v>
      </c>
    </row>
    <row r="11" spans="2:7" x14ac:dyDescent="0.25">
      <c r="B11" s="37" t="str">
        <f>'Ech 2'!A11</f>
        <v>LyCD45</v>
      </c>
      <c r="C11" s="10">
        <f>test!M12</f>
        <v>9780.8647362965239</v>
      </c>
      <c r="D11" s="10">
        <f>'Ech 2'!L11</f>
        <v>5579.5543239688495</v>
      </c>
      <c r="E11" s="10">
        <f>'Ech 3'!L11</f>
        <v>5121.78036592838</v>
      </c>
      <c r="F11" s="10">
        <f>'Ech 4'!L11</f>
        <v>4511.509327309408</v>
      </c>
      <c r="G11" s="38">
        <f>'Ech 5'!L11</f>
        <v>4750.2937242788475</v>
      </c>
    </row>
    <row r="12" spans="2:7" x14ac:dyDescent="0.25">
      <c r="B12" s="37" t="str">
        <f>'Ech 2'!A12</f>
        <v>TRBC1</v>
      </c>
      <c r="C12" s="10">
        <f>test!M13</f>
        <v>1365.7773373539881</v>
      </c>
      <c r="D12" s="10">
        <f>'Ech 2'!L12</f>
        <v>4561.5397036635322</v>
      </c>
      <c r="E12" s="10">
        <f>'Ech 3'!L12</f>
        <v>3097.2596795330542</v>
      </c>
      <c r="F12" s="10">
        <f>'Ech 4'!L12</f>
        <v>6361.5757576298474</v>
      </c>
      <c r="G12" s="38">
        <f>'Ech 5'!L12</f>
        <v>7371.5814828306347</v>
      </c>
    </row>
    <row r="13" spans="2:7" ht="15.75" thickBot="1" x14ac:dyDescent="0.3">
      <c r="B13" s="39" t="str">
        <f>'Ech 2'!A14</f>
        <v>HLADR</v>
      </c>
      <c r="C13" s="27">
        <f>test!M14</f>
        <v>1265.8053278330144</v>
      </c>
      <c r="D13" s="27">
        <f>'Ech 2'!L14</f>
        <v>6685.0483660671607</v>
      </c>
      <c r="E13" s="27">
        <f>'Ech 3'!L14</f>
        <v>5459.1267814019493</v>
      </c>
      <c r="F13" s="27">
        <f>'Ech 4'!L14</f>
        <v>2552.8303270132401</v>
      </c>
      <c r="G13" s="40">
        <f>'Ech 5'!L14</f>
        <v>3133.8468210383448</v>
      </c>
    </row>
    <row r="14" spans="2:7" ht="16.5" thickTop="1" x14ac:dyDescent="0.25">
      <c r="B14" s="34"/>
      <c r="C14" s="35" t="str">
        <f>test!M15</f>
        <v>CDX+ (%)_ET_1</v>
      </c>
      <c r="D14" s="35" t="str">
        <f>'Ech 2'!L15</f>
        <v>CDX+ (%)_ET_2</v>
      </c>
      <c r="E14" s="35" t="str">
        <f>'Ech 3'!L15</f>
        <v>CDX+ (%)_ET_3</v>
      </c>
      <c r="F14" s="35" t="str">
        <f>'Ech 4'!L15</f>
        <v>CDX+ (%)_ET_4</v>
      </c>
      <c r="G14" s="36" t="str">
        <f>'Ech 5'!L15</f>
        <v>CDX+ (%)_ET_5</v>
      </c>
    </row>
    <row r="15" spans="2:7" x14ac:dyDescent="0.25">
      <c r="B15" s="37" t="str">
        <f>'Ech 2'!A16</f>
        <v>CD57</v>
      </c>
      <c r="C15" s="8">
        <f>test!M16</f>
        <v>0.56902276295584631</v>
      </c>
      <c r="D15" s="8">
        <f>'Ech 2'!L16</f>
        <v>0.56441415054313915</v>
      </c>
      <c r="E15" s="8">
        <f>'Ech 3'!L16</f>
        <v>0.62353416996273026</v>
      </c>
      <c r="F15" s="8">
        <f>'Ech 4'!L16</f>
        <v>0.43357409977995676</v>
      </c>
      <c r="G15" s="41">
        <f>'Ech 5'!L16</f>
        <v>0.18464094285336013</v>
      </c>
    </row>
    <row r="16" spans="2:7" x14ac:dyDescent="0.25">
      <c r="B16" s="37" t="str">
        <f>'Ech 2'!A17</f>
        <v>CD2</v>
      </c>
      <c r="C16" s="8">
        <f>test!M17</f>
        <v>0.45819968614235351</v>
      </c>
      <c r="D16" s="8">
        <f>'Ech 2'!L17</f>
        <v>0.37949076154135347</v>
      </c>
      <c r="E16" s="8">
        <f>'Ech 3'!L17</f>
        <v>0.56366541001239689</v>
      </c>
      <c r="F16" s="8">
        <f>'Ech 4'!L17</f>
        <v>0.31558389446301904</v>
      </c>
      <c r="G16" s="41">
        <f>'Ech 5'!L17</f>
        <v>0.37847159734912916</v>
      </c>
    </row>
    <row r="17" spans="2:7" x14ac:dyDescent="0.25">
      <c r="B17" s="37" t="str">
        <f>'Ech 2'!A18</f>
        <v>CD7</v>
      </c>
      <c r="C17" s="8">
        <f>test!M18</f>
        <v>0.38853399679650391</v>
      </c>
      <c r="D17" s="8">
        <f>'Ech 2'!L18</f>
        <v>0.4273267401616031</v>
      </c>
      <c r="E17" s="8">
        <f>'Ech 3'!L18</f>
        <v>0.33263155292305024</v>
      </c>
      <c r="F17" s="8">
        <f>'Ech 4'!L18</f>
        <v>0.19168710036005079</v>
      </c>
      <c r="G17" s="41">
        <f>'Ech 5'!L18</f>
        <v>0.46788273103417849</v>
      </c>
    </row>
    <row r="18" spans="2:7" x14ac:dyDescent="0.25">
      <c r="B18" s="37" t="str">
        <f>'Ech 2'!A19</f>
        <v>CD56</v>
      </c>
      <c r="C18" s="8">
        <f>test!M19</f>
        <v>0.48172665634005701</v>
      </c>
      <c r="D18" s="8">
        <f>'Ech 2'!L19</f>
        <v>0.38489732706392299</v>
      </c>
      <c r="E18" s="8">
        <f>'Ech 3'!L19</f>
        <v>0.68491349818790948</v>
      </c>
      <c r="F18" s="8">
        <f>'Ech 4'!L19</f>
        <v>0.48266839318291538</v>
      </c>
      <c r="G18" s="41">
        <f>'Ech 5'!L19</f>
        <v>0.50105383387860047</v>
      </c>
    </row>
    <row r="19" spans="2:7" x14ac:dyDescent="0.25">
      <c r="B19" s="37" t="str">
        <f>'Ech 2'!A20</f>
        <v>CD19</v>
      </c>
      <c r="C19" s="8">
        <f>test!M20</f>
        <v>0.2156455424997232</v>
      </c>
      <c r="D19" s="8">
        <f>'Ech 2'!L20</f>
        <v>0.51533350274130152</v>
      </c>
      <c r="E19" s="8">
        <f>'Ech 3'!L20</f>
        <v>0.37038643483679407</v>
      </c>
      <c r="F19" s="8">
        <f>'Ech 4'!L20</f>
        <v>0.17751580524311364</v>
      </c>
      <c r="G19" s="41">
        <f>'Ech 5'!L20</f>
        <v>0.46315278256748049</v>
      </c>
    </row>
    <row r="20" spans="2:7" x14ac:dyDescent="0.25">
      <c r="B20" s="37" t="str">
        <f>'Ech 2'!A21</f>
        <v>CD4</v>
      </c>
      <c r="C20" s="8">
        <f>test!M21</f>
        <v>0.70396293192455195</v>
      </c>
      <c r="D20" s="8">
        <f>'Ech 2'!L21</f>
        <v>0.54818062716590155</v>
      </c>
      <c r="E20" s="8">
        <f>'Ech 3'!L21</f>
        <v>0.61028745503883608</v>
      </c>
      <c r="F20" s="8">
        <f>'Ech 4'!L21</f>
        <v>0.50189715081877018</v>
      </c>
      <c r="G20" s="41">
        <f>'Ech 5'!L21</f>
        <v>0.40316046570951347</v>
      </c>
    </row>
    <row r="21" spans="2:7" x14ac:dyDescent="0.25">
      <c r="B21" s="37" t="str">
        <f>'Ech 2'!A26</f>
        <v>CD8</v>
      </c>
      <c r="C21" s="8">
        <f>test!M22</f>
        <v>0.40438295145637804</v>
      </c>
      <c r="D21" s="8">
        <f>'Ech 2'!L26</f>
        <v>0.54859426415764379</v>
      </c>
      <c r="E21" s="8">
        <f>'Ech 3'!L26</f>
        <v>0.56184438335815978</v>
      </c>
      <c r="F21" s="8">
        <f>'Ech 4'!L26</f>
        <v>0.49742361222603748</v>
      </c>
      <c r="G21" s="41">
        <f>'Ech 5'!L26</f>
        <v>0.51768354233063996</v>
      </c>
    </row>
    <row r="22" spans="2:7" x14ac:dyDescent="0.25">
      <c r="B22" s="37" t="str">
        <f>'Ech 2'!A22</f>
        <v>CD3</v>
      </c>
      <c r="C22" s="8">
        <f>test!M23</f>
        <v>0.47653816116615444</v>
      </c>
      <c r="D22" s="8">
        <f>'Ech 2'!L22</f>
        <v>0.34105564411244327</v>
      </c>
      <c r="E22" s="8">
        <f>'Ech 3'!L22</f>
        <v>0.69606070137596499</v>
      </c>
      <c r="F22" s="8">
        <f>'Ech 4'!L22</f>
        <v>0.32514996540058205</v>
      </c>
      <c r="G22" s="41">
        <f>'Ech 5'!L22</f>
        <v>0.36140447485393057</v>
      </c>
    </row>
    <row r="23" spans="2:7" x14ac:dyDescent="0.25">
      <c r="B23" s="37" t="str">
        <f>'Ech 2'!A23</f>
        <v>CD5</v>
      </c>
      <c r="C23" s="8">
        <f>test!M24</f>
        <v>0.35122594816822311</v>
      </c>
      <c r="D23" s="8">
        <f>'Ech 2'!L23</f>
        <v>0.32596187331825288</v>
      </c>
      <c r="E23" s="8">
        <f>'Ech 3'!L23</f>
        <v>1.2300439016555447</v>
      </c>
      <c r="F23" s="8">
        <f>'Ech 4'!L23</f>
        <v>0.32985417653529564</v>
      </c>
      <c r="G23" s="41">
        <f>'Ech 5'!L23</f>
        <v>0.41620908207293883</v>
      </c>
    </row>
    <row r="24" spans="2:7" x14ac:dyDescent="0.25">
      <c r="B24" s="37" t="str">
        <f>'Ech 2'!A24</f>
        <v>LyCD45</v>
      </c>
      <c r="C24" s="8">
        <f>test!M25</f>
        <v>0.48329691159980009</v>
      </c>
      <c r="D24" s="8">
        <f>'Ech 2'!L24</f>
        <v>0.29467690135210162</v>
      </c>
      <c r="E24" s="8">
        <f>'Ech 3'!L24</f>
        <v>0.46670467107154623</v>
      </c>
      <c r="F24" s="8">
        <f>'Ech 4'!L24</f>
        <v>0.26663926942594163</v>
      </c>
      <c r="G24" s="41">
        <f>'Ech 5'!L24</f>
        <v>0.47398156902750749</v>
      </c>
    </row>
    <row r="25" spans="2:7" x14ac:dyDescent="0.25">
      <c r="B25" s="37" t="str">
        <f>'Ech 2'!A25</f>
        <v>TRBC1</v>
      </c>
      <c r="C25" s="8">
        <f>test!M26</f>
        <v>1.6085759155820016</v>
      </c>
      <c r="D25" s="8">
        <f>'Ech 2'!L25</f>
        <v>1.0450696718628947</v>
      </c>
      <c r="E25" s="8">
        <f>'Ech 3'!L25</f>
        <v>1.10342591504822</v>
      </c>
      <c r="F25" s="8">
        <f>'Ech 4'!L25</f>
        <v>2.6417639466841081</v>
      </c>
      <c r="G25" s="41">
        <f>'Ech 5'!L25</f>
        <v>1.6997982560030793</v>
      </c>
    </row>
    <row r="26" spans="2:7" ht="15.75" thickBot="1" x14ac:dyDescent="0.3">
      <c r="B26" s="39" t="str">
        <f>'Ech 2'!A27</f>
        <v>HLADR</v>
      </c>
      <c r="C26" s="16">
        <f>test!M27</f>
        <v>0.51751383694406794</v>
      </c>
      <c r="D26" s="16">
        <f>'Ech 2'!L27</f>
        <v>0.52058954675490399</v>
      </c>
      <c r="E26" s="16">
        <f>'Ech 3'!L27</f>
        <v>0.65975496293026192</v>
      </c>
      <c r="F26" s="16">
        <f>'Ech 4'!L27</f>
        <v>0.20823591055445861</v>
      </c>
      <c r="G26" s="42">
        <f>'Ech 5'!L27</f>
        <v>0.51610248766865863</v>
      </c>
    </row>
    <row r="27" spans="2:7" ht="15.75" thickTop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ET!Q14</xm:f>
              <xm:sqref>Q26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topLeftCell="V1" zoomScale="106" zoomScaleNormal="106" workbookViewId="0">
      <selection activeCell="Z1" sqref="Z1:AI1048576"/>
    </sheetView>
  </sheetViews>
  <sheetFormatPr baseColWidth="10" defaultRowHeight="15" x14ac:dyDescent="0.25"/>
  <cols>
    <col min="1" max="1" width="11.42578125" style="52"/>
  </cols>
  <sheetData>
    <row r="1" spans="1:37" x14ac:dyDescent="0.25">
      <c r="A1" s="55" t="str">
        <f>'Ech 1'!A3</f>
        <v>CD_Mni</v>
      </c>
      <c r="B1" s="3" t="str">
        <f>'Ech 1'!B3</f>
        <v>J1</v>
      </c>
      <c r="C1" s="3" t="str">
        <f>'Ech 1'!C3</f>
        <v>J4</v>
      </c>
      <c r="D1" s="3" t="str">
        <f>'Ech 1'!D3</f>
        <v>J7</v>
      </c>
      <c r="E1" s="3" t="str">
        <f>'Ech 1'!E3</f>
        <v>J11</v>
      </c>
      <c r="F1" s="3" t="str">
        <f>'Ech 1'!F3</f>
        <v>J14</v>
      </c>
      <c r="G1" s="3" t="str">
        <f>'Ech 1'!G3</f>
        <v>J18</v>
      </c>
      <c r="H1" s="3" t="str">
        <f>'Ech 1'!H3</f>
        <v>J21</v>
      </c>
      <c r="I1" s="3" t="str">
        <f>'Ech 1'!I3</f>
        <v>J25</v>
      </c>
      <c r="J1" s="3" t="str">
        <f>'Ech 1'!J3</f>
        <v>J29</v>
      </c>
      <c r="K1" s="3" t="str">
        <f>'Ech 1'!K3</f>
        <v>Mni_MOY</v>
      </c>
      <c r="L1" s="3" t="str">
        <f>'Ech 1'!L3</f>
        <v>Mni_ET</v>
      </c>
      <c r="M1" s="3" t="str">
        <f t="shared" ref="M1:U1" si="0">B1</f>
        <v>J1</v>
      </c>
      <c r="N1" s="3" t="str">
        <f t="shared" si="0"/>
        <v>J4</v>
      </c>
      <c r="O1" s="3" t="str">
        <f t="shared" si="0"/>
        <v>J7</v>
      </c>
      <c r="P1" s="3" t="str">
        <f t="shared" si="0"/>
        <v>J11</v>
      </c>
      <c r="Q1" s="3" t="str">
        <f t="shared" si="0"/>
        <v>J14</v>
      </c>
      <c r="R1" s="3" t="str">
        <f t="shared" si="0"/>
        <v>J18</v>
      </c>
      <c r="S1" s="3" t="str">
        <f t="shared" si="0"/>
        <v>J21</v>
      </c>
      <c r="T1" s="3" t="str">
        <f t="shared" si="0"/>
        <v>J25</v>
      </c>
      <c r="U1" s="3" t="str">
        <f t="shared" si="0"/>
        <v>J29</v>
      </c>
      <c r="V1" s="3"/>
      <c r="W1" s="3"/>
      <c r="X1" s="3"/>
      <c r="Y1" s="3"/>
      <c r="Z1" s="3" t="str">
        <f>'Ech 1'!A16</f>
        <v>CD_%</v>
      </c>
      <c r="AA1" s="3">
        <f>'Ech 1'!B16</f>
        <v>1</v>
      </c>
      <c r="AB1" s="3">
        <f>'Ech 1'!C16</f>
        <v>4</v>
      </c>
      <c r="AC1" s="3">
        <f>'Ech 1'!D16</f>
        <v>7</v>
      </c>
      <c r="AD1" s="3">
        <f>'Ech 1'!E16</f>
        <v>11</v>
      </c>
      <c r="AE1" s="3">
        <f>'Ech 1'!F16</f>
        <v>14</v>
      </c>
      <c r="AF1" s="3">
        <f>'Ech 1'!G16</f>
        <v>18</v>
      </c>
      <c r="AG1" s="3">
        <f>'Ech 1'!H16</f>
        <v>21</v>
      </c>
      <c r="AH1" s="3">
        <f>'Ech 1'!I16</f>
        <v>25</v>
      </c>
      <c r="AI1" s="3">
        <f>'Ech 1'!J16</f>
        <v>29</v>
      </c>
      <c r="AJ1" s="3" t="str">
        <f>'Ech 1'!K16</f>
        <v>%_MOY</v>
      </c>
      <c r="AK1" s="3" t="str">
        <f>'Ech 1'!L16</f>
        <v>%_ET</v>
      </c>
    </row>
    <row r="2" spans="1:37" x14ac:dyDescent="0.25">
      <c r="A2" s="52" t="s">
        <v>54</v>
      </c>
      <c r="B2" s="10">
        <f>'Ech 1'!B4</f>
        <v>306386.59000000003</v>
      </c>
      <c r="C2" s="10">
        <f>'Ech 1'!C4</f>
        <v>313123.94</v>
      </c>
      <c r="D2" s="10">
        <f>'Ech 1'!D4</f>
        <v>298191.88</v>
      </c>
      <c r="E2" s="10">
        <f>'Ech 1'!E4</f>
        <v>263725.59000000003</v>
      </c>
      <c r="F2" s="10">
        <f>'Ech 1'!F4</f>
        <v>274078.875</v>
      </c>
      <c r="G2" s="10">
        <f>'Ech 1'!G4</f>
        <v>260093.20300000001</v>
      </c>
      <c r="H2" s="10">
        <f>'Ech 1'!H4</f>
        <v>256155.71900000001</v>
      </c>
      <c r="I2" s="10">
        <f>'Ech 1'!I4</f>
        <v>319576.75</v>
      </c>
      <c r="J2" s="10">
        <f>'Ech 1'!J4</f>
        <v>304042.75</v>
      </c>
      <c r="K2" s="51">
        <f>'Ech 1'!K4</f>
        <v>288375.03300000005</v>
      </c>
      <c r="L2" s="51">
        <f>'Ech 1'!L4</f>
        <v>24754.395681805669</v>
      </c>
      <c r="M2" s="56">
        <f>B2-$B2</f>
        <v>0</v>
      </c>
      <c r="N2" s="56">
        <f t="shared" ref="N2:U6" si="1">C2-$B2</f>
        <v>6737.3499999999767</v>
      </c>
      <c r="O2" s="56">
        <f t="shared" si="1"/>
        <v>-8194.710000000021</v>
      </c>
      <c r="P2" s="56">
        <f t="shared" si="1"/>
        <v>-42661</v>
      </c>
      <c r="Q2" s="56">
        <f t="shared" si="1"/>
        <v>-32307.715000000026</v>
      </c>
      <c r="R2" s="56">
        <f t="shared" si="1"/>
        <v>-46293.387000000017</v>
      </c>
      <c r="S2" s="56">
        <f t="shared" si="1"/>
        <v>-50230.871000000014</v>
      </c>
      <c r="T2" s="56">
        <f t="shared" si="1"/>
        <v>13190.159999999974</v>
      </c>
      <c r="U2" s="56">
        <f t="shared" si="1"/>
        <v>-2343.8400000000256</v>
      </c>
      <c r="V2" s="51"/>
      <c r="W2" s="51"/>
      <c r="X2" s="51"/>
      <c r="Z2" s="52" t="s">
        <v>54</v>
      </c>
      <c r="AA2" s="8">
        <f>'Ech 1'!B17</f>
        <v>35.51</v>
      </c>
      <c r="AB2" s="8">
        <f>'Ech 1'!C17</f>
        <v>35.799999999999997</v>
      </c>
      <c r="AC2" s="8">
        <f>'Ech 1'!D17</f>
        <v>34.6</v>
      </c>
      <c r="AD2" s="8">
        <f>'Ech 1'!E17</f>
        <v>34.53</v>
      </c>
      <c r="AE2" s="8">
        <f>'Ech 1'!F17</f>
        <v>34.707999999999998</v>
      </c>
      <c r="AF2" s="8">
        <f>'Ech 1'!G17</f>
        <v>35.137999999999998</v>
      </c>
      <c r="AG2" s="8">
        <f>'Ech 1'!H17</f>
        <v>33.892000000000003</v>
      </c>
      <c r="AH2" s="8">
        <f>'Ech 1'!I17</f>
        <v>34.762999999999998</v>
      </c>
      <c r="AI2" s="8">
        <f>'Ech 1'!J17</f>
        <v>34.093000000000004</v>
      </c>
    </row>
    <row r="3" spans="1:37" x14ac:dyDescent="0.25">
      <c r="A3" s="52" t="s">
        <v>55</v>
      </c>
      <c r="B3" s="10">
        <f>'Ech 2'!B3</f>
        <v>90194.414000000004</v>
      </c>
      <c r="C3" s="10">
        <f>'Ech 2'!C3</f>
        <v>103281.531</v>
      </c>
      <c r="D3" s="10">
        <f>'Ech 2'!D3</f>
        <v>93719.625</v>
      </c>
      <c r="E3" s="10">
        <f>'Ech 2'!E3</f>
        <v>80371.718999999997</v>
      </c>
      <c r="F3" s="10">
        <f>'Ech 2'!F3</f>
        <v>86554.108999999997</v>
      </c>
      <c r="G3" s="10">
        <f>'Ech 2'!G3</f>
        <v>90589.085999999996</v>
      </c>
      <c r="H3" s="10">
        <f>'Ech 2'!H3</f>
        <v>82063.75</v>
      </c>
      <c r="I3" s="10">
        <f>'Ech 2'!I3</f>
        <v>96756.531000000003</v>
      </c>
      <c r="J3" s="10">
        <f>'Ech 2'!J3</f>
        <v>102095.69500000001</v>
      </c>
      <c r="K3" s="51">
        <f>'Ech 2'!K3</f>
        <v>91736.273333333331</v>
      </c>
      <c r="L3" s="51">
        <f>'Ech 2'!L3</f>
        <v>8085.5292167497164</v>
      </c>
      <c r="M3" s="56">
        <f t="shared" ref="M3:M6" si="2">B3-$B3</f>
        <v>0</v>
      </c>
      <c r="N3" s="56">
        <f t="shared" si="1"/>
        <v>13087.116999999998</v>
      </c>
      <c r="O3" s="56">
        <f t="shared" si="1"/>
        <v>3525.2109999999957</v>
      </c>
      <c r="P3" s="56">
        <f t="shared" si="1"/>
        <v>-9822.695000000007</v>
      </c>
      <c r="Q3" s="56">
        <f t="shared" si="1"/>
        <v>-3640.3050000000076</v>
      </c>
      <c r="R3" s="56">
        <f t="shared" si="1"/>
        <v>394.67199999999139</v>
      </c>
      <c r="S3" s="56">
        <f t="shared" si="1"/>
        <v>-8130.6640000000043</v>
      </c>
      <c r="T3" s="56">
        <f t="shared" si="1"/>
        <v>6562.1169999999984</v>
      </c>
      <c r="U3" s="56">
        <f t="shared" si="1"/>
        <v>11901.281000000003</v>
      </c>
      <c r="V3" s="51"/>
      <c r="W3" s="51"/>
      <c r="X3" s="51"/>
      <c r="Z3" s="52" t="s">
        <v>55</v>
      </c>
      <c r="AA3" s="8">
        <f>'Ech 2'!B16</f>
        <v>10.196999999999999</v>
      </c>
      <c r="AB3" s="8">
        <f>'Ech 2'!C16</f>
        <v>9.8059999999999992</v>
      </c>
      <c r="AC3" s="8">
        <f>'Ech 2'!D16</f>
        <v>9.0440000000000005</v>
      </c>
      <c r="AD3" s="8">
        <f>'Ech 2'!E16</f>
        <v>9.3130000000000006</v>
      </c>
      <c r="AE3" s="8">
        <f>'Ech 2'!F16</f>
        <v>9.5459999999999994</v>
      </c>
      <c r="AF3" s="8">
        <f>'Ech 2'!G16</f>
        <v>9.1310000000000002</v>
      </c>
      <c r="AG3" s="8">
        <f>'Ech 2'!H16</f>
        <v>8.327</v>
      </c>
      <c r="AH3" s="8">
        <f>'Ech 2'!I16</f>
        <v>10.089</v>
      </c>
      <c r="AI3" s="8">
        <f>'Ech 2'!J16</f>
        <v>9.734</v>
      </c>
    </row>
    <row r="4" spans="1:37" x14ac:dyDescent="0.25">
      <c r="A4" s="52" t="s">
        <v>56</v>
      </c>
      <c r="B4" s="10">
        <f>'Ech 3'!B3</f>
        <v>35.497</v>
      </c>
      <c r="C4" s="10">
        <f>'Ech 3'!C3</f>
        <v>217550.266</v>
      </c>
      <c r="D4" s="10">
        <f>'Ech 3'!D3</f>
        <v>232189.07800000001</v>
      </c>
      <c r="E4" s="10">
        <f>'Ech 3'!E3</f>
        <v>189498.891</v>
      </c>
      <c r="F4" s="10">
        <f>'Ech 3'!F3</f>
        <v>187424.56299999999</v>
      </c>
      <c r="G4" s="10">
        <f>'Ech 3'!G3</f>
        <v>175061.42199999999</v>
      </c>
      <c r="H4" s="10">
        <f>'Ech 3'!H3</f>
        <v>174884.92199999999</v>
      </c>
      <c r="I4" s="10">
        <f>'Ech 3'!I3</f>
        <v>209665.59400000001</v>
      </c>
      <c r="J4" s="10">
        <f>'Ech 3'!J3</f>
        <v>212438.90599999999</v>
      </c>
      <c r="K4" s="51"/>
      <c r="L4" s="51"/>
      <c r="M4" s="56">
        <f t="shared" si="2"/>
        <v>0</v>
      </c>
      <c r="N4" s="56">
        <f t="shared" si="1"/>
        <v>217514.769</v>
      </c>
      <c r="O4" s="56">
        <f t="shared" si="1"/>
        <v>232153.58100000001</v>
      </c>
      <c r="P4" s="56">
        <f t="shared" si="1"/>
        <v>189463.394</v>
      </c>
      <c r="Q4" s="56">
        <f t="shared" si="1"/>
        <v>187389.06599999999</v>
      </c>
      <c r="R4" s="56">
        <f t="shared" si="1"/>
        <v>175025.92499999999</v>
      </c>
      <c r="S4" s="56">
        <f t="shared" si="1"/>
        <v>174849.42499999999</v>
      </c>
      <c r="T4" s="56">
        <f t="shared" si="1"/>
        <v>209630.09700000001</v>
      </c>
      <c r="U4" s="56">
        <f t="shared" si="1"/>
        <v>212403.40899999999</v>
      </c>
      <c r="V4" s="51"/>
      <c r="W4" s="51"/>
      <c r="X4" s="51"/>
      <c r="Z4" s="52" t="s">
        <v>56</v>
      </c>
      <c r="AA4" s="8">
        <f>'Ech 3'!B16</f>
        <v>21.513999999999999</v>
      </c>
      <c r="AB4" s="8">
        <f>'Ech 3'!C16</f>
        <v>22.042000000000002</v>
      </c>
      <c r="AC4" s="8">
        <f>'Ech 3'!D16</f>
        <v>20.599</v>
      </c>
      <c r="AD4" s="8">
        <f>'Ech 3'!E16</f>
        <v>22.036999999999999</v>
      </c>
      <c r="AE4" s="8">
        <f>'Ech 3'!F16</f>
        <v>21.183</v>
      </c>
      <c r="AF4" s="8">
        <f>'Ech 3'!G16</f>
        <v>21.922999999999998</v>
      </c>
      <c r="AG4" s="8">
        <f>'Ech 3'!H16</f>
        <v>21.669</v>
      </c>
      <c r="AH4" s="8">
        <f>'Ech 3'!I16</f>
        <v>22.463000000000001</v>
      </c>
      <c r="AI4" s="8">
        <f>'Ech 3'!J16</f>
        <v>22.588999999999999</v>
      </c>
    </row>
    <row r="5" spans="1:37" x14ac:dyDescent="0.25">
      <c r="A5" s="52" t="s">
        <v>57</v>
      </c>
      <c r="B5" s="10">
        <f>'Ech 4'!B3</f>
        <v>53510.233999999997</v>
      </c>
      <c r="C5" s="10">
        <f>'Ech 4'!C3</f>
        <v>53129.413999999997</v>
      </c>
      <c r="D5" s="10">
        <f>'Ech 4'!D3</f>
        <v>55609.913999999997</v>
      </c>
      <c r="E5" s="10">
        <f>'Ech 4'!E3</f>
        <v>45643.762000000002</v>
      </c>
      <c r="F5" s="10">
        <f>'Ech 4'!F3</f>
        <v>54671.288999999997</v>
      </c>
      <c r="G5" s="10">
        <f>'Ech 4'!G3</f>
        <v>47776.300999999999</v>
      </c>
      <c r="H5" s="10">
        <f>'Ech 4'!H3</f>
        <v>53554.184000000001</v>
      </c>
      <c r="I5" s="10">
        <f>'Ech 4'!I3</f>
        <v>56857.855000000003</v>
      </c>
      <c r="J5" s="10">
        <f>'Ech 4'!J3</f>
        <v>49114.938000000002</v>
      </c>
      <c r="K5" s="51"/>
      <c r="L5" s="51"/>
      <c r="M5" s="56">
        <f t="shared" si="2"/>
        <v>0</v>
      </c>
      <c r="N5" s="56">
        <f t="shared" si="1"/>
        <v>-380.81999999999971</v>
      </c>
      <c r="O5" s="56">
        <f t="shared" si="1"/>
        <v>2099.6800000000003</v>
      </c>
      <c r="P5" s="56">
        <f t="shared" si="1"/>
        <v>-7866.4719999999943</v>
      </c>
      <c r="Q5" s="56">
        <f t="shared" si="1"/>
        <v>1161.0550000000003</v>
      </c>
      <c r="R5" s="56">
        <f t="shared" si="1"/>
        <v>-5733.9329999999973</v>
      </c>
      <c r="S5" s="56">
        <f t="shared" si="1"/>
        <v>43.950000000004366</v>
      </c>
      <c r="T5" s="56">
        <f t="shared" si="1"/>
        <v>3347.6210000000065</v>
      </c>
      <c r="U5" s="56">
        <f t="shared" si="1"/>
        <v>-4395.2959999999948</v>
      </c>
      <c r="V5" s="51"/>
      <c r="W5" s="51"/>
      <c r="X5" s="51"/>
      <c r="Z5" s="52" t="s">
        <v>57</v>
      </c>
      <c r="AA5" s="8">
        <f>'Ech 4'!B16</f>
        <v>6.6260000000000003</v>
      </c>
      <c r="AB5" s="8">
        <f>'Ech 4'!C16</f>
        <v>6.6230000000000002</v>
      </c>
      <c r="AC5" s="8">
        <f>'Ech 4'!D16</f>
        <v>6.3609999999999998</v>
      </c>
      <c r="AD5" s="8">
        <f>'Ech 4'!E16</f>
        <v>6.5190000000000001</v>
      </c>
      <c r="AE5" s="8">
        <f>'Ech 4'!F16</f>
        <v>7.18</v>
      </c>
      <c r="AF5" s="8">
        <f>'Ech 4'!G16</f>
        <v>6.3259999999999996</v>
      </c>
      <c r="AG5" s="8">
        <f>'Ech 4'!H16</f>
        <v>6.2320000000000002</v>
      </c>
      <c r="AH5" s="8">
        <f>'Ech 4'!I16</f>
        <v>7.5709999999999997</v>
      </c>
      <c r="AI5" s="8">
        <f>'Ech 4'!J16</f>
        <v>6.6669999999999998</v>
      </c>
    </row>
    <row r="6" spans="1:37" x14ac:dyDescent="0.25">
      <c r="A6" s="52" t="s">
        <v>58</v>
      </c>
      <c r="B6" s="10">
        <f>'Ech 5'!B3</f>
        <v>91315.922000000006</v>
      </c>
      <c r="C6" s="10">
        <f>'Ech 5'!C3</f>
        <v>78616.641000000003</v>
      </c>
      <c r="D6" s="10">
        <f>'Ech 5'!D3</f>
        <v>79793.108999999997</v>
      </c>
      <c r="E6" s="10">
        <f>'Ech 5'!E3</f>
        <v>78789.383000000002</v>
      </c>
      <c r="F6" s="10">
        <f>'Ech 5'!F3</f>
        <v>80900.039000000004</v>
      </c>
      <c r="G6" s="10">
        <f>'Ech 5'!G3</f>
        <v>87920.133000000002</v>
      </c>
      <c r="H6" s="10">
        <f>'Ech 5'!H3</f>
        <v>69750.766000000003</v>
      </c>
      <c r="I6" s="10">
        <f>'Ech 5'!I3</f>
        <v>90485.922000000006</v>
      </c>
      <c r="J6" s="10">
        <f>'Ech 5'!J3</f>
        <v>73650.531000000003</v>
      </c>
      <c r="K6" s="51"/>
      <c r="L6" s="51"/>
      <c r="M6" s="56">
        <f t="shared" si="2"/>
        <v>0</v>
      </c>
      <c r="N6" s="56">
        <f t="shared" si="1"/>
        <v>-12699.281000000003</v>
      </c>
      <c r="O6" s="56">
        <f t="shared" si="1"/>
        <v>-11522.813000000009</v>
      </c>
      <c r="P6" s="56">
        <f t="shared" si="1"/>
        <v>-12526.539000000004</v>
      </c>
      <c r="Q6" s="56">
        <f t="shared" si="1"/>
        <v>-10415.883000000002</v>
      </c>
      <c r="R6" s="56">
        <f t="shared" si="1"/>
        <v>-3395.7890000000043</v>
      </c>
      <c r="S6" s="56">
        <f t="shared" si="1"/>
        <v>-21565.156000000003</v>
      </c>
      <c r="T6" s="56">
        <f t="shared" si="1"/>
        <v>-830</v>
      </c>
      <c r="U6" s="56">
        <f t="shared" si="1"/>
        <v>-17665.391000000003</v>
      </c>
      <c r="V6" s="51"/>
      <c r="W6" s="51"/>
      <c r="X6" s="51"/>
      <c r="Z6" s="52" t="s">
        <v>58</v>
      </c>
      <c r="AA6" s="8">
        <f>'Ech 5'!B16</f>
        <v>3.0489999999999999</v>
      </c>
      <c r="AB6" s="8">
        <f>'Ech 5'!C16</f>
        <v>3.504</v>
      </c>
      <c r="AC6" s="8">
        <f>'Ech 5'!D16</f>
        <v>3.1160000000000001</v>
      </c>
      <c r="AD6" s="8">
        <f>'Ech 5'!E16</f>
        <v>3.28</v>
      </c>
      <c r="AE6" s="8">
        <f>'Ech 5'!F16</f>
        <v>3.278</v>
      </c>
      <c r="AF6" s="8">
        <f>'Ech 5'!G16</f>
        <v>3.2429999999999999</v>
      </c>
      <c r="AG6" s="8">
        <f>'Ech 5'!H16</f>
        <v>3.0609999999999999</v>
      </c>
      <c r="AH6" s="8">
        <f>'Ech 5'!I16</f>
        <v>3.5630000000000002</v>
      </c>
      <c r="AI6" s="8">
        <f>'Ech 5'!J16</f>
        <v>3.3940000000000001</v>
      </c>
    </row>
    <row r="7" spans="1:37" x14ac:dyDescent="0.25">
      <c r="A7" s="53" t="s">
        <v>59</v>
      </c>
      <c r="B7" s="10">
        <f>'Ech 1'!B5</f>
        <v>24841.8</v>
      </c>
      <c r="C7" s="10">
        <f>'Ech 1'!C5</f>
        <v>39333.160000000003</v>
      </c>
      <c r="D7" s="10">
        <f>'Ech 1'!D5</f>
        <v>35893.68</v>
      </c>
      <c r="E7" s="10">
        <f>'Ech 1'!E5</f>
        <v>34792.33</v>
      </c>
      <c r="F7" s="10">
        <f>'Ech 1'!F5</f>
        <v>35232.769999999997</v>
      </c>
      <c r="G7" s="10">
        <f>'Ech 1'!G5</f>
        <v>32733.425999999999</v>
      </c>
      <c r="H7" s="10">
        <f>'Ech 1'!H5</f>
        <v>33296.171999999999</v>
      </c>
      <c r="I7" s="10">
        <f>'Ech 1'!I5</f>
        <v>33981.300999999999</v>
      </c>
      <c r="J7" s="10">
        <f>'Ech 1'!J5</f>
        <v>34716.762000000002</v>
      </c>
      <c r="Z7" s="53" t="s">
        <v>59</v>
      </c>
      <c r="AA7" s="8">
        <f>'Ech 1'!B18</f>
        <v>78.13</v>
      </c>
      <c r="AB7" s="8">
        <f>'Ech 1'!C18</f>
        <v>79.099999999999994</v>
      </c>
      <c r="AC7" s="8">
        <f>'Ech 1'!D18</f>
        <v>79.13</v>
      </c>
      <c r="AD7" s="8">
        <f>'Ech 1'!E18</f>
        <v>79.290000000000006</v>
      </c>
      <c r="AE7" s="8">
        <f>'Ech 1'!F18</f>
        <v>79.069000000000003</v>
      </c>
      <c r="AF7" s="8">
        <f>'Ech 1'!G18</f>
        <v>79.316000000000003</v>
      </c>
      <c r="AG7" s="8">
        <f>'Ech 1'!H18</f>
        <v>79.27</v>
      </c>
      <c r="AH7" s="8">
        <f>'Ech 1'!I18</f>
        <v>79.45</v>
      </c>
      <c r="AI7" s="8">
        <f>'Ech 1'!J18</f>
        <v>80.191999999999993</v>
      </c>
    </row>
    <row r="8" spans="1:37" x14ac:dyDescent="0.25">
      <c r="A8" s="53" t="s">
        <v>60</v>
      </c>
      <c r="B8" s="10">
        <f>'Ech 1'!B6</f>
        <v>16558.84</v>
      </c>
      <c r="C8" s="10">
        <f>'Ech 1'!C6</f>
        <v>20136.71</v>
      </c>
      <c r="D8" s="10">
        <f>'Ech 1'!D6</f>
        <v>19137.490000000002</v>
      </c>
      <c r="E8" s="10">
        <f>'Ech 1'!E6</f>
        <v>19471.48</v>
      </c>
      <c r="F8" s="10">
        <f>'Ech 1'!F6</f>
        <v>19464.993999999999</v>
      </c>
      <c r="G8" s="10">
        <f>'Ech 1'!G6</f>
        <v>19128.859</v>
      </c>
      <c r="H8" s="10">
        <f>'Ech 1'!H6</f>
        <v>19167.849999999999</v>
      </c>
      <c r="I8" s="10">
        <f>'Ech 1'!I6</f>
        <v>19411.969000000001</v>
      </c>
      <c r="J8" s="10">
        <f>'Ech 1'!J6</f>
        <v>19531.276999999998</v>
      </c>
      <c r="Z8" s="53" t="s">
        <v>60</v>
      </c>
      <c r="AA8" s="8">
        <f>'Ech 2'!B17</f>
        <v>81.230999999999995</v>
      </c>
      <c r="AB8" s="8">
        <f>'Ech 2'!C17</f>
        <v>81.703999999999994</v>
      </c>
      <c r="AC8" s="8">
        <f>'Ech 2'!D17</f>
        <v>80.378</v>
      </c>
      <c r="AD8" s="8">
        <f>'Ech 2'!E17</f>
        <v>79.866</v>
      </c>
      <c r="AE8" s="8">
        <f>'Ech 2'!F17</f>
        <v>80.957999999999998</v>
      </c>
      <c r="AF8" s="8">
        <f>'Ech 2'!G17</f>
        <v>80.668999999999997</v>
      </c>
      <c r="AG8" s="8">
        <f>'Ech 2'!H17</f>
        <v>80.311000000000007</v>
      </c>
      <c r="AH8" s="8">
        <f>'Ech 2'!I17</f>
        <v>80.688999999999993</v>
      </c>
      <c r="AI8" s="8">
        <f>'Ech 2'!J17</f>
        <v>80.882999999999996</v>
      </c>
    </row>
    <row r="9" spans="1:37" x14ac:dyDescent="0.25">
      <c r="A9" s="53" t="s">
        <v>61</v>
      </c>
      <c r="B9" s="10">
        <f>'Ech 3'!B4</f>
        <v>30243.953000000001</v>
      </c>
      <c r="C9" s="10">
        <f>'Ech 3'!C4</f>
        <v>37343.175999999999</v>
      </c>
      <c r="D9" s="10">
        <f>'Ech 3'!D4</f>
        <v>38112.512000000002</v>
      </c>
      <c r="E9" s="10">
        <f>'Ech 3'!E4</f>
        <v>35787.144999999997</v>
      </c>
      <c r="F9" s="10">
        <f>'Ech 3'!F4</f>
        <v>34687.211000000003</v>
      </c>
      <c r="G9" s="10">
        <f>'Ech 3'!G4</f>
        <v>32205.763999999999</v>
      </c>
      <c r="H9" s="10">
        <f>'Ech 3'!H4</f>
        <v>33818.608999999997</v>
      </c>
      <c r="I9" s="10">
        <f>'Ech 3'!I4</f>
        <v>34317.75</v>
      </c>
      <c r="J9" s="10">
        <f>'Ech 3'!J4</f>
        <v>34868.847999999998</v>
      </c>
      <c r="Z9" s="53" t="s">
        <v>61</v>
      </c>
      <c r="AA9" s="8">
        <f>'Ech 3'!B17</f>
        <v>79.438999999999993</v>
      </c>
      <c r="AB9" s="8">
        <f>'Ech 3'!C17</f>
        <v>79.546000000000006</v>
      </c>
      <c r="AC9" s="8">
        <f>'Ech 3'!D17</f>
        <v>78.555999999999997</v>
      </c>
      <c r="AD9" s="8">
        <f>'Ech 3'!E17</f>
        <v>79.158000000000001</v>
      </c>
      <c r="AE9" s="8">
        <f>'Ech 3'!F17</f>
        <v>78.016000000000005</v>
      </c>
      <c r="AF9" s="8">
        <f>'Ech 3'!G17</f>
        <v>79.781999999999996</v>
      </c>
      <c r="AG9" s="8">
        <f>'Ech 3'!H17</f>
        <v>78.959000000000003</v>
      </c>
      <c r="AH9" s="8">
        <f>'Ech 3'!I17</f>
        <v>78.713999999999999</v>
      </c>
      <c r="AI9" s="8">
        <f>'Ech 3'!J17</f>
        <v>78.584999999999994</v>
      </c>
    </row>
    <row r="10" spans="1:37" x14ac:dyDescent="0.25">
      <c r="A10" s="53" t="s">
        <v>62</v>
      </c>
      <c r="B10" s="10">
        <f>'Ech 4'!B4</f>
        <v>24728.706999999999</v>
      </c>
      <c r="C10" s="10">
        <f>'Ech 4'!C4</f>
        <v>28267.203000000001</v>
      </c>
      <c r="D10" s="10">
        <f>'Ech 4'!D4</f>
        <v>29395.785</v>
      </c>
      <c r="E10" s="10">
        <f>'Ech 4'!E4</f>
        <v>28223.280999999999</v>
      </c>
      <c r="F10" s="10">
        <f>'Ech 4'!F4</f>
        <v>26911.634999999998</v>
      </c>
      <c r="G10" s="10">
        <f>'Ech 4'!G4</f>
        <v>24796.416000000001</v>
      </c>
      <c r="H10" s="10">
        <f>'Ech 4'!H4</f>
        <v>25982.592000000001</v>
      </c>
      <c r="I10" s="10">
        <f>'Ech 4'!I4</f>
        <v>25859.173999999999</v>
      </c>
      <c r="J10" s="10">
        <f>'Ech 4'!J4</f>
        <v>27199.434000000001</v>
      </c>
      <c r="Z10" s="53" t="s">
        <v>62</v>
      </c>
      <c r="AA10" s="8">
        <f>'Ech 4'!B17</f>
        <v>83.33</v>
      </c>
      <c r="AB10" s="8">
        <f>'Ech 4'!C17</f>
        <v>83.506</v>
      </c>
      <c r="AC10" s="8">
        <f>'Ech 4'!D17</f>
        <v>83.373999999999995</v>
      </c>
      <c r="AD10" s="8">
        <f>'Ech 4'!E17</f>
        <v>83.677999999999997</v>
      </c>
      <c r="AE10" s="8">
        <f>'Ech 4'!F17</f>
        <v>83.391999999999996</v>
      </c>
      <c r="AF10" s="8">
        <f>'Ech 4'!G17</f>
        <v>84.257000000000005</v>
      </c>
      <c r="AG10" s="8">
        <f>'Ech 4'!H17</f>
        <v>83.838999999999999</v>
      </c>
      <c r="AH10" s="8">
        <f>'Ech 4'!I17</f>
        <v>83.971000000000004</v>
      </c>
      <c r="AI10" s="8">
        <f>'Ech 4'!J17</f>
        <v>83.837999999999994</v>
      </c>
    </row>
    <row r="11" spans="1:37" x14ac:dyDescent="0.25">
      <c r="A11" s="53" t="s">
        <v>63</v>
      </c>
      <c r="B11" s="10">
        <f>'Ech 5'!B4</f>
        <v>23951.361000000001</v>
      </c>
      <c r="C11" s="10">
        <f>'Ech 5'!C4</f>
        <v>27841.414000000001</v>
      </c>
      <c r="D11" s="10">
        <f>'Ech 5'!D4</f>
        <v>29376.923999999999</v>
      </c>
      <c r="E11" s="10">
        <f>'Ech 5'!E4</f>
        <v>27005.736000000001</v>
      </c>
      <c r="F11" s="10">
        <f>'Ech 5'!F4</f>
        <v>26496.76</v>
      </c>
      <c r="G11" s="10">
        <f>'Ech 5'!G4</f>
        <v>27074.021000000001</v>
      </c>
      <c r="H11" s="10">
        <f>'Ech 5'!H4</f>
        <v>25405.447</v>
      </c>
      <c r="I11" s="10">
        <f>'Ech 5'!I4</f>
        <v>26408.824000000001</v>
      </c>
      <c r="J11" s="10">
        <f>'Ech 5'!J4</f>
        <v>26544.687999999998</v>
      </c>
      <c r="Z11" s="53" t="s">
        <v>63</v>
      </c>
      <c r="AA11" s="8">
        <f>'Ech 5'!B17</f>
        <v>85.997</v>
      </c>
      <c r="AB11" s="8">
        <f>'Ech 5'!C17</f>
        <v>86.263000000000005</v>
      </c>
      <c r="AC11" s="8">
        <f>'Ech 5'!D17</f>
        <v>85.992999999999995</v>
      </c>
      <c r="AD11" s="8">
        <f>'Ech 5'!E17</f>
        <v>85.917000000000002</v>
      </c>
      <c r="AE11" s="8">
        <f>'Ech 5'!F17</f>
        <v>86.231999999999999</v>
      </c>
      <c r="AF11" s="8">
        <f>'Ech 5'!G17</f>
        <v>87.019000000000005</v>
      </c>
      <c r="AG11" s="8">
        <f>'Ech 5'!H17</f>
        <v>86.266000000000005</v>
      </c>
      <c r="AH11" s="8">
        <f>'Ech 5'!I17</f>
        <v>86.638000000000005</v>
      </c>
      <c r="AI11" s="8">
        <f>'Ech 5'!J17</f>
        <v>86.734999999999999</v>
      </c>
    </row>
    <row r="12" spans="1:37" x14ac:dyDescent="0.25">
      <c r="A12" s="53" t="s">
        <v>64</v>
      </c>
      <c r="B12" s="10">
        <f>'Ech 1'!B6</f>
        <v>16558.84</v>
      </c>
      <c r="C12" s="10">
        <f>'Ech 1'!C6</f>
        <v>20136.71</v>
      </c>
      <c r="D12" s="10">
        <f>'Ech 1'!D6</f>
        <v>19137.490000000002</v>
      </c>
      <c r="E12" s="10">
        <f>'Ech 1'!E6</f>
        <v>19471.48</v>
      </c>
      <c r="F12" s="10">
        <f>'Ech 1'!F6</f>
        <v>19464.993999999999</v>
      </c>
      <c r="G12" s="10">
        <f>'Ech 1'!G6</f>
        <v>19128.859</v>
      </c>
      <c r="H12" s="10">
        <f>'Ech 1'!H6</f>
        <v>19167.849999999999</v>
      </c>
      <c r="I12" s="10">
        <f>'Ech 1'!I6</f>
        <v>19411.969000000001</v>
      </c>
      <c r="J12" s="10">
        <f>'Ech 1'!J6</f>
        <v>19531.276999999998</v>
      </c>
      <c r="Z12" s="53" t="s">
        <v>64</v>
      </c>
      <c r="AA12" s="8">
        <f>'Ech 1'!B19</f>
        <v>82.68</v>
      </c>
      <c r="AB12" s="8">
        <f>'Ech 1'!C19</f>
        <v>83.45</v>
      </c>
      <c r="AC12" s="8">
        <f>'Ech 1'!D19</f>
        <v>84.42</v>
      </c>
      <c r="AD12" s="8">
        <f>'Ech 1'!E19</f>
        <v>83.9</v>
      </c>
      <c r="AE12" s="8">
        <f>'Ech 1'!F19</f>
        <v>84.075999999999993</v>
      </c>
      <c r="AF12" s="8">
        <f>'Ech 1'!G19</f>
        <v>83.686999999999998</v>
      </c>
      <c r="AG12" s="8">
        <f>'Ech 1'!H19</f>
        <v>84.414000000000001</v>
      </c>
      <c r="AH12" s="8">
        <f>'Ech 1'!I19</f>
        <v>83.628</v>
      </c>
      <c r="AI12" s="8">
        <f>'Ech 1'!J19</f>
        <v>84.385000000000005</v>
      </c>
    </row>
    <row r="13" spans="1:37" x14ac:dyDescent="0.25">
      <c r="A13" s="53" t="s">
        <v>74</v>
      </c>
      <c r="B13" s="10">
        <f>'Ech 2'!B5</f>
        <v>26088.085999999999</v>
      </c>
      <c r="C13" s="10">
        <f>'Ech 2'!C5</f>
        <v>33589.190999999999</v>
      </c>
      <c r="D13" s="10">
        <f>'Ech 2'!D5</f>
        <v>32644.107</v>
      </c>
      <c r="E13" s="10">
        <f>'Ech 2'!E5</f>
        <v>32016.623</v>
      </c>
      <c r="F13" s="10">
        <f>'Ech 2'!F5</f>
        <v>32216.368999999999</v>
      </c>
      <c r="G13" s="10">
        <f>'Ech 2'!G5</f>
        <v>31806.436000000002</v>
      </c>
      <c r="H13" s="10">
        <f>'Ech 2'!H5</f>
        <v>32688.463</v>
      </c>
      <c r="I13" s="10">
        <f>'Ech 2'!I5</f>
        <v>31733.958999999999</v>
      </c>
      <c r="J13" s="10">
        <f>'Ech 2'!J5</f>
        <v>31990.263999999999</v>
      </c>
      <c r="Z13" s="53" t="s">
        <v>74</v>
      </c>
      <c r="AA13" s="8">
        <f>'Ech 2'!B18</f>
        <v>76.921999999999997</v>
      </c>
      <c r="AB13" s="8">
        <f>'Ech 2'!C18</f>
        <v>77.301000000000002</v>
      </c>
      <c r="AC13" s="8">
        <f>'Ech 2'!D18</f>
        <v>75.855999999999995</v>
      </c>
      <c r="AD13" s="8">
        <f>'Ech 2'!E18</f>
        <v>76.182000000000002</v>
      </c>
      <c r="AE13" s="8">
        <f>'Ech 2'!F18</f>
        <v>76.548000000000002</v>
      </c>
      <c r="AF13" s="8">
        <f>'Ech 2'!G18</f>
        <v>76.8</v>
      </c>
      <c r="AG13" s="8">
        <f>'Ech 2'!H18</f>
        <v>76.182000000000002</v>
      </c>
      <c r="AH13" s="8">
        <f>'Ech 2'!I18</f>
        <v>76.475999999999999</v>
      </c>
      <c r="AI13" s="8">
        <f>'Ech 2'!J18</f>
        <v>77.132999999999996</v>
      </c>
    </row>
    <row r="14" spans="1:37" x14ac:dyDescent="0.25">
      <c r="A14" s="53" t="s">
        <v>75</v>
      </c>
      <c r="B14" s="10">
        <f>'Ech 3'!B5</f>
        <v>21186.157999999999</v>
      </c>
      <c r="C14" s="10">
        <f>'Ech 3'!C5</f>
        <v>21417.338</v>
      </c>
      <c r="D14" s="10">
        <f>'Ech 3'!D5</f>
        <v>21142.491999999998</v>
      </c>
      <c r="E14" s="10">
        <f>'Ech 3'!E5</f>
        <v>20931.023000000001</v>
      </c>
      <c r="F14" s="10">
        <f>'Ech 3'!F5</f>
        <v>21128.199000000001</v>
      </c>
      <c r="G14" s="10">
        <f>'Ech 3'!G5</f>
        <v>20820.396000000001</v>
      </c>
      <c r="H14" s="10">
        <f>'Ech 3'!H5</f>
        <v>21089.789000000001</v>
      </c>
      <c r="I14" s="10">
        <f>'Ech 3'!I5</f>
        <v>21335.918000000001</v>
      </c>
      <c r="J14" s="10">
        <f>'Ech 3'!J5</f>
        <v>21205.893</v>
      </c>
      <c r="Z14" s="53" t="s">
        <v>75</v>
      </c>
      <c r="AA14" s="8">
        <f>'Ech 3'!B18</f>
        <v>69.951999999999998</v>
      </c>
      <c r="AB14" s="8">
        <f>'Ech 3'!C18</f>
        <v>69.766999999999996</v>
      </c>
      <c r="AC14" s="8">
        <f>'Ech 3'!D18</f>
        <v>69.873000000000005</v>
      </c>
      <c r="AD14" s="8">
        <f>'Ech 3'!E18</f>
        <v>69.831999999999994</v>
      </c>
      <c r="AE14" s="8">
        <f>'Ech 3'!F18</f>
        <v>68.978999999999999</v>
      </c>
      <c r="AF14" s="8">
        <f>'Ech 3'!G18</f>
        <v>69.869</v>
      </c>
      <c r="AG14" s="8">
        <f>'Ech 3'!H18</f>
        <v>69.730999999999995</v>
      </c>
      <c r="AH14" s="8">
        <f>'Ech 3'!I18</f>
        <v>69.575999999999993</v>
      </c>
      <c r="AI14" s="8">
        <f>'Ech 3'!J18</f>
        <v>69.216999999999999</v>
      </c>
    </row>
    <row r="15" spans="1:37" x14ac:dyDescent="0.25">
      <c r="A15" s="53" t="s">
        <v>76</v>
      </c>
      <c r="B15" s="10">
        <f>'Ech 4'!B5</f>
        <v>27575.103999999999</v>
      </c>
      <c r="C15" s="10">
        <f>'Ech 4'!C5</f>
        <v>34422.391000000003</v>
      </c>
      <c r="D15" s="10">
        <f>'Ech 4'!D5</f>
        <v>34408.805</v>
      </c>
      <c r="E15" s="10">
        <f>'Ech 4'!E5</f>
        <v>33889.214999999997</v>
      </c>
      <c r="F15" s="10">
        <f>'Ech 4'!F5</f>
        <v>34554.902000000002</v>
      </c>
      <c r="G15" s="10">
        <f>'Ech 4'!G5</f>
        <v>33155.18</v>
      </c>
      <c r="H15" s="10">
        <f>'Ech 4'!H5</f>
        <v>33147.737999999998</v>
      </c>
      <c r="I15" s="10">
        <f>'Ech 4'!I5</f>
        <v>34245.063000000002</v>
      </c>
      <c r="J15" s="10">
        <f>'Ech 4'!J5</f>
        <v>34106.938000000002</v>
      </c>
      <c r="Z15" s="53" t="s">
        <v>76</v>
      </c>
      <c r="AA15" s="8">
        <f>'Ech 4'!B18</f>
        <v>82.918000000000006</v>
      </c>
      <c r="AB15" s="8">
        <f>'Ech 4'!C18</f>
        <v>83.37</v>
      </c>
      <c r="AC15" s="8">
        <f>'Ech 4'!D18</f>
        <v>83.186999999999998</v>
      </c>
      <c r="AD15" s="8">
        <f>'Ech 4'!E18</f>
        <v>83.305000000000007</v>
      </c>
      <c r="AE15" s="8">
        <f>'Ech 4'!F18</f>
        <v>83.421000000000006</v>
      </c>
      <c r="AF15" s="8">
        <f>'Ech 4'!G18</f>
        <v>83.481999999999999</v>
      </c>
      <c r="AG15" s="8">
        <f>'Ech 4'!H18</f>
        <v>83.358999999999995</v>
      </c>
      <c r="AH15" s="8">
        <f>'Ech 4'!I18</f>
        <v>83.593000000000004</v>
      </c>
      <c r="AI15" s="8">
        <f>'Ech 4'!J18</f>
        <v>83.341999999999999</v>
      </c>
    </row>
    <row r="16" spans="1:37" x14ac:dyDescent="0.25">
      <c r="A16" s="53" t="s">
        <v>77</v>
      </c>
      <c r="B16" s="10">
        <f>'Ech 5'!B5</f>
        <v>54817.546999999999</v>
      </c>
      <c r="C16" s="10">
        <f>'Ech 5'!C5</f>
        <v>63478.472999999998</v>
      </c>
      <c r="D16" s="10">
        <f>'Ech 5'!D5</f>
        <v>63357.605000000003</v>
      </c>
      <c r="E16" s="10">
        <f>'Ech 5'!E5</f>
        <v>62804.57</v>
      </c>
      <c r="F16" s="10">
        <f>'Ech 5'!F5</f>
        <v>63351.273000000001</v>
      </c>
      <c r="G16" s="10">
        <f>'Ech 5'!G5</f>
        <v>64105.862999999998</v>
      </c>
      <c r="H16" s="10">
        <f>'Ech 5'!H5</f>
        <v>62725.082000000002</v>
      </c>
      <c r="I16" s="10">
        <f>'Ech 5'!I5</f>
        <v>63604.332000000002</v>
      </c>
      <c r="J16" s="10">
        <f>'Ech 5'!J5</f>
        <v>63396.648000000001</v>
      </c>
      <c r="Z16" s="53" t="s">
        <v>77</v>
      </c>
      <c r="AA16" s="8">
        <f>'Ech 5'!B18</f>
        <v>84.634</v>
      </c>
      <c r="AB16" s="8">
        <f>'Ech 5'!C18</f>
        <v>85.221000000000004</v>
      </c>
      <c r="AC16" s="8">
        <f>'Ech 5'!D18</f>
        <v>84.894999999999996</v>
      </c>
      <c r="AD16" s="8">
        <f>'Ech 5'!E18</f>
        <v>84.71</v>
      </c>
      <c r="AE16" s="8">
        <f>'Ech 5'!F18</f>
        <v>85.034000000000006</v>
      </c>
      <c r="AF16" s="8">
        <f>'Ech 5'!G18</f>
        <v>86.117000000000004</v>
      </c>
      <c r="AG16" s="8">
        <f>'Ech 5'!H18</f>
        <v>85.177999999999997</v>
      </c>
      <c r="AH16" s="8">
        <f>'Ech 5'!I18</f>
        <v>85.396000000000001</v>
      </c>
      <c r="AI16" s="8">
        <f>'Ech 5'!J18</f>
        <v>85.635999999999996</v>
      </c>
    </row>
    <row r="17" spans="1:35" x14ac:dyDescent="0.25">
      <c r="A17" s="53" t="s">
        <v>65</v>
      </c>
      <c r="B17" s="10">
        <f>'Ech 1'!B7</f>
        <v>62529.35</v>
      </c>
      <c r="C17" s="10">
        <f>'Ech 1'!C7</f>
        <v>64613.1</v>
      </c>
      <c r="D17" s="10">
        <f>'Ech 1'!D7</f>
        <v>61515.79</v>
      </c>
      <c r="E17" s="10">
        <f>'Ech 1'!E7</f>
        <v>61258.16</v>
      </c>
      <c r="F17" s="10">
        <f>'Ech 1'!F7</f>
        <v>61088.491999999998</v>
      </c>
      <c r="G17" s="10">
        <f>'Ech 1'!G7</f>
        <v>62245.508000000002</v>
      </c>
      <c r="H17" s="10">
        <f>'Ech 1'!H7</f>
        <v>60557.483999999997</v>
      </c>
      <c r="I17" s="10">
        <f>'Ech 1'!I7</f>
        <v>67243.141000000003</v>
      </c>
      <c r="J17" s="10">
        <f>'Ech 1'!J7</f>
        <v>62483.065999999999</v>
      </c>
      <c r="Z17" s="53" t="s">
        <v>65</v>
      </c>
      <c r="AA17" s="8">
        <f>'Ech 1'!B20</f>
        <v>33.67</v>
      </c>
      <c r="AB17" s="8">
        <f>'Ech 1'!C20</f>
        <v>33.28</v>
      </c>
      <c r="AC17" s="8">
        <f>'Ech 1'!D20</f>
        <v>33.020000000000003</v>
      </c>
      <c r="AD17" s="8">
        <f>'Ech 1'!E20</f>
        <v>34.11</v>
      </c>
      <c r="AE17" s="8">
        <f>'Ech 1'!F20</f>
        <v>33.543999999999997</v>
      </c>
      <c r="AF17" s="8">
        <f>'Ech 1'!G20</f>
        <v>34.270000000000003</v>
      </c>
      <c r="AG17" s="8">
        <f>'Ech 1'!H20</f>
        <v>33.463000000000001</v>
      </c>
      <c r="AH17" s="8">
        <f>'Ech 1'!I20</f>
        <v>32.412999999999997</v>
      </c>
      <c r="AI17" s="8">
        <f>'Ech 1'!J20</f>
        <v>33.206000000000003</v>
      </c>
    </row>
    <row r="18" spans="1:35" x14ac:dyDescent="0.25">
      <c r="A18" s="53" t="s">
        <v>78</v>
      </c>
      <c r="B18" s="10">
        <f>'Ech 2'!B6</f>
        <v>37677.711000000003</v>
      </c>
      <c r="C18" s="10">
        <f>'Ech 2'!C6</f>
        <v>41637.434000000001</v>
      </c>
      <c r="D18" s="10">
        <f>'Ech 2'!D6</f>
        <v>37965.027000000002</v>
      </c>
      <c r="E18" s="10">
        <f>'Ech 2'!E6</f>
        <v>38025.862999999998</v>
      </c>
      <c r="F18" s="10">
        <f>'Ech 2'!F6</f>
        <v>39431.578000000001</v>
      </c>
      <c r="G18" s="10">
        <f>'Ech 2'!G6</f>
        <v>35260.019999999997</v>
      </c>
      <c r="H18" s="10">
        <f>'Ech 2'!H6</f>
        <v>40406.125</v>
      </c>
      <c r="I18" s="10">
        <f>'Ech 2'!I6</f>
        <v>38127.438000000002</v>
      </c>
      <c r="J18" s="10">
        <f>'Ech 2'!J6</f>
        <v>39947.476999999999</v>
      </c>
      <c r="Z18" s="53" t="s">
        <v>78</v>
      </c>
      <c r="AA18" s="8">
        <f>'Ech 2'!B19</f>
        <v>12.863</v>
      </c>
      <c r="AB18" s="8">
        <f>'Ech 2'!C19</f>
        <v>13.586</v>
      </c>
      <c r="AC18" s="8">
        <f>'Ech 2'!D19</f>
        <v>13.18</v>
      </c>
      <c r="AD18" s="8">
        <f>'Ech 2'!E19</f>
        <v>13.352</v>
      </c>
      <c r="AE18" s="8">
        <f>'Ech 2'!F19</f>
        <v>13.398</v>
      </c>
      <c r="AF18" s="8">
        <f>'Ech 2'!G19</f>
        <v>13.61</v>
      </c>
      <c r="AG18" s="8">
        <f>'Ech 2'!H19</f>
        <v>12.565</v>
      </c>
      <c r="AH18" s="8">
        <f>'Ech 2'!I19</f>
        <v>13.581</v>
      </c>
      <c r="AI18" s="8">
        <f>'Ech 2'!J19</f>
        <v>13.698</v>
      </c>
    </row>
    <row r="19" spans="1:35" x14ac:dyDescent="0.25">
      <c r="A19" s="53" t="s">
        <v>79</v>
      </c>
      <c r="B19" s="10">
        <f>'Ech 3'!B6</f>
        <v>25282.467000000001</v>
      </c>
      <c r="C19" s="10">
        <f>'Ech 3'!C6</f>
        <v>24664.634999999998</v>
      </c>
      <c r="D19" s="10">
        <f>'Ech 3'!D6</f>
        <v>24082.311000000002</v>
      </c>
      <c r="E19" s="10">
        <f>'Ech 3'!E6</f>
        <v>24057.141</v>
      </c>
      <c r="F19" s="10">
        <f>'Ech 3'!F6</f>
        <v>23899.502</v>
      </c>
      <c r="G19" s="10">
        <f>'Ech 3'!G6</f>
        <v>23486.083999999999</v>
      </c>
      <c r="H19" s="10">
        <f>'Ech 3'!H6</f>
        <v>25137.273000000001</v>
      </c>
      <c r="I19" s="10">
        <f>'Ech 3'!I6</f>
        <v>26196.728999999999</v>
      </c>
      <c r="J19" s="10">
        <f>'Ech 3'!J6</f>
        <v>24165.363000000001</v>
      </c>
      <c r="Z19" s="53" t="s">
        <v>79</v>
      </c>
      <c r="AA19" s="8">
        <f>'Ech 3'!B19</f>
        <v>18.148</v>
      </c>
      <c r="AB19" s="8">
        <f>'Ech 3'!C19</f>
        <v>18.100999999999999</v>
      </c>
      <c r="AC19" s="8">
        <f>'Ech 3'!D19</f>
        <v>19.934999999999999</v>
      </c>
      <c r="AD19" s="8">
        <f>'Ech 3'!E19</f>
        <v>19.224</v>
      </c>
      <c r="AE19" s="8">
        <f>'Ech 3'!F19</f>
        <v>18.898</v>
      </c>
      <c r="AF19" s="8">
        <f>'Ech 3'!G19</f>
        <v>19.222999999999999</v>
      </c>
      <c r="AG19" s="8">
        <f>'Ech 3'!H19</f>
        <v>18.353999999999999</v>
      </c>
      <c r="AH19" s="8">
        <f>'Ech 3'!I19</f>
        <v>18.521000000000001</v>
      </c>
      <c r="AI19" s="8">
        <f>'Ech 3'!J19</f>
        <v>19.809999999999999</v>
      </c>
    </row>
    <row r="20" spans="1:35" x14ac:dyDescent="0.25">
      <c r="A20" s="53" t="s">
        <v>80</v>
      </c>
      <c r="B20" s="10">
        <f>'Ech 4'!B6</f>
        <v>50090.375</v>
      </c>
      <c r="C20" s="10">
        <f>'Ech 4'!C6</f>
        <v>50023.207000000002</v>
      </c>
      <c r="D20" s="10">
        <f>'Ech 4'!D6</f>
        <v>48869.105000000003</v>
      </c>
      <c r="E20" s="10">
        <f>'Ech 4'!E6</f>
        <v>47640.078000000001</v>
      </c>
      <c r="F20" s="10">
        <f>'Ech 4'!F6</f>
        <v>52339.175999999999</v>
      </c>
      <c r="G20" s="10">
        <f>'Ech 4'!G6</f>
        <v>50887.277000000002</v>
      </c>
      <c r="H20" s="10">
        <f>'Ech 4'!H6</f>
        <v>51165.328000000001</v>
      </c>
      <c r="I20" s="10">
        <f>'Ech 4'!I6</f>
        <v>52941.171999999999</v>
      </c>
      <c r="J20" s="10">
        <f>'Ech 4'!J6</f>
        <v>51602.27</v>
      </c>
      <c r="R20" t="s">
        <v>120</v>
      </c>
      <c r="Z20" s="53" t="s">
        <v>80</v>
      </c>
      <c r="AA20" s="8">
        <f>'Ech 4'!B19</f>
        <v>14.505000000000001</v>
      </c>
      <c r="AB20" s="8">
        <f>'Ech 4'!C19</f>
        <v>15.063000000000001</v>
      </c>
      <c r="AC20" s="8">
        <f>'Ech 4'!D19</f>
        <v>15.367000000000001</v>
      </c>
      <c r="AD20" s="8">
        <f>'Ech 4'!E19</f>
        <v>15.718999999999999</v>
      </c>
      <c r="AE20" s="8">
        <f>'Ech 4'!F19</f>
        <v>15.654999999999999</v>
      </c>
      <c r="AF20" s="8">
        <f>'Ech 4'!G19</f>
        <v>14.595000000000001</v>
      </c>
      <c r="AG20" s="8">
        <f>'Ech 4'!H19</f>
        <v>14.801</v>
      </c>
      <c r="AH20" s="8">
        <f>'Ech 4'!I19</f>
        <v>15.69</v>
      </c>
      <c r="AI20" s="8">
        <f>'Ech 4'!J19</f>
        <v>14.843</v>
      </c>
    </row>
    <row r="21" spans="1:35" x14ac:dyDescent="0.25">
      <c r="A21" s="53" t="s">
        <v>81</v>
      </c>
      <c r="B21" s="10">
        <f>'Ech 5'!B6</f>
        <v>50926.629000000001</v>
      </c>
      <c r="C21" s="10">
        <f>'Ech 5'!C6</f>
        <v>45139.875</v>
      </c>
      <c r="D21" s="10">
        <f>'Ech 5'!D6</f>
        <v>46850.324000000001</v>
      </c>
      <c r="E21" s="10">
        <f>'Ech 5'!E6</f>
        <v>47052.586000000003</v>
      </c>
      <c r="F21" s="10">
        <f>'Ech 5'!F6</f>
        <v>44597.050999999999</v>
      </c>
      <c r="G21" s="10">
        <f>'Ech 5'!G6</f>
        <v>46903.343999999997</v>
      </c>
      <c r="H21" s="10">
        <f>'Ech 5'!H6</f>
        <v>46795.32</v>
      </c>
      <c r="I21" s="10">
        <f>'Ech 5'!I6</f>
        <v>43202.277000000002</v>
      </c>
      <c r="J21" s="10">
        <f>'Ech 5'!J6</f>
        <v>50585.5</v>
      </c>
      <c r="Z21" s="53" t="s">
        <v>81</v>
      </c>
      <c r="AA21" s="8">
        <f>'Ech 5'!B19</f>
        <v>6.9649999999999999</v>
      </c>
      <c r="AB21" s="8">
        <f>'Ech 5'!C19</f>
        <v>8.4079999999999995</v>
      </c>
      <c r="AC21" s="8">
        <f>'Ech 5'!D19</f>
        <v>7.9139999999999997</v>
      </c>
      <c r="AD21" s="8">
        <f>'Ech 5'!E19</f>
        <v>8.0879999999999992</v>
      </c>
      <c r="AE21" s="8">
        <f>'Ech 5'!F19</f>
        <v>7.4089999999999998</v>
      </c>
      <c r="AF21" s="8">
        <f>'Ech 5'!G19</f>
        <v>8.0719999999999992</v>
      </c>
      <c r="AG21" s="8">
        <f>'Ech 5'!H19</f>
        <v>7.4160000000000004</v>
      </c>
      <c r="AH21" s="8">
        <f>'Ech 5'!I19</f>
        <v>8.4529999999999994</v>
      </c>
      <c r="AI21" s="8">
        <f>'Ech 5'!J19</f>
        <v>7.585</v>
      </c>
    </row>
    <row r="22" spans="1:35" x14ac:dyDescent="0.25">
      <c r="A22" s="53" t="s">
        <v>66</v>
      </c>
      <c r="B22" s="10">
        <f>'Ech 1'!B8</f>
        <v>197654.7</v>
      </c>
      <c r="C22" s="10">
        <f>'Ech 1'!C8</f>
        <v>209815.09</v>
      </c>
      <c r="D22" s="10">
        <f>'Ech 1'!D8</f>
        <v>165317.97</v>
      </c>
      <c r="E22" s="10">
        <f>'Ech 1'!E8</f>
        <v>179424.02</v>
      </c>
      <c r="F22" s="10">
        <f>'Ech 1'!F8</f>
        <v>176947.25</v>
      </c>
      <c r="G22" s="10">
        <f>'Ech 1'!G8</f>
        <v>186156.141</v>
      </c>
      <c r="H22" s="10">
        <f>'Ech 1'!H8</f>
        <v>183787.516</v>
      </c>
      <c r="I22" s="10">
        <f>'Ech 1'!I8</f>
        <v>203163.18799999999</v>
      </c>
      <c r="J22" s="10">
        <f>'Ech 1'!J8</f>
        <v>198084</v>
      </c>
      <c r="Z22" s="53" t="s">
        <v>66</v>
      </c>
      <c r="AA22" s="8">
        <f>'Ech 1'!B21</f>
        <v>7.31</v>
      </c>
      <c r="AB22" s="8">
        <f>'Ech 1'!C21</f>
        <v>6.69</v>
      </c>
      <c r="AC22" s="8">
        <f>'Ech 1'!D21</f>
        <v>7.52</v>
      </c>
      <c r="AD22" s="8">
        <f>'Ech 1'!E21</f>
        <v>7.23</v>
      </c>
      <c r="AE22" s="8">
        <f>'Ech 1'!F21</f>
        <v>7.2249999999999996</v>
      </c>
      <c r="AF22" s="8">
        <f>'Ech 1'!G21</f>
        <v>7.2320000000000002</v>
      </c>
      <c r="AG22" s="8">
        <f>'Ech 1'!H21</f>
        <v>7.343</v>
      </c>
      <c r="AH22" s="8">
        <f>'Ech 1'!I21</f>
        <v>7.2720000000000002</v>
      </c>
      <c r="AI22" s="8">
        <f>'Ech 1'!J21</f>
        <v>6.7439999999999998</v>
      </c>
    </row>
    <row r="23" spans="1:35" x14ac:dyDescent="0.25">
      <c r="A23" s="53" t="s">
        <v>82</v>
      </c>
      <c r="B23" s="10">
        <f>'Ech 2'!B7</f>
        <v>186565.641</v>
      </c>
      <c r="C23" s="10">
        <f>'Ech 2'!C7</f>
        <v>194157.82800000001</v>
      </c>
      <c r="D23" s="10">
        <f>'Ech 2'!D7</f>
        <v>195212.391</v>
      </c>
      <c r="E23" s="10">
        <f>'Ech 2'!E7</f>
        <v>192577.71900000001</v>
      </c>
      <c r="F23" s="10">
        <f>'Ech 2'!F7</f>
        <v>196795.18799999999</v>
      </c>
      <c r="G23" s="10">
        <f>'Ech 2'!G7</f>
        <v>189649.42199999999</v>
      </c>
      <c r="H23" s="10">
        <f>'Ech 2'!H7</f>
        <v>193066.766</v>
      </c>
      <c r="I23" s="10">
        <f>'Ech 2'!I7</f>
        <v>192308.375</v>
      </c>
      <c r="J23" s="10">
        <f>'Ech 2'!J7</f>
        <v>193392.75</v>
      </c>
      <c r="Z23" s="53" t="s">
        <v>82</v>
      </c>
      <c r="AA23" s="8">
        <f>'Ech 2'!B20</f>
        <v>16.533000000000001</v>
      </c>
      <c r="AB23" s="8">
        <f>'Ech 2'!C20</f>
        <v>16.129000000000001</v>
      </c>
      <c r="AC23" s="8">
        <f>'Ech 2'!D20</f>
        <v>17.742000000000001</v>
      </c>
      <c r="AD23" s="8">
        <f>'Ech 2'!E20</f>
        <v>17.946999999999999</v>
      </c>
      <c r="AE23" s="8">
        <f>'Ech 2'!F20</f>
        <v>16.652999999999999</v>
      </c>
      <c r="AF23" s="8">
        <f>'Ech 2'!G20</f>
        <v>16.963000000000001</v>
      </c>
      <c r="AG23" s="8">
        <f>'Ech 2'!H20</f>
        <v>17.605</v>
      </c>
      <c r="AH23" s="8">
        <f>'Ech 2'!I20</f>
        <v>17.035</v>
      </c>
      <c r="AI23" s="8">
        <f>'Ech 2'!J20</f>
        <v>16.745000000000001</v>
      </c>
    </row>
    <row r="24" spans="1:35" x14ac:dyDescent="0.25">
      <c r="A24" s="53" t="s">
        <v>83</v>
      </c>
      <c r="B24" s="10">
        <f>'Ech 3'!B7</f>
        <v>166144.04699999999</v>
      </c>
      <c r="C24" s="10">
        <f>'Ech 3'!C7</f>
        <v>172681.28099999999</v>
      </c>
      <c r="D24" s="10">
        <f>'Ech 3'!D7</f>
        <v>168903.266</v>
      </c>
      <c r="E24" s="10">
        <f>'Ech 3'!E7</f>
        <v>171232.70300000001</v>
      </c>
      <c r="F24" s="10">
        <f>'Ech 3'!F7</f>
        <v>164592.84400000001</v>
      </c>
      <c r="G24" s="10">
        <f>'Ech 3'!G7</f>
        <v>161957.28099999999</v>
      </c>
      <c r="H24" s="10">
        <f>'Ech 3'!H7</f>
        <v>164770.53099999999</v>
      </c>
      <c r="I24" s="10">
        <f>'Ech 3'!I7</f>
        <v>167963.90599999999</v>
      </c>
      <c r="J24" s="10">
        <f>'Ech 3'!J7</f>
        <v>164882.28099999999</v>
      </c>
      <c r="Z24" s="53" t="s">
        <v>83</v>
      </c>
      <c r="AA24" s="8">
        <f>'Ech 3'!B20</f>
        <v>16.878</v>
      </c>
      <c r="AB24" s="8">
        <f>'Ech 3'!C20</f>
        <v>17.396999999999998</v>
      </c>
      <c r="AC24" s="8">
        <f>'Ech 3'!D20</f>
        <v>17.681999999999999</v>
      </c>
      <c r="AD24" s="8">
        <f>'Ech 3'!E20</f>
        <v>17.109000000000002</v>
      </c>
      <c r="AE24" s="8">
        <f>'Ech 3'!F20</f>
        <v>17.841999999999999</v>
      </c>
      <c r="AF24" s="8">
        <f>'Ech 3'!G20</f>
        <v>16.677</v>
      </c>
      <c r="AG24" s="8">
        <f>'Ech 3'!H20</f>
        <v>17.111000000000001</v>
      </c>
      <c r="AH24" s="8">
        <f>'Ech 3'!I20</f>
        <v>17.422000000000001</v>
      </c>
      <c r="AI24" s="8">
        <f>'Ech 3'!J20</f>
        <v>17.34</v>
      </c>
    </row>
    <row r="25" spans="1:35" x14ac:dyDescent="0.25">
      <c r="A25" s="53" t="s">
        <v>84</v>
      </c>
      <c r="B25" s="10">
        <f>'Ech 4'!B7</f>
        <v>228874.92199999999</v>
      </c>
      <c r="C25" s="10">
        <f>'Ech 4'!C7</f>
        <v>235478.17199999999</v>
      </c>
      <c r="D25" s="10">
        <f>'Ech 4'!D7</f>
        <v>235862.29699999999</v>
      </c>
      <c r="E25" s="10">
        <f>'Ech 4'!E7</f>
        <v>230426.43799999999</v>
      </c>
      <c r="F25" s="10">
        <f>'Ech 4'!F7</f>
        <v>230667.92199999999</v>
      </c>
      <c r="G25" s="10">
        <f>'Ech 4'!G7</f>
        <v>229210.766</v>
      </c>
      <c r="H25" s="10">
        <f>'Ech 4'!H7</f>
        <v>232484.67199999999</v>
      </c>
      <c r="I25" s="10">
        <f>'Ech 4'!I7</f>
        <v>234314.57800000001</v>
      </c>
      <c r="J25" s="10">
        <f>'Ech 4'!J7</f>
        <v>233031.125</v>
      </c>
      <c r="Z25" s="53" t="s">
        <v>84</v>
      </c>
      <c r="AA25" s="8">
        <f>'Ech 4'!B20</f>
        <v>12.103</v>
      </c>
      <c r="AB25" s="8">
        <f>'Ech 4'!C20</f>
        <v>12.481999999999999</v>
      </c>
      <c r="AC25" s="8">
        <f>'Ech 4'!D20</f>
        <v>12.368</v>
      </c>
      <c r="AD25" s="8">
        <f>'Ech 4'!E20</f>
        <v>12.138999999999999</v>
      </c>
      <c r="AE25" s="8">
        <f>'Ech 4'!F20</f>
        <v>12.347</v>
      </c>
      <c r="AF25" s="8">
        <f>'Ech 4'!G20</f>
        <v>12.307</v>
      </c>
      <c r="AG25" s="8">
        <f>'Ech 4'!H20</f>
        <v>12.375</v>
      </c>
      <c r="AH25" s="8">
        <f>'Ech 4'!I20</f>
        <v>11.98</v>
      </c>
      <c r="AI25" s="8">
        <f>'Ech 4'!J20</f>
        <v>12.500999999999999</v>
      </c>
    </row>
    <row r="26" spans="1:35" x14ac:dyDescent="0.25">
      <c r="A26" s="53" t="s">
        <v>85</v>
      </c>
      <c r="B26" s="10">
        <f>'Ech 5'!B7</f>
        <v>199481.75</v>
      </c>
      <c r="C26" s="10">
        <f>'Ech 5'!C7</f>
        <v>202628.09400000001</v>
      </c>
      <c r="D26" s="10">
        <f>'Ech 5'!D7</f>
        <v>201882.56299999999</v>
      </c>
      <c r="E26" s="10">
        <f>'Ech 5'!E7</f>
        <v>203174.125</v>
      </c>
      <c r="F26" s="10">
        <f>'Ech 5'!F7</f>
        <v>202681.15599999999</v>
      </c>
      <c r="G26" s="10">
        <f>'Ech 5'!G7</f>
        <v>199402.21900000001</v>
      </c>
      <c r="H26" s="10">
        <f>'Ech 5'!H7</f>
        <v>195255.57800000001</v>
      </c>
      <c r="I26" s="10">
        <f>'Ech 5'!I7</f>
        <v>197617.06299999999</v>
      </c>
      <c r="J26" s="10">
        <f>'Ech 5'!J7</f>
        <v>204503.25</v>
      </c>
      <c r="Z26" s="53" t="s">
        <v>85</v>
      </c>
      <c r="AA26" s="8">
        <f>'Ech 5'!B20</f>
        <v>13.339</v>
      </c>
      <c r="AB26" s="8">
        <f>'Ech 5'!C20</f>
        <v>12.627000000000001</v>
      </c>
      <c r="AC26" s="8">
        <f>'Ech 5'!D20</f>
        <v>12.919</v>
      </c>
      <c r="AD26" s="8">
        <f>'Ech 5'!E20</f>
        <v>12.73</v>
      </c>
      <c r="AE26" s="8">
        <f>'Ech 5'!F20</f>
        <v>12.895</v>
      </c>
      <c r="AF26" s="8">
        <f>'Ech 5'!G20</f>
        <v>11.96</v>
      </c>
      <c r="AG26" s="8">
        <f>'Ech 5'!H20</f>
        <v>12.968</v>
      </c>
      <c r="AH26" s="8">
        <f>'Ech 5'!I20</f>
        <v>12.025</v>
      </c>
      <c r="AI26" s="8">
        <f>'Ech 5'!J20</f>
        <v>12.282</v>
      </c>
    </row>
    <row r="27" spans="1:35" x14ac:dyDescent="0.25">
      <c r="A27" s="53" t="s">
        <v>67</v>
      </c>
      <c r="B27" s="10">
        <f>'Ech 1'!B9</f>
        <v>67756.27</v>
      </c>
      <c r="C27" s="10">
        <f>'Ech 1'!C9</f>
        <v>91500.69</v>
      </c>
      <c r="D27" s="10">
        <f>'Ech 1'!D9</f>
        <v>84640.87</v>
      </c>
      <c r="E27" s="10">
        <f>'Ech 1'!E9</f>
        <v>79365.2</v>
      </c>
      <c r="F27" s="10">
        <f>'Ech 1'!F9</f>
        <v>79779.726999999999</v>
      </c>
      <c r="G27" s="10">
        <f>'Ech 1'!G9</f>
        <v>83369.797000000006</v>
      </c>
      <c r="H27" s="10">
        <f>'Ech 1'!H9</f>
        <v>84453.516000000003</v>
      </c>
      <c r="I27" s="10">
        <f>'Ech 1'!I9</f>
        <v>76722</v>
      </c>
      <c r="J27" s="10">
        <f>'Ech 1'!J9</f>
        <v>75371.608999999997</v>
      </c>
      <c r="Z27" s="53" t="s">
        <v>67</v>
      </c>
      <c r="AA27" s="8">
        <f>'Ech 1'!B22</f>
        <v>47.23</v>
      </c>
      <c r="AB27" s="8">
        <f>'Ech 1'!C22</f>
        <v>46.18</v>
      </c>
      <c r="AC27" s="8">
        <f>'Ech 1'!D22</f>
        <v>47.8</v>
      </c>
      <c r="AD27" s="8">
        <f>'Ech 1'!E22</f>
        <v>46.96</v>
      </c>
      <c r="AE27" s="8">
        <f>'Ech 1'!F22</f>
        <v>46.97</v>
      </c>
      <c r="AF27" s="8">
        <f>'Ech 1'!G22</f>
        <v>45.567</v>
      </c>
      <c r="AG27" s="8">
        <f>'Ech 1'!H22</f>
        <v>46.963000000000001</v>
      </c>
      <c r="AH27" s="8">
        <f>'Ech 1'!I22</f>
        <v>48.512999999999998</v>
      </c>
      <c r="AI27" s="8">
        <f>'Ech 1'!J22</f>
        <v>48.558</v>
      </c>
    </row>
    <row r="28" spans="1:35" x14ac:dyDescent="0.25">
      <c r="A28" s="53" t="s">
        <v>86</v>
      </c>
      <c r="B28" s="10">
        <f>'Ech 2'!B8</f>
        <v>58140.495999999999</v>
      </c>
      <c r="C28" s="10">
        <f>'Ech 2'!C8</f>
        <v>73727.383000000002</v>
      </c>
      <c r="D28" s="10">
        <f>'Ech 2'!D8</f>
        <v>72605.858999999997</v>
      </c>
      <c r="E28" s="10">
        <f>'Ech 2'!E8</f>
        <v>65550.797000000006</v>
      </c>
      <c r="F28" s="10">
        <f>'Ech 2'!F8</f>
        <v>68331.039000000004</v>
      </c>
      <c r="G28" s="10">
        <f>'Ech 2'!G8</f>
        <v>63410.722999999998</v>
      </c>
      <c r="H28" s="10">
        <f>'Ech 2'!H8</f>
        <v>66854.616999999998</v>
      </c>
      <c r="I28" s="10">
        <f>'Ech 2'!I8</f>
        <v>63422.976999999999</v>
      </c>
      <c r="J28" s="10">
        <f>'Ech 2'!J8</f>
        <v>64927.726999999999</v>
      </c>
      <c r="Z28" s="53" t="s">
        <v>86</v>
      </c>
      <c r="AA28" s="8">
        <f>'Ech 2'!B21</f>
        <v>51.021999999999998</v>
      </c>
      <c r="AB28" s="8">
        <f>'Ech 2'!C21</f>
        <v>51.039000000000001</v>
      </c>
      <c r="AC28" s="8">
        <f>'Ech 2'!D21</f>
        <v>50.841000000000001</v>
      </c>
      <c r="AD28" s="8">
        <f>'Ech 2'!E21</f>
        <v>50.156999999999996</v>
      </c>
      <c r="AE28" s="8">
        <f>'Ech 2'!F21</f>
        <v>51.533000000000001</v>
      </c>
      <c r="AF28" s="8">
        <f>'Ech 2'!G21</f>
        <v>51.107999999999997</v>
      </c>
      <c r="AG28" s="8">
        <f>'Ech 2'!H21</f>
        <v>51.814</v>
      </c>
      <c r="AH28" s="8">
        <f>'Ech 2'!I21</f>
        <v>51.386000000000003</v>
      </c>
      <c r="AI28" s="8">
        <f>'Ech 2'!J21</f>
        <v>50.84</v>
      </c>
    </row>
    <row r="29" spans="1:35" x14ac:dyDescent="0.25">
      <c r="A29" s="53" t="s">
        <v>87</v>
      </c>
      <c r="B29" s="10">
        <f>'Ech 3'!B8</f>
        <v>65285.684000000001</v>
      </c>
      <c r="C29" s="10">
        <f>'Ech 3'!C8</f>
        <v>81334.866999999998</v>
      </c>
      <c r="D29" s="10">
        <f>'Ech 3'!D8</f>
        <v>73412.406000000003</v>
      </c>
      <c r="E29" s="10">
        <f>'Ech 3'!E8</f>
        <v>71181.883000000002</v>
      </c>
      <c r="F29" s="10">
        <f>'Ech 3'!F8</f>
        <v>68781.960999999996</v>
      </c>
      <c r="G29" s="10">
        <f>'Ech 3'!G8</f>
        <v>69805.164000000004</v>
      </c>
      <c r="H29" s="10">
        <f>'Ech 3'!H8</f>
        <v>69466.304999999993</v>
      </c>
      <c r="I29" s="10">
        <f>'Ech 3'!I8</f>
        <v>67123.070000000007</v>
      </c>
      <c r="J29" s="10">
        <f>'Ech 3'!J8</f>
        <v>67150.289000000004</v>
      </c>
      <c r="Z29" s="53" t="s">
        <v>87</v>
      </c>
      <c r="AA29" s="8">
        <f>'Ech 3'!B21</f>
        <v>57.468000000000004</v>
      </c>
      <c r="AB29" s="8">
        <f>'Ech 3'!C21</f>
        <v>57.265999999999998</v>
      </c>
      <c r="AC29" s="8">
        <f>'Ech 3'!D21</f>
        <v>55.726999999999997</v>
      </c>
      <c r="AD29" s="8">
        <f>'Ech 3'!E21</f>
        <v>56.487000000000002</v>
      </c>
      <c r="AE29" s="8">
        <f>'Ech 3'!F21</f>
        <v>55.753999999999998</v>
      </c>
      <c r="AF29" s="8">
        <f>'Ech 3'!G21</f>
        <v>56.424999999999997</v>
      </c>
      <c r="AG29" s="8">
        <f>'Ech 3'!H21</f>
        <v>56.360999999999997</v>
      </c>
      <c r="AH29" s="8">
        <f>'Ech 3'!I21</f>
        <v>56.661999999999999</v>
      </c>
      <c r="AI29" s="8">
        <f>'Ech 3'!J21</f>
        <v>55.984999999999999</v>
      </c>
    </row>
    <row r="30" spans="1:35" x14ac:dyDescent="0.25">
      <c r="A30" s="53" t="s">
        <v>88</v>
      </c>
      <c r="B30" s="10">
        <f>'Ech 4'!B8</f>
        <v>63310.440999999999</v>
      </c>
      <c r="C30" s="10">
        <f>'Ech 4'!C8</f>
        <v>74280.866999999998</v>
      </c>
      <c r="D30" s="10">
        <f>'Ech 4'!D8</f>
        <v>69904.297000000006</v>
      </c>
      <c r="E30" s="10">
        <f>'Ech 4'!E8</f>
        <v>68626.008000000002</v>
      </c>
      <c r="F30" s="10">
        <f>'Ech 4'!F8</f>
        <v>67355.656000000003</v>
      </c>
      <c r="G30" s="10">
        <f>'Ech 4'!G8</f>
        <v>65672.437999999995</v>
      </c>
      <c r="H30" s="10">
        <f>'Ech 4'!H8</f>
        <v>66655.016000000003</v>
      </c>
      <c r="I30" s="10">
        <f>'Ech 4'!I8</f>
        <v>64037.387000000002</v>
      </c>
      <c r="J30" s="10">
        <f>'Ech 4'!J8</f>
        <v>64937.163999999997</v>
      </c>
      <c r="Z30" s="53" t="s">
        <v>88</v>
      </c>
      <c r="AA30" s="8">
        <f>'Ech 4'!B21</f>
        <v>59.264000000000003</v>
      </c>
      <c r="AB30" s="8">
        <f>'Ech 4'!C21</f>
        <v>59.161000000000001</v>
      </c>
      <c r="AC30" s="8">
        <f>'Ech 4'!D21</f>
        <v>58.548999999999999</v>
      </c>
      <c r="AD30" s="8">
        <f>'Ech 4'!E21</f>
        <v>58.472000000000001</v>
      </c>
      <c r="AE30" s="8">
        <f>'Ech 4'!F21</f>
        <v>58.076000000000001</v>
      </c>
      <c r="AF30" s="8">
        <f>'Ech 4'!G21</f>
        <v>59.555999999999997</v>
      </c>
      <c r="AG30" s="8">
        <f>'Ech 4'!H21</f>
        <v>59.097999999999999</v>
      </c>
      <c r="AH30" s="8">
        <f>'Ech 4'!I21</f>
        <v>58.822000000000003</v>
      </c>
      <c r="AI30" s="8">
        <f>'Ech 4'!J21</f>
        <v>59.51</v>
      </c>
    </row>
    <row r="31" spans="1:35" x14ac:dyDescent="0.25">
      <c r="A31" s="53" t="s">
        <v>89</v>
      </c>
      <c r="B31" s="10">
        <f>'Ech 5'!B8</f>
        <v>59342.832000000002</v>
      </c>
      <c r="C31" s="10">
        <f>'Ech 5'!C8</f>
        <v>70584.172000000006</v>
      </c>
      <c r="D31" s="10">
        <f>'Ech 5'!D8</f>
        <v>67280.445000000007</v>
      </c>
      <c r="E31" s="10">
        <f>'Ech 5'!E8</f>
        <v>62591.391000000003</v>
      </c>
      <c r="F31" s="10">
        <f>'Ech 5'!F8</f>
        <v>63691.887000000002</v>
      </c>
      <c r="G31" s="10">
        <f>'Ech 5'!G8</f>
        <v>65991.429999999993</v>
      </c>
      <c r="H31" s="10">
        <f>'Ech 5'!H8</f>
        <v>63530.027000000002</v>
      </c>
      <c r="I31" s="10">
        <f>'Ech 5'!I8</f>
        <v>60240.703000000001</v>
      </c>
      <c r="J31" s="10">
        <f>'Ech 5'!J8</f>
        <v>60399.190999999999</v>
      </c>
      <c r="Z31" s="53" t="s">
        <v>89</v>
      </c>
      <c r="AA31" s="8">
        <f>'Ech 5'!B21</f>
        <v>45.804000000000002</v>
      </c>
      <c r="AB31" s="8">
        <f>'Ech 5'!C21</f>
        <v>45.418999999999997</v>
      </c>
      <c r="AC31" s="8">
        <f>'Ech 5'!D21</f>
        <v>46.088000000000001</v>
      </c>
      <c r="AD31" s="8">
        <f>'Ech 5'!E21</f>
        <v>46.268000000000001</v>
      </c>
      <c r="AE31" s="8">
        <f>'Ech 5'!F21</f>
        <v>46.427999999999997</v>
      </c>
      <c r="AF31" s="8">
        <f>'Ech 5'!G21</f>
        <v>46.569000000000003</v>
      </c>
      <c r="AG31" s="8">
        <f>'Ech 5'!H21</f>
        <v>46.106000000000002</v>
      </c>
      <c r="AH31" s="8">
        <f>'Ech 5'!I21</f>
        <v>46.734000000000002</v>
      </c>
      <c r="AI31" s="8">
        <f>'Ech 5'!J21</f>
        <v>45.969000000000001</v>
      </c>
    </row>
    <row r="32" spans="1:35" x14ac:dyDescent="0.25">
      <c r="A32" s="53" t="s">
        <v>68</v>
      </c>
      <c r="B32" s="10">
        <f>'Ech 1'!B10</f>
        <v>23969.87</v>
      </c>
      <c r="C32" s="10">
        <f>'Ech 1'!C10</f>
        <v>37595.4</v>
      </c>
      <c r="D32" s="10">
        <f>'Ech 1'!D10</f>
        <v>34788.74</v>
      </c>
      <c r="E32" s="10">
        <f>'Ech 1'!E10</f>
        <v>33868.18</v>
      </c>
      <c r="F32" s="10">
        <f>'Ech 1'!F10</f>
        <v>34597.824000000001</v>
      </c>
      <c r="G32" s="10">
        <f>'Ech 1'!G10</f>
        <v>37100.629000000001</v>
      </c>
      <c r="H32" s="10">
        <f>'Ech 1'!H10</f>
        <v>33172.891000000003</v>
      </c>
      <c r="I32" s="10">
        <f>'Ech 1'!I10</f>
        <v>35198.898000000001</v>
      </c>
      <c r="J32" s="10">
        <f>'Ech 1'!J10</f>
        <v>33748.652000000002</v>
      </c>
      <c r="Z32" s="53" t="s">
        <v>68</v>
      </c>
      <c r="AA32" s="8">
        <f>'Ech 1'!B23</f>
        <v>61.95</v>
      </c>
      <c r="AB32" s="8">
        <f>'Ech 1'!C23</f>
        <v>62.91</v>
      </c>
      <c r="AC32" s="8">
        <f>'Ech 1'!D23</f>
        <v>62.86</v>
      </c>
      <c r="AD32" s="8">
        <f>'Ech 1'!E23</f>
        <v>62.1</v>
      </c>
      <c r="AE32" s="8">
        <f>'Ech 1'!F23</f>
        <v>62.622999999999998</v>
      </c>
      <c r="AF32" s="8">
        <f>'Ech 1'!G23</f>
        <v>61.991999999999997</v>
      </c>
      <c r="AG32" s="8">
        <f>'Ech 1'!H23</f>
        <v>62.753</v>
      </c>
      <c r="AH32" s="8">
        <f>'Ech 1'!I23</f>
        <v>63.107999999999997</v>
      </c>
      <c r="AI32" s="8">
        <f>'Ech 1'!J23</f>
        <v>63.448</v>
      </c>
    </row>
    <row r="33" spans="1:35" x14ac:dyDescent="0.25">
      <c r="A33" s="53" t="s">
        <v>90</v>
      </c>
      <c r="B33" s="10">
        <f>'Ech 2'!B9</f>
        <v>33894.839999999997</v>
      </c>
      <c r="C33" s="10">
        <f>'Ech 2'!C9</f>
        <v>49655.66</v>
      </c>
      <c r="D33" s="10">
        <f>'Ech 2'!D9</f>
        <v>50209.379000000001</v>
      </c>
      <c r="E33" s="10">
        <f>'Ech 2'!E9</f>
        <v>47247.495999999999</v>
      </c>
      <c r="F33" s="10">
        <f>'Ech 2'!F9</f>
        <v>49824.858999999997</v>
      </c>
      <c r="G33" s="10">
        <f>'Ech 2'!G9</f>
        <v>51945.788999999997</v>
      </c>
      <c r="H33" s="10">
        <f>'Ech 2'!H9</f>
        <v>47822.144999999997</v>
      </c>
      <c r="I33" s="10">
        <f>'Ech 2'!I9</f>
        <v>48346.163999999997</v>
      </c>
      <c r="J33" s="10">
        <f>'Ech 2'!J9</f>
        <v>49786.559000000001</v>
      </c>
      <c r="Z33" s="53" t="s">
        <v>90</v>
      </c>
      <c r="AA33" s="8">
        <f>'Ech 2'!B22</f>
        <v>77.222999999999999</v>
      </c>
      <c r="AB33" s="8">
        <f>'Ech 2'!C22</f>
        <v>77.024000000000001</v>
      </c>
      <c r="AC33" s="8">
        <f>'Ech 2'!D22</f>
        <v>75.835999999999999</v>
      </c>
      <c r="AD33" s="8">
        <f>'Ech 2'!E22</f>
        <v>75.472999999999999</v>
      </c>
      <c r="AE33" s="8">
        <f>'Ech 2'!F22</f>
        <v>76.349000000000004</v>
      </c>
      <c r="AF33" s="8">
        <f>'Ech 2'!G22</f>
        <v>76.132000000000005</v>
      </c>
      <c r="AG33" s="8">
        <f>'Ech 2'!H22</f>
        <v>75.741</v>
      </c>
      <c r="AH33" s="8">
        <f>'Ech 2'!I22</f>
        <v>76.36</v>
      </c>
      <c r="AI33" s="8">
        <f>'Ech 2'!J22</f>
        <v>76.245000000000005</v>
      </c>
    </row>
    <row r="34" spans="1:35" x14ac:dyDescent="0.25">
      <c r="A34" s="53" t="s">
        <v>91</v>
      </c>
      <c r="B34" s="10">
        <f>'Ech 3'!B9</f>
        <v>20352.471000000001</v>
      </c>
      <c r="C34" s="10">
        <f>'Ech 3'!C9</f>
        <v>26960.706999999999</v>
      </c>
      <c r="D34" s="10">
        <f>'Ech 3'!D9</f>
        <v>27192.498</v>
      </c>
      <c r="E34" s="10">
        <f>'Ech 3'!E9</f>
        <v>26437.228999999999</v>
      </c>
      <c r="F34" s="10">
        <f>'Ech 3'!F9</f>
        <v>24708.986000000001</v>
      </c>
      <c r="G34" s="10">
        <f>'Ech 3'!G9</f>
        <v>27819.504000000001</v>
      </c>
      <c r="H34" s="10">
        <f>'Ech 3'!H9</f>
        <v>24367.588</v>
      </c>
      <c r="I34" s="10">
        <f>'Ech 3'!I9</f>
        <v>25332.471000000001</v>
      </c>
      <c r="J34" s="10">
        <f>'Ech 3'!J9</f>
        <v>24963.081999999999</v>
      </c>
      <c r="K34" s="10"/>
      <c r="Z34" s="53" t="s">
        <v>91</v>
      </c>
      <c r="AA34" s="8">
        <f>'Ech 3'!B22</f>
        <v>70.536000000000001</v>
      </c>
      <c r="AB34" s="8">
        <f>'Ech 3'!C22</f>
        <v>71.272000000000006</v>
      </c>
      <c r="AC34" s="8">
        <f>'Ech 3'!D22</f>
        <v>69.466999999999999</v>
      </c>
      <c r="AD34" s="8">
        <f>'Ech 3'!E22</f>
        <v>70.085999999999999</v>
      </c>
      <c r="AE34" s="8">
        <f>'Ech 3'!F22</f>
        <v>68.84</v>
      </c>
      <c r="AF34" s="8">
        <f>'Ech 3'!G22</f>
        <v>70.248000000000005</v>
      </c>
      <c r="AG34" s="8">
        <f>'Ech 3'!H22</f>
        <v>69.944000000000003</v>
      </c>
      <c r="AH34" s="8">
        <f>'Ech 3'!I22</f>
        <v>70.397999999999996</v>
      </c>
      <c r="AI34" s="8">
        <f>'Ech 3'!J22</f>
        <v>69.638000000000005</v>
      </c>
    </row>
    <row r="35" spans="1:35" x14ac:dyDescent="0.25">
      <c r="A35" s="53" t="s">
        <v>92</v>
      </c>
      <c r="B35" s="10">
        <f>'Ech 4'!B9</f>
        <v>27000.221000000001</v>
      </c>
      <c r="C35" s="10">
        <f>'Ech 4'!C9</f>
        <v>34225.188000000002</v>
      </c>
      <c r="D35" s="10">
        <f>'Ech 4'!D9</f>
        <v>35877.050999999999</v>
      </c>
      <c r="E35" s="10">
        <f>'Ech 4'!E9</f>
        <v>35298.362999999998</v>
      </c>
      <c r="F35" s="10">
        <f>'Ech 4'!F9</f>
        <v>33650.75</v>
      </c>
      <c r="G35" s="10">
        <f>'Ech 4'!G9</f>
        <v>36052.675999999999</v>
      </c>
      <c r="H35" s="10">
        <f>'Ech 4'!H9</f>
        <v>32459.528999999999</v>
      </c>
      <c r="I35" s="10">
        <f>'Ech 4'!I9</f>
        <v>33581.887000000002</v>
      </c>
      <c r="J35" s="10">
        <f>'Ech 4'!J9</f>
        <v>34265.629000000001</v>
      </c>
      <c r="K35" s="10"/>
      <c r="Z35" s="53" t="s">
        <v>92</v>
      </c>
      <c r="AA35" s="8">
        <f>'Ech 4'!B22</f>
        <v>77.292000000000002</v>
      </c>
      <c r="AB35" s="8">
        <f>'Ech 4'!C22</f>
        <v>77.201999999999998</v>
      </c>
      <c r="AC35" s="8">
        <f>'Ech 4'!D22</f>
        <v>76.787000000000006</v>
      </c>
      <c r="AD35" s="8">
        <f>'Ech 4'!E22</f>
        <v>77.177999999999997</v>
      </c>
      <c r="AE35" s="8">
        <f>'Ech 4'!F22</f>
        <v>76.308999999999997</v>
      </c>
      <c r="AF35" s="8">
        <f>'Ech 4'!G22</f>
        <v>77.394999999999996</v>
      </c>
      <c r="AG35" s="8">
        <f>'Ech 4'!H22</f>
        <v>77.088999999999999</v>
      </c>
      <c r="AH35" s="8">
        <f>'Ech 4'!I22</f>
        <v>76.927999999999997</v>
      </c>
      <c r="AI35" s="8">
        <f>'Ech 4'!J22</f>
        <v>77.033000000000001</v>
      </c>
    </row>
    <row r="36" spans="1:35" x14ac:dyDescent="0.25">
      <c r="A36" s="53" t="s">
        <v>93</v>
      </c>
      <c r="B36" s="10">
        <f>'Ech 5'!B9</f>
        <v>29297.065999999999</v>
      </c>
      <c r="C36" s="10">
        <f>'Ech 5'!C9</f>
        <v>37569.711000000003</v>
      </c>
      <c r="D36" s="10">
        <f>'Ech 5'!D9</f>
        <v>40952.726999999999</v>
      </c>
      <c r="E36" s="10">
        <f>'Ech 5'!E9</f>
        <v>37845.589999999997</v>
      </c>
      <c r="F36" s="10">
        <f>'Ech 5'!F9</f>
        <v>36187.961000000003</v>
      </c>
      <c r="G36" s="10">
        <f>'Ech 5'!G9</f>
        <v>44808.383000000002</v>
      </c>
      <c r="H36" s="10">
        <f>'Ech 5'!H9</f>
        <v>35426.57</v>
      </c>
      <c r="I36" s="10">
        <f>'Ech 5'!I9</f>
        <v>38337.684000000001</v>
      </c>
      <c r="J36" s="10">
        <f>'Ech 5'!J9</f>
        <v>36429.440999999999</v>
      </c>
      <c r="K36" s="10"/>
      <c r="Z36" s="53" t="s">
        <v>93</v>
      </c>
      <c r="AA36" s="8">
        <f>'Ech 5'!B22</f>
        <v>82.146000000000001</v>
      </c>
      <c r="AB36" s="8">
        <f>'Ech 5'!C22</f>
        <v>81.88</v>
      </c>
      <c r="AC36" s="8">
        <f>'Ech 5'!D22</f>
        <v>81.947000000000003</v>
      </c>
      <c r="AD36" s="8">
        <f>'Ech 5'!E22</f>
        <v>81.722999999999999</v>
      </c>
      <c r="AE36" s="8">
        <f>'Ech 5'!F22</f>
        <v>82.296000000000006</v>
      </c>
      <c r="AF36" s="8">
        <f>'Ech 5'!G22</f>
        <v>82.864000000000004</v>
      </c>
      <c r="AG36" s="8">
        <f>'Ech 5'!H22</f>
        <v>82.322999999999993</v>
      </c>
      <c r="AH36" s="8">
        <f>'Ech 5'!I22</f>
        <v>82.33</v>
      </c>
      <c r="AI36" s="8">
        <f>'Ech 5'!J22</f>
        <v>82.622</v>
      </c>
    </row>
    <row r="37" spans="1:35" x14ac:dyDescent="0.25">
      <c r="A37" s="53" t="s">
        <v>69</v>
      </c>
      <c r="B37" s="10">
        <f>'Ech 1'!B11</f>
        <v>6729.31</v>
      </c>
      <c r="C37" s="10">
        <f>'Ech 1'!C11</f>
        <v>6728.82</v>
      </c>
      <c r="D37" s="10">
        <f>'Ech 1'!D11</f>
        <v>6977.54</v>
      </c>
      <c r="E37" s="10">
        <f>'Ech 1'!E11</f>
        <v>7347.24</v>
      </c>
      <c r="F37" s="10">
        <f>'Ech 1'!F11</f>
        <v>6790.9660000000003</v>
      </c>
      <c r="G37" s="10">
        <f>'Ech 1'!G11</f>
        <v>7332.1189999999997</v>
      </c>
      <c r="H37" s="10">
        <f>'Ech 1'!H11</f>
        <v>7210.11</v>
      </c>
      <c r="I37" s="10">
        <f>'Ech 1'!I11</f>
        <v>6869.0910000000003</v>
      </c>
      <c r="J37" s="10">
        <f>'Ech 1'!J11</f>
        <v>6909.09</v>
      </c>
      <c r="Z37" s="53" t="s">
        <v>69</v>
      </c>
      <c r="AA37" s="8">
        <f>'Ech 1'!B24</f>
        <v>61.58</v>
      </c>
      <c r="AB37" s="8">
        <f>'Ech 1'!C24</f>
        <v>62.94</v>
      </c>
      <c r="AC37" s="8">
        <f>'Ech 1'!D24</f>
        <v>61.19</v>
      </c>
      <c r="AD37" s="8">
        <f>'Ech 1'!E24</f>
        <v>60.67</v>
      </c>
      <c r="AE37" s="8">
        <f>'Ech 1'!F24</f>
        <v>61.85</v>
      </c>
      <c r="AF37" s="8">
        <f>'Ech 1'!G24</f>
        <v>60.715000000000003</v>
      </c>
      <c r="AG37" s="8">
        <f>'Ech 1'!H24</f>
        <v>61.158000000000001</v>
      </c>
      <c r="AH37" s="8">
        <f>'Ech 1'!I24</f>
        <v>61.561</v>
      </c>
      <c r="AI37" s="8">
        <f>'Ech 1'!J24</f>
        <v>61.753999999999998</v>
      </c>
    </row>
    <row r="38" spans="1:35" x14ac:dyDescent="0.25">
      <c r="A38" s="53" t="s">
        <v>94</v>
      </c>
      <c r="B38" s="10">
        <f>'Ech 2'!B10</f>
        <v>8197.6</v>
      </c>
      <c r="C38" s="10">
        <f>'Ech 2'!C10</f>
        <v>9000.9030000000002</v>
      </c>
      <c r="D38" s="10">
        <f>'Ech 2'!D10</f>
        <v>8883.3349999999991</v>
      </c>
      <c r="E38" s="10">
        <f>'Ech 2'!E10</f>
        <v>9055.9789999999994</v>
      </c>
      <c r="F38" s="10">
        <f>'Ech 2'!F10</f>
        <v>9127.6090000000004</v>
      </c>
      <c r="G38" s="10">
        <f>'Ech 2'!G10</f>
        <v>8713.0679999999993</v>
      </c>
      <c r="H38" s="10">
        <f>'Ech 2'!H10</f>
        <v>9049.6869999999999</v>
      </c>
      <c r="I38" s="10">
        <f>'Ech 2'!I10</f>
        <v>8644.1209999999992</v>
      </c>
      <c r="J38" s="10">
        <f>'Ech 2'!J10</f>
        <v>8339.3189999999995</v>
      </c>
      <c r="Z38" s="53" t="s">
        <v>94</v>
      </c>
      <c r="AA38" s="8">
        <f>'Ech 2'!B23</f>
        <v>80.444999999999993</v>
      </c>
      <c r="AB38" s="8">
        <f>'Ech 2'!C23</f>
        <v>78.805000000000007</v>
      </c>
      <c r="AC38" s="8">
        <f>'Ech 2'!D23</f>
        <v>79.427999999999997</v>
      </c>
      <c r="AD38" s="8">
        <f>'Ech 2'!E23</f>
        <v>79.126999999999995</v>
      </c>
      <c r="AE38" s="8">
        <f>'Ech 2'!F23</f>
        <v>79.992000000000004</v>
      </c>
      <c r="AF38" s="8">
        <f>'Ech 2'!G23</f>
        <v>79.733000000000004</v>
      </c>
      <c r="AG38" s="8">
        <f>'Ech 2'!H23</f>
        <v>80.06</v>
      </c>
      <c r="AH38" s="8">
        <f>'Ech 2'!I23</f>
        <v>79.512</v>
      </c>
      <c r="AI38" s="8">
        <f>'Ech 2'!J23</f>
        <v>79.710999999999999</v>
      </c>
    </row>
    <row r="39" spans="1:35" x14ac:dyDescent="0.25">
      <c r="A39" s="53" t="s">
        <v>95</v>
      </c>
      <c r="B39" s="10">
        <f>'Ech 3'!B10</f>
        <v>7644.7740000000003</v>
      </c>
      <c r="C39" s="10">
        <f>'Ech 3'!C10</f>
        <v>7890.1679999999997</v>
      </c>
      <c r="D39" s="10">
        <f>'Ech 3'!D10</f>
        <v>8064.482</v>
      </c>
      <c r="E39" s="10">
        <f>'Ech 3'!E10</f>
        <v>7593.5230000000001</v>
      </c>
      <c r="F39" s="10">
        <f>'Ech 3'!F10</f>
        <v>7803.1220000000003</v>
      </c>
      <c r="G39" s="10">
        <f>'Ech 3'!G10</f>
        <v>7973.5249999999996</v>
      </c>
      <c r="H39" s="10">
        <f>'Ech 3'!H10</f>
        <v>8069.06</v>
      </c>
      <c r="I39" s="10">
        <f>'Ech 3'!I10</f>
        <v>7489.6019999999999</v>
      </c>
      <c r="J39" s="10">
        <f>'Ech 3'!J10</f>
        <v>7487.93</v>
      </c>
      <c r="Z39" s="53" t="s">
        <v>95</v>
      </c>
      <c r="AA39" s="8">
        <f>'Ech 3'!B23</f>
        <v>75.006</v>
      </c>
      <c r="AB39" s="8">
        <f>'Ech 3'!C23</f>
        <v>75.641999999999996</v>
      </c>
      <c r="AC39" s="8">
        <f>'Ech 3'!D23</f>
        <v>72.272000000000006</v>
      </c>
      <c r="AD39" s="8">
        <f>'Ech 3'!E23</f>
        <v>76.113</v>
      </c>
      <c r="AE39" s="8">
        <f>'Ech 3'!F23</f>
        <v>75.418000000000006</v>
      </c>
      <c r="AF39" s="8">
        <f>'Ech 3'!G23</f>
        <v>74.156000000000006</v>
      </c>
      <c r="AG39" s="8">
        <f>'Ech 3'!H23</f>
        <v>74.625</v>
      </c>
      <c r="AH39" s="8">
        <f>'Ech 3'!I23</f>
        <v>74.739000000000004</v>
      </c>
      <c r="AI39" s="8">
        <f>'Ech 3'!J23</f>
        <v>73.093000000000004</v>
      </c>
    </row>
    <row r="40" spans="1:35" x14ac:dyDescent="0.25">
      <c r="A40" s="53" t="s">
        <v>96</v>
      </c>
      <c r="B40" s="10">
        <f>'Ech 4'!B10</f>
        <v>9287.8119999999999</v>
      </c>
      <c r="C40" s="10">
        <f>'Ech 4'!C10</f>
        <v>9477.8989999999994</v>
      </c>
      <c r="D40" s="10">
        <f>'Ech 4'!D10</f>
        <v>10156.209000000001</v>
      </c>
      <c r="E40" s="10">
        <f>'Ech 4'!E10</f>
        <v>9922.2430000000004</v>
      </c>
      <c r="F40" s="10">
        <f>'Ech 4'!F10</f>
        <v>10196.378000000001</v>
      </c>
      <c r="G40" s="10">
        <f>'Ech 4'!G10</f>
        <v>10322.217000000001</v>
      </c>
      <c r="H40" s="10">
        <f>'Ech 4'!H10</f>
        <v>10068.481</v>
      </c>
      <c r="I40" s="10">
        <f>'Ech 4'!I10</f>
        <v>9370.3250000000007</v>
      </c>
      <c r="J40" s="10">
        <f>'Ech 4'!J10</f>
        <v>9714.4320000000007</v>
      </c>
      <c r="Z40" s="53" t="s">
        <v>96</v>
      </c>
      <c r="AA40" s="8">
        <f>'Ech 4'!B23</f>
        <v>77.616</v>
      </c>
      <c r="AB40" s="8">
        <f>'Ech 4'!C23</f>
        <v>77.578999999999994</v>
      </c>
      <c r="AC40" s="8">
        <f>'Ech 4'!D23</f>
        <v>77.328000000000003</v>
      </c>
      <c r="AD40" s="8">
        <f>'Ech 4'!E23</f>
        <v>77.8</v>
      </c>
      <c r="AE40" s="8">
        <f>'Ech 4'!F23</f>
        <v>77.212999999999994</v>
      </c>
      <c r="AF40" s="8">
        <f>'Ech 4'!G23</f>
        <v>78.341999999999999</v>
      </c>
      <c r="AG40" s="8">
        <f>'Ech 4'!H23</f>
        <v>77.881</v>
      </c>
      <c r="AH40" s="8">
        <f>'Ech 4'!I23</f>
        <v>77.692999999999998</v>
      </c>
      <c r="AI40" s="8">
        <f>'Ech 4'!J23</f>
        <v>77.834999999999994</v>
      </c>
    </row>
    <row r="41" spans="1:35" x14ac:dyDescent="0.25">
      <c r="A41" s="53" t="s">
        <v>97</v>
      </c>
      <c r="B41" s="10">
        <f>'Ech 5'!B10</f>
        <v>8526.6170000000002</v>
      </c>
      <c r="C41" s="10">
        <f>'Ech 5'!C10</f>
        <v>8545.7150000000001</v>
      </c>
      <c r="D41" s="10">
        <f>'Ech 5'!D10</f>
        <v>9336.9539999999997</v>
      </c>
      <c r="E41" s="10">
        <f>'Ech 5'!E10</f>
        <v>9340.7710000000006</v>
      </c>
      <c r="F41" s="10">
        <f>'Ech 5'!F10</f>
        <v>9487.0339999999997</v>
      </c>
      <c r="G41" s="10">
        <f>'Ech 5'!G10</f>
        <v>9543.5470000000005</v>
      </c>
      <c r="H41" s="10">
        <f>'Ech 5'!H10</f>
        <v>9462.2880000000005</v>
      </c>
      <c r="I41" s="10">
        <f>'Ech 5'!I10</f>
        <v>8693.402</v>
      </c>
      <c r="J41" s="10">
        <f>'Ech 5'!J10</f>
        <v>8950.125</v>
      </c>
      <c r="Z41" s="53" t="s">
        <v>97</v>
      </c>
      <c r="AA41" s="8">
        <f>'Ech 5'!B23</f>
        <v>82.257000000000005</v>
      </c>
      <c r="AB41" s="8">
        <f>'Ech 5'!C23</f>
        <v>81.938000000000002</v>
      </c>
      <c r="AC41" s="8">
        <f>'Ech 5'!D23</f>
        <v>82.293000000000006</v>
      </c>
      <c r="AD41" s="8">
        <f>'Ech 5'!E23</f>
        <v>81.83</v>
      </c>
      <c r="AE41" s="8">
        <f>'Ech 5'!F23</f>
        <v>82.600999999999999</v>
      </c>
      <c r="AF41" s="8">
        <f>'Ech 5'!G23</f>
        <v>83.081999999999994</v>
      </c>
      <c r="AG41" s="8">
        <f>'Ech 5'!H23</f>
        <v>82.676000000000002</v>
      </c>
      <c r="AH41" s="8">
        <f>'Ech 5'!I23</f>
        <v>82.578999999999994</v>
      </c>
      <c r="AI41" s="8">
        <f>'Ech 5'!J23</f>
        <v>82.884</v>
      </c>
    </row>
    <row r="42" spans="1:35" x14ac:dyDescent="0.25">
      <c r="A42" s="53" t="s">
        <v>70</v>
      </c>
      <c r="B42" s="10">
        <f>'Ech 1'!B12</f>
        <v>91722.93</v>
      </c>
      <c r="C42" s="10">
        <f>'Ech 1'!C12</f>
        <v>130553.14</v>
      </c>
      <c r="D42" s="10">
        <f>'Ech 1'!D12</f>
        <v>109063.88</v>
      </c>
      <c r="E42" s="10">
        <f>'Ech 1'!E12</f>
        <v>112876.88</v>
      </c>
      <c r="F42" s="10">
        <f>'Ech 1'!F12</f>
        <v>113399.109</v>
      </c>
      <c r="G42" s="10">
        <f>'Ech 1'!G12</f>
        <v>109772.344</v>
      </c>
      <c r="H42" s="10">
        <f>'Ech 1'!H12</f>
        <v>109383.852</v>
      </c>
      <c r="I42" s="10">
        <f>'Ech 1'!I12</f>
        <v>109439.125</v>
      </c>
      <c r="J42" s="10">
        <f>'Ech 1'!J12</f>
        <v>116903.516</v>
      </c>
      <c r="Z42" s="53" t="s">
        <v>70</v>
      </c>
      <c r="AA42" s="8">
        <f>'Ech 1'!B25</f>
        <v>32.22</v>
      </c>
      <c r="AB42" s="8">
        <f>'Ech 1'!C25</f>
        <v>31.61</v>
      </c>
      <c r="AC42" s="8">
        <f>'Ech 1'!D25</f>
        <v>31.52</v>
      </c>
      <c r="AD42" s="8">
        <f>'Ech 1'!E25</f>
        <v>31.88</v>
      </c>
      <c r="AE42" s="8">
        <f>'Ech 1'!F25</f>
        <v>31.908999999999999</v>
      </c>
      <c r="AF42" s="8">
        <f>'Ech 1'!G25</f>
        <v>31.718</v>
      </c>
      <c r="AG42" s="8">
        <f>'Ech 1'!H25</f>
        <v>30.756</v>
      </c>
      <c r="AH42" s="8">
        <f>'Ech 1'!I25</f>
        <v>31.908000000000001</v>
      </c>
      <c r="AI42" s="8">
        <f>'Ech 1'!J25</f>
        <v>31.510999999999999</v>
      </c>
    </row>
    <row r="43" spans="1:35" x14ac:dyDescent="0.25">
      <c r="A43" s="53" t="s">
        <v>98</v>
      </c>
      <c r="B43" s="10">
        <f>'Ech 2'!B11</f>
        <v>84904.531000000003</v>
      </c>
      <c r="C43" s="10">
        <f>'Ech 2'!C11</f>
        <v>102635.352</v>
      </c>
      <c r="D43" s="10">
        <f>'Ech 2'!D11</f>
        <v>100726.242</v>
      </c>
      <c r="E43" s="10">
        <f>'Ech 2'!E11</f>
        <v>101268.70299999999</v>
      </c>
      <c r="F43" s="10">
        <f>'Ech 2'!F11</f>
        <v>102660.844</v>
      </c>
      <c r="G43" s="10">
        <f>'Ech 2'!G11</f>
        <v>97421.562999999995</v>
      </c>
      <c r="H43" s="10">
        <f>'Ech 2'!H11</f>
        <v>101801.05499999999</v>
      </c>
      <c r="I43" s="10">
        <f>'Ech 2'!I11</f>
        <v>98774.437999999995</v>
      </c>
      <c r="J43" s="10">
        <f>'Ech 2'!J11</f>
        <v>101294.07</v>
      </c>
      <c r="Z43" s="53" t="s">
        <v>98</v>
      </c>
      <c r="AA43" s="8">
        <f>'Ech 2'!B24</f>
        <v>23.196999999999999</v>
      </c>
      <c r="AB43" s="8">
        <f>'Ech 2'!C24</f>
        <v>23.331</v>
      </c>
      <c r="AC43" s="8">
        <f>'Ech 2'!D24</f>
        <v>23.103000000000002</v>
      </c>
      <c r="AD43" s="8">
        <f>'Ech 2'!E24</f>
        <v>22.838000000000001</v>
      </c>
      <c r="AE43" s="8">
        <f>'Ech 2'!F24</f>
        <v>22.905000000000001</v>
      </c>
      <c r="AF43" s="8">
        <f>'Ech 2'!G24</f>
        <v>23.141999999999999</v>
      </c>
      <c r="AG43" s="8">
        <f>'Ech 2'!H24</f>
        <v>23.067</v>
      </c>
      <c r="AH43" s="8">
        <f>'Ech 2'!I24</f>
        <v>22.943000000000001</v>
      </c>
      <c r="AI43" s="8">
        <f>'Ech 2'!J24</f>
        <v>23.722000000000001</v>
      </c>
    </row>
    <row r="44" spans="1:35" x14ac:dyDescent="0.25">
      <c r="A44" s="53" t="s">
        <v>99</v>
      </c>
      <c r="B44" s="10">
        <f>'Ech 3'!B11</f>
        <v>89932.758000000002</v>
      </c>
      <c r="C44" s="10">
        <f>'Ech 3'!C11</f>
        <v>106931.477</v>
      </c>
      <c r="D44" s="10">
        <f>'Ech 3'!D11</f>
        <v>105268.758</v>
      </c>
      <c r="E44" s="10">
        <f>'Ech 3'!E11</f>
        <v>104488.617</v>
      </c>
      <c r="F44" s="10">
        <f>'Ech 3'!F11</f>
        <v>102683.164</v>
      </c>
      <c r="G44" s="10">
        <f>'Ech 3'!G11</f>
        <v>97861.468999999997</v>
      </c>
      <c r="H44" s="10">
        <f>'Ech 3'!H11</f>
        <v>101924.906</v>
      </c>
      <c r="I44" s="10">
        <f>'Ech 3'!I11</f>
        <v>98228.539000000004</v>
      </c>
      <c r="J44" s="10">
        <f>'Ech 3'!J11</f>
        <v>100066.398</v>
      </c>
      <c r="Z44" s="53" t="s">
        <v>99</v>
      </c>
      <c r="AA44" s="8">
        <f>'Ech 3'!B24</f>
        <v>23.51</v>
      </c>
      <c r="AB44" s="8">
        <f>'Ech 3'!C24</f>
        <v>23.356999999999999</v>
      </c>
      <c r="AC44" s="8">
        <f>'Ech 3'!D24</f>
        <v>24.239000000000001</v>
      </c>
      <c r="AD44" s="8">
        <f>'Ech 3'!E24</f>
        <v>23.934999999999999</v>
      </c>
      <c r="AE44" s="8">
        <f>'Ech 3'!F24</f>
        <v>24.785</v>
      </c>
      <c r="AF44" s="8">
        <f>'Ech 3'!G24</f>
        <v>23.736000000000001</v>
      </c>
      <c r="AG44" s="8">
        <f>'Ech 3'!H24</f>
        <v>24.347000000000001</v>
      </c>
      <c r="AH44" s="8">
        <f>'Ech 3'!I24</f>
        <v>24.341000000000001</v>
      </c>
      <c r="AI44" s="8">
        <f>'Ech 3'!J24</f>
        <v>23.675000000000001</v>
      </c>
    </row>
    <row r="45" spans="1:35" x14ac:dyDescent="0.25">
      <c r="A45" s="53" t="s">
        <v>100</v>
      </c>
      <c r="B45" s="10">
        <f>'Ech 4'!B11</f>
        <v>74766.664000000004</v>
      </c>
      <c r="C45" s="10">
        <f>'Ech 4'!C11</f>
        <v>86666.531000000003</v>
      </c>
      <c r="D45" s="10">
        <f>'Ech 4'!D11</f>
        <v>88678.039000000004</v>
      </c>
      <c r="E45" s="10">
        <f>'Ech 4'!E11</f>
        <v>88810.991999999998</v>
      </c>
      <c r="F45" s="10">
        <f>'Ech 4'!F11</f>
        <v>86197.32</v>
      </c>
      <c r="G45" s="10">
        <f>'Ech 4'!G11</f>
        <v>81087.554999999993</v>
      </c>
      <c r="H45" s="10">
        <f>'Ech 4'!H11</f>
        <v>86871.983999999997</v>
      </c>
      <c r="I45" s="10">
        <f>'Ech 4'!I11</f>
        <v>82470.116999999998</v>
      </c>
      <c r="J45" s="10">
        <f>'Ech 4'!J11</f>
        <v>86314.258000000002</v>
      </c>
      <c r="Z45" s="53" t="s">
        <v>100</v>
      </c>
      <c r="AA45" s="8">
        <f>'Ech 4'!B24</f>
        <v>29.856999999999999</v>
      </c>
      <c r="AB45" s="8">
        <f>'Ech 4'!C24</f>
        <v>29.373000000000001</v>
      </c>
      <c r="AC45" s="8">
        <f>'Ech 4'!D24</f>
        <v>29.298999999999999</v>
      </c>
      <c r="AD45" s="8">
        <f>'Ech 4'!E24</f>
        <v>29.63</v>
      </c>
      <c r="AE45" s="8">
        <f>'Ech 4'!F24</f>
        <v>29.170999999999999</v>
      </c>
      <c r="AF45" s="8">
        <f>'Ech 4'!G24</f>
        <v>29.212</v>
      </c>
      <c r="AG45" s="8">
        <f>'Ech 4'!H24</f>
        <v>29.157</v>
      </c>
      <c r="AH45" s="8">
        <f>'Ech 4'!I24</f>
        <v>29.795999999999999</v>
      </c>
      <c r="AI45" s="8">
        <f>'Ech 4'!J24</f>
        <v>29.498000000000001</v>
      </c>
    </row>
    <row r="46" spans="1:35" x14ac:dyDescent="0.25">
      <c r="A46" s="53" t="s">
        <v>101</v>
      </c>
      <c r="B46" s="10">
        <f>'Ech 5'!B11</f>
        <v>79575.991999999998</v>
      </c>
      <c r="C46" s="10">
        <f>'Ech 5'!C11</f>
        <v>91816.827999999994</v>
      </c>
      <c r="D46" s="10">
        <f>'Ech 5'!D11</f>
        <v>97033.468999999997</v>
      </c>
      <c r="E46" s="10">
        <f>'Ech 5'!E11</f>
        <v>91764.133000000002</v>
      </c>
      <c r="F46" s="10">
        <f>'Ech 5'!F11</f>
        <v>90934.358999999997</v>
      </c>
      <c r="G46" s="10">
        <f>'Ech 5'!G11</f>
        <v>93842.968999999997</v>
      </c>
      <c r="H46" s="10">
        <f>'Ech 5'!H11</f>
        <v>90278.5</v>
      </c>
      <c r="I46" s="10">
        <f>'Ech 5'!I11</f>
        <v>88755.906000000003</v>
      </c>
      <c r="J46" s="10">
        <f>'Ech 5'!J11</f>
        <v>89603.366999999998</v>
      </c>
      <c r="Z46" s="53" t="s">
        <v>101</v>
      </c>
      <c r="AA46" s="8">
        <f>'Ech 5'!B24</f>
        <v>26.177</v>
      </c>
      <c r="AB46" s="8">
        <f>'Ech 5'!C24</f>
        <v>26.821999999999999</v>
      </c>
      <c r="AC46" s="8">
        <f>'Ech 5'!D24</f>
        <v>26.597999999999999</v>
      </c>
      <c r="AD46" s="8">
        <f>'Ech 5'!E24</f>
        <v>27.312999999999999</v>
      </c>
      <c r="AE46" s="8">
        <f>'Ech 5'!F24</f>
        <v>26.631</v>
      </c>
      <c r="AF46" s="8">
        <f>'Ech 5'!G24</f>
        <v>27.748000000000001</v>
      </c>
      <c r="AG46" s="8">
        <f>'Ech 5'!H24</f>
        <v>26.672999999999998</v>
      </c>
      <c r="AH46" s="8">
        <f>'Ech 5'!I24</f>
        <v>26.902999999999999</v>
      </c>
      <c r="AI46" s="8">
        <f>'Ech 5'!J24</f>
        <v>26.411000000000001</v>
      </c>
    </row>
    <row r="47" spans="1:35" x14ac:dyDescent="0.25">
      <c r="A47" s="53" t="s">
        <v>71</v>
      </c>
      <c r="B47" s="10">
        <f>'Ech 1'!B13</f>
        <v>53184.959999999999</v>
      </c>
      <c r="C47" s="10">
        <f>'Ech 1'!C13</f>
        <v>55870.400000000001</v>
      </c>
      <c r="D47" s="10">
        <f>'Ech 1'!D13</f>
        <v>32944.879999999997</v>
      </c>
      <c r="E47" s="10">
        <f>'Ech 1'!E13</f>
        <v>37805.74</v>
      </c>
      <c r="F47" s="10">
        <f>'Ech 1'!F13</f>
        <v>55690.16</v>
      </c>
      <c r="G47" s="10">
        <f>'Ech 1'!G13</f>
        <v>37019.491999999998</v>
      </c>
      <c r="H47" s="10">
        <f>'Ech 1'!H13</f>
        <v>39821.582000000002</v>
      </c>
      <c r="I47" s="10">
        <f>'Ech 1'!I13</f>
        <v>62225.487999999998</v>
      </c>
      <c r="J47" s="10">
        <f>'Ech 1'!J13</f>
        <v>52525.343999999997</v>
      </c>
      <c r="Z47" s="53" t="s">
        <v>71</v>
      </c>
      <c r="AA47" s="8">
        <f>'Ech 1'!B26</f>
        <v>27.97</v>
      </c>
      <c r="AB47" s="8">
        <f>'Ech 1'!C26</f>
        <v>29</v>
      </c>
      <c r="AC47" s="8">
        <f>'Ech 1'!D26</f>
        <v>37.4</v>
      </c>
      <c r="AD47" s="8">
        <f>'Ech 1'!E26</f>
        <v>35.03</v>
      </c>
      <c r="AE47" s="8">
        <f>'Ech 1'!F26</f>
        <v>29.850999999999999</v>
      </c>
      <c r="AF47" s="8">
        <f>'Ech 1'!G26</f>
        <v>34.872</v>
      </c>
      <c r="AG47" s="8">
        <f>'Ech 1'!H26</f>
        <v>32.869999999999997</v>
      </c>
      <c r="AH47" s="8">
        <f>'Ech 1'!I26</f>
        <v>28.716000000000001</v>
      </c>
      <c r="AI47" s="8">
        <f>'Ech 1'!J26</f>
        <v>31.995999999999999</v>
      </c>
    </row>
    <row r="48" spans="1:35" x14ac:dyDescent="0.25">
      <c r="A48" s="53" t="s">
        <v>102</v>
      </c>
      <c r="B48" s="10">
        <f>'Ech 2'!B12</f>
        <v>57014.815999999999</v>
      </c>
      <c r="C48" s="10">
        <f>'Ech 2'!C12</f>
        <v>61124.328000000001</v>
      </c>
      <c r="D48" s="10">
        <f>'Ech 2'!D12</f>
        <v>73970.281000000003</v>
      </c>
      <c r="E48" s="10">
        <f>'Ech 2'!E12</f>
        <v>66532.366999999998</v>
      </c>
      <c r="F48" s="10">
        <f>'Ech 2'!F12</f>
        <v>64290.847999999998</v>
      </c>
      <c r="G48" s="10">
        <f>'Ech 2'!G12</f>
        <v>65207.258000000002</v>
      </c>
      <c r="H48" s="10">
        <f>'Ech 2'!H12</f>
        <v>65737.960999999996</v>
      </c>
      <c r="I48" s="10">
        <f>'Ech 2'!I12</f>
        <v>66936.960999999996</v>
      </c>
      <c r="J48" s="10">
        <f>'Ech 2'!J12</f>
        <v>65443.582000000002</v>
      </c>
      <c r="Z48" s="53" t="s">
        <v>102</v>
      </c>
      <c r="AA48" s="8">
        <f>'Ech 2'!B25</f>
        <v>37.411000000000001</v>
      </c>
      <c r="AB48" s="8">
        <f>'Ech 2'!C25</f>
        <v>38.600999999999999</v>
      </c>
      <c r="AC48" s="8">
        <f>'Ech 2'!D25</f>
        <v>35.375</v>
      </c>
      <c r="AD48" s="8">
        <f>'Ech 2'!E25</f>
        <v>36.936999999999998</v>
      </c>
      <c r="AE48" s="8">
        <f>'Ech 2'!F25</f>
        <v>37.606999999999999</v>
      </c>
      <c r="AF48" s="8">
        <f>'Ech 2'!G25</f>
        <v>37.746000000000002</v>
      </c>
      <c r="AG48" s="8">
        <f>'Ech 2'!H25</f>
        <v>36.593000000000004</v>
      </c>
      <c r="AH48" s="8">
        <f>'Ech 2'!I25</f>
        <v>38.320999999999998</v>
      </c>
      <c r="AI48" s="8">
        <f>'Ech 2'!J25</f>
        <v>38.244</v>
      </c>
    </row>
    <row r="49" spans="1:35" x14ac:dyDescent="0.25">
      <c r="A49" s="53" t="s">
        <v>103</v>
      </c>
      <c r="B49" s="10">
        <f>'Ech 3'!B12</f>
        <v>49657.108999999997</v>
      </c>
      <c r="C49" s="10">
        <f>'Ech 3'!C12</f>
        <v>50390.167999999998</v>
      </c>
      <c r="D49" s="10">
        <f>'Ech 3'!D12</f>
        <v>58481.832000000002</v>
      </c>
      <c r="E49" s="10">
        <f>'Ech 3'!E12</f>
        <v>58421.394999999997</v>
      </c>
      <c r="F49" s="10">
        <f>'Ech 3'!F12</f>
        <v>55346.542999999998</v>
      </c>
      <c r="G49" s="10">
        <f>'Ech 3'!G12</f>
        <v>54974.843999999997</v>
      </c>
      <c r="H49" s="10">
        <f>'Ech 3'!H12</f>
        <v>52343.383000000002</v>
      </c>
      <c r="I49" s="10">
        <f>'Ech 3'!I12</f>
        <v>54384.464999999997</v>
      </c>
      <c r="J49" s="10">
        <f>'Ech 3'!J12</f>
        <v>53987.625</v>
      </c>
      <c r="Z49" s="53" t="s">
        <v>103</v>
      </c>
      <c r="AA49" s="8">
        <f>'Ech 3'!B25</f>
        <v>35.497</v>
      </c>
      <c r="AB49" s="8">
        <f>'Ech 3'!C25</f>
        <v>35.630000000000003</v>
      </c>
      <c r="AC49" s="8">
        <f>'Ech 3'!D25</f>
        <v>33.302999999999997</v>
      </c>
      <c r="AD49" s="8">
        <f>'Ech 3'!E25</f>
        <v>32.853999999999999</v>
      </c>
      <c r="AE49" s="8">
        <f>'Ech 3'!F25</f>
        <v>33.828000000000003</v>
      </c>
      <c r="AF49" s="8">
        <f>'Ech 3'!G25</f>
        <v>33.886000000000003</v>
      </c>
      <c r="AG49" s="8">
        <f>'Ech 3'!H25</f>
        <v>33.012</v>
      </c>
      <c r="AH49" s="8">
        <f>'Ech 3'!I25</f>
        <v>35.521000000000001</v>
      </c>
      <c r="AI49" s="8">
        <f>'Ech 3'!J25</f>
        <v>34.26</v>
      </c>
    </row>
    <row r="50" spans="1:35" x14ac:dyDescent="0.25">
      <c r="A50" s="53" t="s">
        <v>104</v>
      </c>
      <c r="B50" s="10">
        <f>'Ech 4'!B12</f>
        <v>48813.25</v>
      </c>
      <c r="C50" s="10">
        <f>'Ech 4'!C12</f>
        <v>60778.457000000002</v>
      </c>
      <c r="D50" s="10">
        <f>'Ech 4'!D12</f>
        <v>67518.141000000003</v>
      </c>
      <c r="E50" s="10">
        <f>'Ech 4'!E12</f>
        <v>65304.402000000002</v>
      </c>
      <c r="F50" s="10">
        <f>'Ech 4'!F12</f>
        <v>65769.070000000007</v>
      </c>
      <c r="G50" s="10">
        <f>'Ech 4'!G12</f>
        <v>59340.34</v>
      </c>
      <c r="H50" s="10">
        <f>'Ech 4'!H12</f>
        <v>70849.906000000003</v>
      </c>
      <c r="I50" s="10">
        <f>'Ech 4'!I12</f>
        <v>65455.016000000003</v>
      </c>
      <c r="J50" s="10">
        <f>'Ech 4'!J12</f>
        <v>64854.73</v>
      </c>
      <c r="Z50" s="53" t="s">
        <v>104</v>
      </c>
      <c r="AA50" s="8">
        <f>'Ech 4'!B25</f>
        <v>44.198</v>
      </c>
      <c r="AB50" s="8">
        <f>'Ech 4'!C25</f>
        <v>38.200000000000003</v>
      </c>
      <c r="AC50" s="8">
        <f>'Ech 4'!D25</f>
        <v>36.801000000000002</v>
      </c>
      <c r="AD50" s="8">
        <f>'Ech 4'!E25</f>
        <v>37.182000000000002</v>
      </c>
      <c r="AE50" s="8">
        <f>'Ech 4'!F25</f>
        <v>37.04</v>
      </c>
      <c r="AF50" s="8">
        <f>'Ech 4'!G25</f>
        <v>41.534999999999997</v>
      </c>
      <c r="AG50" s="8">
        <f>'Ech 4'!H25</f>
        <v>35.786000000000001</v>
      </c>
      <c r="AH50" s="8">
        <f>'Ech 4'!I25</f>
        <v>38.252000000000002</v>
      </c>
      <c r="AI50" s="8">
        <f>'Ech 4'!J25</f>
        <v>38.558999999999997</v>
      </c>
    </row>
    <row r="51" spans="1:35" x14ac:dyDescent="0.25">
      <c r="A51" s="53" t="s">
        <v>105</v>
      </c>
      <c r="B51" s="10">
        <f>'Ech 5'!B12</f>
        <v>65616.804999999993</v>
      </c>
      <c r="C51" s="10">
        <f>'Ech 5'!C12</f>
        <v>58066.156000000003</v>
      </c>
      <c r="D51" s="10">
        <f>'Ech 5'!D12</f>
        <v>79406.562999999995</v>
      </c>
      <c r="E51" s="10">
        <f>'Ech 5'!E12</f>
        <v>71041.741999999998</v>
      </c>
      <c r="F51" s="10">
        <f>'Ech 5'!F12</f>
        <v>75515.125</v>
      </c>
      <c r="G51" s="10">
        <f>'Ech 5'!G12</f>
        <v>80353.179999999993</v>
      </c>
      <c r="H51" s="10">
        <f>'Ech 5'!H12</f>
        <v>79711.070000000007</v>
      </c>
      <c r="I51" s="10">
        <f>'Ech 5'!I12</f>
        <v>75667.304999999993</v>
      </c>
      <c r="J51" s="10">
        <f>'Ech 5'!J12</f>
        <v>73140.866999999998</v>
      </c>
      <c r="Z51" s="53" t="s">
        <v>105</v>
      </c>
      <c r="AA51" s="8">
        <f>'Ech 5'!B25</f>
        <v>35.844999999999999</v>
      </c>
      <c r="AB51" s="8">
        <f>'Ech 5'!C25</f>
        <v>36.460999999999999</v>
      </c>
      <c r="AC51" s="8">
        <f>'Ech 5'!D25</f>
        <v>34.365000000000002</v>
      </c>
      <c r="AD51" s="8">
        <f>'Ech 5'!E25</f>
        <v>34.92</v>
      </c>
      <c r="AE51" s="8">
        <f>'Ech 5'!F25</f>
        <v>34.052999999999997</v>
      </c>
      <c r="AF51" s="8">
        <f>'Ech 5'!G25</f>
        <v>31.347000000000001</v>
      </c>
      <c r="AG51" s="8">
        <f>'Ech 5'!H25</f>
        <v>32.616999999999997</v>
      </c>
      <c r="AH51" s="8">
        <f>'Ech 5'!I25</f>
        <v>34.908999999999999</v>
      </c>
      <c r="AI51" s="8">
        <f>'Ech 5'!J25</f>
        <v>36.350999999999999</v>
      </c>
    </row>
    <row r="52" spans="1:35" x14ac:dyDescent="0.25">
      <c r="A52" s="53" t="s">
        <v>72</v>
      </c>
      <c r="B52" s="10">
        <f>'Ech 1'!B14</f>
        <v>20693.72</v>
      </c>
      <c r="C52" s="10">
        <f>'Ech 1'!C14</f>
        <v>41913.480000000003</v>
      </c>
      <c r="D52" s="10">
        <f>'Ech 1'!D14</f>
        <v>32036.53</v>
      </c>
      <c r="E52" s="10">
        <f>'Ech 1'!E14</f>
        <v>27181.09</v>
      </c>
      <c r="F52" s="10">
        <f>'Ech 1'!F14</f>
        <v>29396.41</v>
      </c>
      <c r="G52" s="10">
        <f>'Ech 1'!G14</f>
        <v>30803.518</v>
      </c>
      <c r="H52" s="10">
        <f>'Ech 1'!H14</f>
        <v>26144.062999999998</v>
      </c>
      <c r="I52" s="10">
        <f>'Ech 1'!I14</f>
        <v>29632.631000000001</v>
      </c>
      <c r="J52" s="10">
        <f>'Ech 1'!J14</f>
        <v>27802.27</v>
      </c>
      <c r="Z52" s="53" t="s">
        <v>72</v>
      </c>
      <c r="AA52" s="8">
        <f>'Ech 1'!B27</f>
        <v>20.92</v>
      </c>
      <c r="AB52" s="8">
        <f>'Ech 1'!C27</f>
        <v>22.78</v>
      </c>
      <c r="AC52" s="8">
        <f>'Ech 1'!D27</f>
        <v>21.74</v>
      </c>
      <c r="AD52" s="8">
        <f>'Ech 1'!E27</f>
        <v>21.93</v>
      </c>
      <c r="AE52" s="8">
        <f>'Ech 1'!F27</f>
        <v>22.606999999999999</v>
      </c>
      <c r="AF52" s="8">
        <f>'Ech 1'!G27</f>
        <v>21.195</v>
      </c>
      <c r="AG52" s="8">
        <f>'Ech 1'!H27</f>
        <v>20.986000000000001</v>
      </c>
      <c r="AH52" s="8">
        <f>'Ech 1'!I27</f>
        <v>21.093</v>
      </c>
      <c r="AI52" s="8">
        <f>'Ech 1'!J27</f>
        <v>21.058</v>
      </c>
    </row>
    <row r="53" spans="1:35" x14ac:dyDescent="0.25">
      <c r="A53" s="53" t="s">
        <v>106</v>
      </c>
      <c r="B53" s="10">
        <f>'Ech 2'!B13</f>
        <v>33334.324000000001</v>
      </c>
      <c r="C53" s="10">
        <f>'Ech 2'!C13</f>
        <v>42664.777000000002</v>
      </c>
      <c r="D53" s="10">
        <f>'Ech 2'!D13</f>
        <v>43010.828000000001</v>
      </c>
      <c r="E53" s="10">
        <f>'Ech 2'!E13</f>
        <v>37721.495999999999</v>
      </c>
      <c r="F53" s="10">
        <f>'Ech 2'!F13</f>
        <v>37936.949000000001</v>
      </c>
      <c r="G53" s="10">
        <f>'Ech 2'!G13</f>
        <v>39558.258000000002</v>
      </c>
      <c r="H53" s="10">
        <f>'Ech 2'!H13</f>
        <v>28741.859</v>
      </c>
      <c r="I53" s="10">
        <f>'Ech 2'!I13</f>
        <v>39521.862999999998</v>
      </c>
      <c r="J53" s="10">
        <f>'Ech 2'!J13</f>
        <v>39219.237999999998</v>
      </c>
      <c r="Z53" s="53" t="s">
        <v>106</v>
      </c>
      <c r="AA53" s="8">
        <f>'Ech 2'!B26</f>
        <v>26.474</v>
      </c>
      <c r="AB53" s="8">
        <f>'Ech 2'!C26</f>
        <v>27.280999999999999</v>
      </c>
      <c r="AC53" s="8">
        <f>'Ech 2'!D26</f>
        <v>26.033999999999999</v>
      </c>
      <c r="AD53" s="8">
        <f>'Ech 2'!E26</f>
        <v>26.824999999999999</v>
      </c>
      <c r="AE53" s="8">
        <f>'Ech 2'!F26</f>
        <v>26.558</v>
      </c>
      <c r="AF53" s="8">
        <f>'Ech 2'!G26</f>
        <v>26.934000000000001</v>
      </c>
      <c r="AG53" s="8">
        <f>'Ech 2'!H26</f>
        <v>25.541</v>
      </c>
      <c r="AH53" s="8">
        <f>'Ech 2'!I26</f>
        <v>26.588000000000001</v>
      </c>
      <c r="AI53" s="8">
        <f>'Ech 2'!J26</f>
        <v>27.103999999999999</v>
      </c>
    </row>
    <row r="54" spans="1:35" x14ac:dyDescent="0.25">
      <c r="A54" s="53" t="s">
        <v>107</v>
      </c>
      <c r="B54" s="10">
        <f>'Ech 3'!B13</f>
        <v>22181.833999999999</v>
      </c>
      <c r="C54" s="10">
        <f>'Ech 3'!C13</f>
        <v>27175.532999999999</v>
      </c>
      <c r="D54" s="10">
        <f>'Ech 3'!D13</f>
        <v>27649.688999999998</v>
      </c>
      <c r="E54" s="10">
        <f>'Ech 3'!E13</f>
        <v>23565.16</v>
      </c>
      <c r="F54" s="10">
        <f>'Ech 3'!F13</f>
        <v>23483.363000000001</v>
      </c>
      <c r="G54" s="10">
        <f>'Ech 3'!G13</f>
        <v>22873.958999999999</v>
      </c>
      <c r="H54" s="10">
        <f>'Ech 3'!H13</f>
        <v>24643.982</v>
      </c>
      <c r="I54" s="10">
        <f>'Ech 3'!I13</f>
        <v>25981.232</v>
      </c>
      <c r="J54" s="10">
        <f>'Ech 3'!J13</f>
        <v>23470.93</v>
      </c>
      <c r="Z54" s="53" t="s">
        <v>107</v>
      </c>
      <c r="AA54" s="8">
        <f>'Ech 3'!B26</f>
        <v>20.599</v>
      </c>
      <c r="AB54" s="8">
        <f>'Ech 3'!C26</f>
        <v>20.86</v>
      </c>
      <c r="AC54" s="8">
        <f>'Ech 3'!D26</f>
        <v>21.669</v>
      </c>
      <c r="AD54" s="8">
        <f>'Ech 3'!E26</f>
        <v>21.709</v>
      </c>
      <c r="AE54" s="8">
        <f>'Ech 3'!F26</f>
        <v>21.391999999999999</v>
      </c>
      <c r="AF54" s="8">
        <f>'Ech 3'!G26</f>
        <v>22.373999999999999</v>
      </c>
      <c r="AG54" s="8">
        <f>'Ech 3'!H26</f>
        <v>20.817</v>
      </c>
      <c r="AH54" s="8">
        <f>'Ech 3'!I26</f>
        <v>21.186</v>
      </c>
      <c r="AI54" s="8">
        <f>'Ech 3'!J26</f>
        <v>21.713999999999999</v>
      </c>
    </row>
    <row r="55" spans="1:35" x14ac:dyDescent="0.25">
      <c r="A55" s="53" t="s">
        <v>108</v>
      </c>
      <c r="B55" s="10">
        <f>'Ech 4'!B13</f>
        <v>26697.898000000001</v>
      </c>
      <c r="C55" s="10">
        <f>'Ech 4'!C13</f>
        <v>31458.113000000001</v>
      </c>
      <c r="D55" s="10">
        <f>'Ech 4'!D13</f>
        <v>31876.048999999999</v>
      </c>
      <c r="E55" s="10">
        <f>'Ech 4'!E13</f>
        <v>30591.719000000001</v>
      </c>
      <c r="F55" s="10">
        <f>'Ech 4'!F13</f>
        <v>27762.643</v>
      </c>
      <c r="G55" s="10">
        <f>'Ech 4'!G13</f>
        <v>28519.143</v>
      </c>
      <c r="H55" s="10">
        <f>'Ech 4'!H13</f>
        <v>29432.609</v>
      </c>
      <c r="I55" s="10">
        <f>'Ech 4'!I13</f>
        <v>29196.030999999999</v>
      </c>
      <c r="J55" s="10">
        <f>'Ech 4'!J13</f>
        <v>29710.493999999999</v>
      </c>
      <c r="Z55" s="53" t="s">
        <v>108</v>
      </c>
      <c r="AA55" s="8">
        <f>'Ech 4'!B26</f>
        <v>23.699000000000002</v>
      </c>
      <c r="AB55" s="8">
        <f>'Ech 4'!C26</f>
        <v>23.91</v>
      </c>
      <c r="AC55" s="8">
        <f>'Ech 4'!D26</f>
        <v>24.56</v>
      </c>
      <c r="AD55" s="8">
        <f>'Ech 4'!E26</f>
        <v>24.841999999999999</v>
      </c>
      <c r="AE55" s="8">
        <f>'Ech 4'!F26</f>
        <v>24.527999999999999</v>
      </c>
      <c r="AF55" s="8">
        <f>'Ech 4'!G26</f>
        <v>23.773</v>
      </c>
      <c r="AG55" s="8">
        <f>'Ech 4'!H26</f>
        <v>23.87</v>
      </c>
      <c r="AH55" s="8">
        <f>'Ech 4'!I26</f>
        <v>24.677</v>
      </c>
      <c r="AI55" s="8">
        <f>'Ech 4'!J26</f>
        <v>23.494</v>
      </c>
    </row>
    <row r="56" spans="1:35" x14ac:dyDescent="0.25">
      <c r="A56" s="53" t="s">
        <v>109</v>
      </c>
      <c r="B56" s="10">
        <f>'Ech 5'!B13</f>
        <v>47730.148000000001</v>
      </c>
      <c r="C56" s="10">
        <f>'Ech 5'!C13</f>
        <v>55733.813000000002</v>
      </c>
      <c r="D56" s="10">
        <f>'Ech 5'!D13</f>
        <v>62278.383000000002</v>
      </c>
      <c r="E56" s="10">
        <f>'Ech 5'!E13</f>
        <v>52122.73</v>
      </c>
      <c r="F56" s="10">
        <f>'Ech 5'!F13</f>
        <v>52348.5</v>
      </c>
      <c r="G56" s="10">
        <f>'Ech 5'!G13</f>
        <v>59050.832000000002</v>
      </c>
      <c r="H56" s="10">
        <f>'Ech 5'!H13</f>
        <v>50467.684000000001</v>
      </c>
      <c r="I56" s="10">
        <f>'Ech 5'!I13</f>
        <v>53696</v>
      </c>
      <c r="J56" s="10">
        <f>'Ech 5'!J13</f>
        <v>50121.383000000002</v>
      </c>
      <c r="Z56" s="53" t="s">
        <v>109</v>
      </c>
      <c r="AA56" s="8">
        <f>'Ech 5'!B26</f>
        <v>37.651000000000003</v>
      </c>
      <c r="AB56" s="8">
        <f>'Ech 5'!C26</f>
        <v>38.469000000000001</v>
      </c>
      <c r="AC56" s="8">
        <f>'Ech 5'!D26</f>
        <v>38.253</v>
      </c>
      <c r="AD56" s="8">
        <f>'Ech 5'!E26</f>
        <v>38.015000000000001</v>
      </c>
      <c r="AE56" s="8">
        <f>'Ech 5'!F26</f>
        <v>37.183999999999997</v>
      </c>
      <c r="AF56" s="8">
        <f>'Ech 5'!G26</f>
        <v>38.595999999999997</v>
      </c>
      <c r="AG56" s="8">
        <f>'Ech 5'!H26</f>
        <v>37.767000000000003</v>
      </c>
      <c r="AH56" s="8">
        <f>'Ech 5'!I26</f>
        <v>38.146999999999998</v>
      </c>
      <c r="AI56" s="8">
        <f>'Ech 5'!J26</f>
        <v>38.86</v>
      </c>
    </row>
    <row r="57" spans="1:35" x14ac:dyDescent="0.25">
      <c r="A57" s="53" t="s">
        <v>73</v>
      </c>
      <c r="B57" s="10">
        <f>'Ech 1'!B15</f>
        <v>9772.9500000000007</v>
      </c>
      <c r="C57" s="10">
        <f>'Ech 1'!C15</f>
        <v>20451.400000000001</v>
      </c>
      <c r="D57" s="10">
        <f>'Ech 1'!D15</f>
        <v>21519.95</v>
      </c>
      <c r="E57" s="10">
        <f>'Ech 1'!E15</f>
        <v>15471.68</v>
      </c>
      <c r="F57" s="10">
        <f>'Ech 1'!F15</f>
        <v>13364.52</v>
      </c>
      <c r="G57" s="10">
        <f>'Ech 1'!G15</f>
        <v>21293.778999999999</v>
      </c>
      <c r="H57" s="10">
        <f>'Ech 1'!H15</f>
        <v>14434</v>
      </c>
      <c r="I57" s="10">
        <f>'Ech 1'!I15</f>
        <v>10680.092000000001</v>
      </c>
      <c r="J57" s="10">
        <f>'Ech 1'!J15</f>
        <v>13127.521000000001</v>
      </c>
      <c r="Z57" s="53" t="s">
        <v>73</v>
      </c>
      <c r="AA57" s="8">
        <f>'Ech 1'!B28</f>
        <v>12.55</v>
      </c>
      <c r="AB57" s="8">
        <f>'Ech 1'!C28</f>
        <v>12.5</v>
      </c>
      <c r="AC57" s="8">
        <f>'Ech 1'!D28</f>
        <v>10.95</v>
      </c>
      <c r="AD57" s="8">
        <f>'Ech 1'!E28</f>
        <v>12.01</v>
      </c>
      <c r="AE57" s="8">
        <f>'Ech 1'!F28</f>
        <v>12.422000000000001</v>
      </c>
      <c r="AF57" s="8">
        <f>'Ech 1'!G28</f>
        <v>11.010999999999999</v>
      </c>
      <c r="AG57" s="8">
        <f>'Ech 1'!H28</f>
        <v>11.628</v>
      </c>
      <c r="AH57" s="8">
        <f>'Ech 1'!I28</f>
        <v>13.419</v>
      </c>
      <c r="AI57" s="8">
        <f>'Ech 1'!J28</f>
        <v>11.794</v>
      </c>
    </row>
    <row r="58" spans="1:35" x14ac:dyDescent="0.25">
      <c r="A58" s="53" t="s">
        <v>110</v>
      </c>
      <c r="B58" s="10">
        <f>'Ech 2'!B14</f>
        <v>17167.562999999998</v>
      </c>
      <c r="C58" s="10">
        <f>'Ech 2'!C14</f>
        <v>30339.096000000001</v>
      </c>
      <c r="D58" s="10">
        <f>'Ech 2'!D14</f>
        <v>29736.671999999999</v>
      </c>
      <c r="E58" s="10">
        <f>'Ech 2'!E14</f>
        <v>25130.258000000002</v>
      </c>
      <c r="F58" s="10">
        <f>'Ech 2'!F14</f>
        <v>24994.1</v>
      </c>
      <c r="G58" s="10">
        <f>'Ech 2'!G14</f>
        <v>27853.035</v>
      </c>
      <c r="H58" s="10">
        <f>'Ech 2'!H14</f>
        <v>41638.68</v>
      </c>
      <c r="I58" s="10">
        <f>'Ech 2'!I14</f>
        <v>24128.482</v>
      </c>
      <c r="J58" s="10">
        <f>'Ech 2'!J14</f>
        <v>23580.535</v>
      </c>
      <c r="Z58" s="53" t="s">
        <v>110</v>
      </c>
      <c r="AA58" s="8">
        <f>'Ech 2'!B27</f>
        <v>19.152999999999999</v>
      </c>
      <c r="AB58" s="8">
        <f>'Ech 2'!C27</f>
        <v>18.731000000000002</v>
      </c>
      <c r="AC58" s="8">
        <f>'Ech 2'!D27</f>
        <v>20.254999999999999</v>
      </c>
      <c r="AD58" s="8">
        <f>'Ech 2'!E27</f>
        <v>20.053000000000001</v>
      </c>
      <c r="AE58" s="8">
        <f>'Ech 2'!F27</f>
        <v>18.882999999999999</v>
      </c>
      <c r="AF58" s="8">
        <f>'Ech 2'!G27</f>
        <v>19.465</v>
      </c>
      <c r="AG58" s="8">
        <f>'Ech 2'!H27</f>
        <v>20.13</v>
      </c>
      <c r="AH58" s="8">
        <f>'Ech 2'!I27</f>
        <v>19.623000000000001</v>
      </c>
      <c r="AI58" s="8">
        <f>'Ech 2'!J27</f>
        <v>19.155999999999999</v>
      </c>
    </row>
    <row r="59" spans="1:35" x14ac:dyDescent="0.25">
      <c r="A59" s="53" t="s">
        <v>111</v>
      </c>
      <c r="B59" s="10">
        <f>'Ech 3'!B14</f>
        <v>32913.148000000001</v>
      </c>
      <c r="C59" s="10">
        <f>'Ech 3'!C14</f>
        <v>48074.065999999999</v>
      </c>
      <c r="D59" s="10">
        <f>'Ech 3'!D14</f>
        <v>46546.953000000001</v>
      </c>
      <c r="E59" s="10">
        <f>'Ech 3'!E14</f>
        <v>36092.843999999997</v>
      </c>
      <c r="F59" s="10">
        <f>'Ech 3'!F14</f>
        <v>39494.773000000001</v>
      </c>
      <c r="G59" s="10">
        <f>'Ech 3'!G14</f>
        <v>38124.836000000003</v>
      </c>
      <c r="H59" s="10">
        <f>'Ech 3'!H14</f>
        <v>36515.574000000001</v>
      </c>
      <c r="I59" s="10">
        <f>'Ech 3'!I14</f>
        <v>34907.644999999997</v>
      </c>
      <c r="J59" s="10">
        <f>'Ech 3'!J14</f>
        <v>33298.934000000001</v>
      </c>
      <c r="Z59" s="53" t="s">
        <v>111</v>
      </c>
      <c r="AA59" s="8">
        <f>'Ech 3'!B27</f>
        <v>20.587</v>
      </c>
      <c r="AB59" s="8">
        <f>'Ech 3'!C27</f>
        <v>19.725000000000001</v>
      </c>
      <c r="AC59" s="8">
        <f>'Ech 3'!D27</f>
        <v>21.309000000000001</v>
      </c>
      <c r="AD59" s="8">
        <f>'Ech 3'!E27</f>
        <v>21.138000000000002</v>
      </c>
      <c r="AE59" s="8">
        <f>'Ech 3'!F27</f>
        <v>22.158000000000001</v>
      </c>
      <c r="AF59" s="8">
        <f>'Ech 3'!G27</f>
        <v>20.655999999999999</v>
      </c>
      <c r="AG59" s="8">
        <f>'Ech 3'!H27</f>
        <v>21.131</v>
      </c>
      <c r="AH59" s="8">
        <f>'Ech 3'!I27</f>
        <v>21.308</v>
      </c>
      <c r="AI59" s="8">
        <f>'Ech 3'!J27</f>
        <v>21.015999999999998</v>
      </c>
    </row>
    <row r="60" spans="1:35" x14ac:dyDescent="0.25">
      <c r="A60" s="53" t="s">
        <v>112</v>
      </c>
      <c r="B60" s="10">
        <f>'Ech 4'!B14</f>
        <v>24797.918000000001</v>
      </c>
      <c r="C60" s="10">
        <f>'Ech 4'!C14</f>
        <v>30058.690999999999</v>
      </c>
      <c r="D60" s="10">
        <f>'Ech 4'!D14</f>
        <v>29377.451000000001</v>
      </c>
      <c r="E60" s="10">
        <f>'Ech 4'!E14</f>
        <v>24607.197</v>
      </c>
      <c r="F60" s="10">
        <f>'Ech 4'!F14</f>
        <v>26067.84</v>
      </c>
      <c r="G60" s="10">
        <f>'Ech 4'!G14</f>
        <v>29659.059000000001</v>
      </c>
      <c r="H60" s="10">
        <f>'Ech 4'!H14</f>
        <v>29129.203000000001</v>
      </c>
      <c r="I60" s="10">
        <f>'Ech 4'!I14</f>
        <v>25133.934000000001</v>
      </c>
      <c r="J60" s="10">
        <f>'Ech 4'!J14</f>
        <v>23741.463</v>
      </c>
      <c r="Z60" s="53" t="s">
        <v>112</v>
      </c>
      <c r="AA60" s="8">
        <f>'Ech 4'!B27</f>
        <v>14.163</v>
      </c>
      <c r="AB60" s="8">
        <f>'Ech 4'!C27</f>
        <v>14.657</v>
      </c>
      <c r="AC60" s="8">
        <f>'Ech 4'!D27</f>
        <v>14.384</v>
      </c>
      <c r="AD60" s="8">
        <f>'Ech 4'!E27</f>
        <v>14.111000000000001</v>
      </c>
      <c r="AE60" s="8">
        <f>'Ech 4'!F27</f>
        <v>14.332000000000001</v>
      </c>
      <c r="AF60" s="8">
        <f>'Ech 4'!G27</f>
        <v>14.403</v>
      </c>
      <c r="AG60" s="8">
        <f>'Ech 4'!H27</f>
        <v>14.42</v>
      </c>
      <c r="AH60" s="8">
        <f>'Ech 4'!I27</f>
        <v>13.952999999999999</v>
      </c>
      <c r="AI60" s="8">
        <f>'Ech 4'!J27</f>
        <v>14.189</v>
      </c>
    </row>
    <row r="61" spans="1:35" x14ac:dyDescent="0.25">
      <c r="A61" s="53" t="s">
        <v>113</v>
      </c>
      <c r="B61" s="10">
        <f>'Ech 5'!B14</f>
        <v>26520.067999999999</v>
      </c>
      <c r="C61" s="10">
        <f>'Ech 5'!C14</f>
        <v>27517.521000000001</v>
      </c>
      <c r="D61" s="10">
        <f>'Ech 5'!D14</f>
        <v>33487.063000000002</v>
      </c>
      <c r="E61" s="10">
        <f>'Ech 5'!E14</f>
        <v>25698.620999999999</v>
      </c>
      <c r="F61" s="10">
        <f>'Ech 5'!F14</f>
        <v>29555.726999999999</v>
      </c>
      <c r="G61" s="10">
        <f>'Ech 5'!G14</f>
        <v>32477.305</v>
      </c>
      <c r="H61" s="10">
        <f>'Ech 5'!H14</f>
        <v>33327.171999999999</v>
      </c>
      <c r="I61" s="10">
        <f>'Ech 5'!I14</f>
        <v>26031.223000000002</v>
      </c>
      <c r="J61" s="10">
        <f>'Ech 5'!J14</f>
        <v>28985.826000000001</v>
      </c>
      <c r="Z61" s="53" t="s">
        <v>113</v>
      </c>
      <c r="AA61" s="8">
        <f>'Ech 5'!B27</f>
        <v>14.869</v>
      </c>
      <c r="AB61" s="8">
        <f>'Ech 5'!C27</f>
        <v>14.268000000000001</v>
      </c>
      <c r="AC61" s="8">
        <f>'Ech 5'!D27</f>
        <v>14.749000000000001</v>
      </c>
      <c r="AD61" s="8">
        <f>'Ech 5'!E27</f>
        <v>14.579000000000001</v>
      </c>
      <c r="AE61" s="8">
        <f>'Ech 5'!F27</f>
        <v>14.484999999999999</v>
      </c>
      <c r="AF61" s="8">
        <f>'Ech 5'!G27</f>
        <v>13.318</v>
      </c>
      <c r="AG61" s="8">
        <f>'Ech 5'!H27</f>
        <v>14.381</v>
      </c>
      <c r="AH61" s="8">
        <f>'Ech 5'!I27</f>
        <v>13.782</v>
      </c>
      <c r="AI61" s="8">
        <f>'Ech 5'!J27</f>
        <v>13.77</v>
      </c>
    </row>
    <row r="62" spans="1:35" x14ac:dyDescent="0.25">
      <c r="A62" s="54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B1" sqref="B1:J1"/>
    </sheetView>
  </sheetViews>
  <sheetFormatPr baseColWidth="10" defaultRowHeight="15" x14ac:dyDescent="0.25"/>
  <cols>
    <col min="1" max="1" width="11" style="52"/>
  </cols>
  <sheetData>
    <row r="1" spans="1:10" x14ac:dyDescent="0.25">
      <c r="A1" s="55" t="s">
        <v>118</v>
      </c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  <c r="G1" s="3" t="s">
        <v>134</v>
      </c>
      <c r="H1" s="3">
        <v>21</v>
      </c>
      <c r="I1" s="3" t="s">
        <v>135</v>
      </c>
      <c r="J1" s="3" t="s">
        <v>136</v>
      </c>
    </row>
    <row r="2" spans="1:10" x14ac:dyDescent="0.25">
      <c r="A2" s="52" t="s">
        <v>54</v>
      </c>
      <c r="B2" s="10">
        <v>35.51</v>
      </c>
      <c r="C2" s="10">
        <v>35.799999999999997</v>
      </c>
      <c r="D2" s="10">
        <v>34.6</v>
      </c>
      <c r="E2" s="10">
        <v>34.53</v>
      </c>
      <c r="F2" s="10">
        <v>34.707999999999998</v>
      </c>
      <c r="G2" s="10">
        <v>35.137999999999998</v>
      </c>
      <c r="H2" s="10">
        <v>33.892000000000003</v>
      </c>
      <c r="I2" s="10">
        <v>34.762999999999998</v>
      </c>
      <c r="J2" s="10">
        <v>34.093000000000004</v>
      </c>
    </row>
    <row r="3" spans="1:10" x14ac:dyDescent="0.25">
      <c r="A3" s="52" t="s">
        <v>55</v>
      </c>
      <c r="B3" s="10">
        <v>10.196999999999999</v>
      </c>
      <c r="C3" s="10">
        <v>9.8059999999999992</v>
      </c>
      <c r="D3" s="10">
        <v>9.0440000000000005</v>
      </c>
      <c r="E3" s="10">
        <v>9.3130000000000006</v>
      </c>
      <c r="F3" s="10">
        <v>9.5459999999999994</v>
      </c>
      <c r="G3" s="10">
        <v>9.1310000000000002</v>
      </c>
      <c r="H3" s="10">
        <v>8.327</v>
      </c>
      <c r="I3" s="10">
        <v>10.089</v>
      </c>
      <c r="J3" s="10">
        <v>9.734</v>
      </c>
    </row>
    <row r="4" spans="1:10" x14ac:dyDescent="0.25">
      <c r="A4" s="52" t="s">
        <v>56</v>
      </c>
      <c r="B4" s="10">
        <v>21.513999999999999</v>
      </c>
      <c r="C4" s="10">
        <v>22.042000000000002</v>
      </c>
      <c r="D4" s="10">
        <v>20.599</v>
      </c>
      <c r="E4" s="10">
        <v>22.036999999999999</v>
      </c>
      <c r="F4" s="10">
        <v>21.183</v>
      </c>
      <c r="G4" s="10">
        <v>21.922999999999998</v>
      </c>
      <c r="H4" s="10">
        <v>21.669</v>
      </c>
      <c r="I4" s="10">
        <v>22.463000000000001</v>
      </c>
      <c r="J4" s="10">
        <v>22.588999999999999</v>
      </c>
    </row>
    <row r="5" spans="1:10" x14ac:dyDescent="0.25">
      <c r="A5" s="52" t="s">
        <v>57</v>
      </c>
      <c r="B5" s="10">
        <v>6.6260000000000003</v>
      </c>
      <c r="C5" s="10">
        <v>6.6230000000000002</v>
      </c>
      <c r="D5" s="10">
        <v>6.3609999999999998</v>
      </c>
      <c r="E5" s="10">
        <v>6.5190000000000001</v>
      </c>
      <c r="F5" s="10">
        <v>7.18</v>
      </c>
      <c r="G5" s="10">
        <v>6.3259999999999996</v>
      </c>
      <c r="H5" s="10">
        <v>6.2320000000000002</v>
      </c>
      <c r="I5" s="10">
        <v>7.5709999999999997</v>
      </c>
      <c r="J5" s="10">
        <v>6.6669999999999998</v>
      </c>
    </row>
    <row r="6" spans="1:10" x14ac:dyDescent="0.25">
      <c r="A6" s="52" t="s">
        <v>58</v>
      </c>
      <c r="B6" s="10">
        <v>3.0489999999999999</v>
      </c>
      <c r="C6" s="10">
        <v>3.504</v>
      </c>
      <c r="D6" s="10">
        <v>3.1160000000000001</v>
      </c>
      <c r="E6" s="10">
        <v>3.28</v>
      </c>
      <c r="F6" s="10">
        <v>3.278</v>
      </c>
      <c r="G6" s="10">
        <v>3.2429999999999999</v>
      </c>
      <c r="H6" s="10">
        <v>3.0609999999999999</v>
      </c>
      <c r="I6" s="10">
        <v>3.5630000000000002</v>
      </c>
      <c r="J6" s="10">
        <v>3.3940000000000001</v>
      </c>
    </row>
    <row r="7" spans="1:10" x14ac:dyDescent="0.25">
      <c r="A7" s="53" t="s">
        <v>59</v>
      </c>
      <c r="B7" s="10">
        <v>78.13</v>
      </c>
      <c r="C7" s="10">
        <v>79.099999999999994</v>
      </c>
      <c r="D7" s="10">
        <v>79.13</v>
      </c>
      <c r="E7" s="10">
        <v>79.290000000000006</v>
      </c>
      <c r="F7" s="10">
        <v>79.069000000000003</v>
      </c>
      <c r="G7" s="10">
        <v>79.316000000000003</v>
      </c>
      <c r="H7" s="10">
        <v>79.27</v>
      </c>
      <c r="I7" s="10">
        <v>79.45</v>
      </c>
      <c r="J7" s="10">
        <v>80.191999999999993</v>
      </c>
    </row>
    <row r="8" spans="1:10" x14ac:dyDescent="0.25">
      <c r="A8" s="53" t="s">
        <v>60</v>
      </c>
      <c r="B8" s="10">
        <v>81.230999999999995</v>
      </c>
      <c r="C8" s="10">
        <v>81.703999999999994</v>
      </c>
      <c r="D8" s="10">
        <v>80.378</v>
      </c>
      <c r="E8" s="10">
        <v>79.866</v>
      </c>
      <c r="F8" s="10">
        <v>80.957999999999998</v>
      </c>
      <c r="G8" s="10">
        <v>80.668999999999997</v>
      </c>
      <c r="H8" s="10">
        <v>80.311000000000007</v>
      </c>
      <c r="I8" s="10">
        <v>80.688999999999993</v>
      </c>
      <c r="J8" s="10">
        <v>80.882999999999996</v>
      </c>
    </row>
    <row r="9" spans="1:10" x14ac:dyDescent="0.25">
      <c r="A9" s="53" t="s">
        <v>61</v>
      </c>
      <c r="B9" s="10">
        <v>79.438999999999993</v>
      </c>
      <c r="C9" s="10">
        <v>79.546000000000006</v>
      </c>
      <c r="D9" s="10">
        <v>78.555999999999997</v>
      </c>
      <c r="E9" s="10">
        <v>79.158000000000001</v>
      </c>
      <c r="F9" s="10">
        <v>78.016000000000005</v>
      </c>
      <c r="G9" s="10">
        <v>79.781999999999996</v>
      </c>
      <c r="H9" s="10">
        <v>78.959000000000003</v>
      </c>
      <c r="I9" s="10">
        <v>78.713999999999999</v>
      </c>
      <c r="J9" s="10">
        <v>78.584999999999994</v>
      </c>
    </row>
    <row r="10" spans="1:10" x14ac:dyDescent="0.25">
      <c r="A10" s="53" t="s">
        <v>62</v>
      </c>
      <c r="B10" s="10">
        <v>83.33</v>
      </c>
      <c r="C10" s="10">
        <v>83.506</v>
      </c>
      <c r="D10" s="10">
        <v>83.373999999999995</v>
      </c>
      <c r="E10" s="10">
        <v>83.677999999999997</v>
      </c>
      <c r="F10" s="10">
        <v>83.391999999999996</v>
      </c>
      <c r="G10" s="10">
        <v>84.257000000000005</v>
      </c>
      <c r="H10" s="10">
        <v>83.838999999999999</v>
      </c>
      <c r="I10" s="10">
        <v>83.971000000000004</v>
      </c>
      <c r="J10" s="10">
        <v>83.837999999999994</v>
      </c>
    </row>
    <row r="11" spans="1:10" x14ac:dyDescent="0.25">
      <c r="A11" s="53" t="s">
        <v>63</v>
      </c>
      <c r="B11" s="10">
        <v>85.997</v>
      </c>
      <c r="C11" s="10">
        <v>86.263000000000005</v>
      </c>
      <c r="D11" s="10">
        <v>85.992999999999995</v>
      </c>
      <c r="E11" s="10">
        <v>85.917000000000002</v>
      </c>
      <c r="F11" s="10">
        <v>86.231999999999999</v>
      </c>
      <c r="G11" s="10">
        <v>87.019000000000005</v>
      </c>
      <c r="H11" s="10">
        <v>86.266000000000005</v>
      </c>
      <c r="I11" s="10">
        <v>86.638000000000005</v>
      </c>
      <c r="J11" s="10">
        <v>86.734999999999999</v>
      </c>
    </row>
    <row r="12" spans="1:10" x14ac:dyDescent="0.25">
      <c r="A12" s="53" t="s">
        <v>64</v>
      </c>
      <c r="B12" s="10">
        <v>82.68</v>
      </c>
      <c r="C12" s="10">
        <v>83.45</v>
      </c>
      <c r="D12" s="10">
        <v>84.42</v>
      </c>
      <c r="E12" s="10">
        <v>83.9</v>
      </c>
      <c r="F12" s="10">
        <v>84.075999999999993</v>
      </c>
      <c r="G12" s="10">
        <v>83.686999999999998</v>
      </c>
      <c r="H12" s="10">
        <v>84.414000000000001</v>
      </c>
      <c r="I12" s="10">
        <v>83.628</v>
      </c>
      <c r="J12" s="10">
        <v>84.385000000000005</v>
      </c>
    </row>
    <row r="13" spans="1:10" x14ac:dyDescent="0.25">
      <c r="A13" s="53" t="s">
        <v>74</v>
      </c>
      <c r="B13" s="10">
        <v>76.921999999999997</v>
      </c>
      <c r="C13" s="10">
        <v>77.301000000000002</v>
      </c>
      <c r="D13" s="10">
        <v>75.855999999999995</v>
      </c>
      <c r="E13" s="10">
        <v>76.182000000000002</v>
      </c>
      <c r="F13" s="10">
        <v>76.548000000000002</v>
      </c>
      <c r="G13" s="10">
        <v>76.8</v>
      </c>
      <c r="H13" s="10">
        <v>76.182000000000002</v>
      </c>
      <c r="I13" s="10">
        <v>76.475999999999999</v>
      </c>
      <c r="J13" s="10">
        <v>77.132999999999996</v>
      </c>
    </row>
    <row r="14" spans="1:10" x14ac:dyDescent="0.25">
      <c r="A14" s="53" t="s">
        <v>75</v>
      </c>
      <c r="B14" s="10">
        <v>69.951999999999998</v>
      </c>
      <c r="C14" s="10">
        <v>69.766999999999996</v>
      </c>
      <c r="D14" s="10">
        <v>69.873000000000005</v>
      </c>
      <c r="E14" s="10">
        <v>69.831999999999994</v>
      </c>
      <c r="F14" s="10">
        <v>68.978999999999999</v>
      </c>
      <c r="G14" s="10">
        <v>69.869</v>
      </c>
      <c r="H14" s="10">
        <v>69.730999999999995</v>
      </c>
      <c r="I14" s="10">
        <v>69.575999999999993</v>
      </c>
      <c r="J14" s="10">
        <v>69.216999999999999</v>
      </c>
    </row>
    <row r="15" spans="1:10" x14ac:dyDescent="0.25">
      <c r="A15" s="53" t="s">
        <v>76</v>
      </c>
      <c r="B15" s="10">
        <v>82.918000000000006</v>
      </c>
      <c r="C15" s="10">
        <v>83.37</v>
      </c>
      <c r="D15" s="10">
        <v>83.186999999999998</v>
      </c>
      <c r="E15" s="10">
        <v>83.305000000000007</v>
      </c>
      <c r="F15" s="10">
        <v>83.421000000000006</v>
      </c>
      <c r="G15" s="10">
        <v>83.481999999999999</v>
      </c>
      <c r="H15" s="10">
        <v>83.358999999999995</v>
      </c>
      <c r="I15" s="10">
        <v>83.593000000000004</v>
      </c>
      <c r="J15" s="10">
        <v>83.341999999999999</v>
      </c>
    </row>
    <row r="16" spans="1:10" x14ac:dyDescent="0.25">
      <c r="A16" s="53" t="s">
        <v>77</v>
      </c>
      <c r="B16" s="10">
        <v>84.634</v>
      </c>
      <c r="C16" s="10">
        <v>85.221000000000004</v>
      </c>
      <c r="D16" s="10">
        <v>84.894999999999996</v>
      </c>
      <c r="E16" s="10">
        <v>84.71</v>
      </c>
      <c r="F16" s="10">
        <v>85.034000000000006</v>
      </c>
      <c r="G16" s="10">
        <v>86.117000000000004</v>
      </c>
      <c r="H16" s="10">
        <v>85.177999999999997</v>
      </c>
      <c r="I16" s="10">
        <v>85.396000000000001</v>
      </c>
      <c r="J16" s="10">
        <v>85.635999999999996</v>
      </c>
    </row>
    <row r="17" spans="1:10" x14ac:dyDescent="0.25">
      <c r="A17" s="53" t="s">
        <v>65</v>
      </c>
      <c r="B17" s="10">
        <v>33.67</v>
      </c>
      <c r="C17" s="10">
        <v>33.28</v>
      </c>
      <c r="D17" s="10">
        <v>33.020000000000003</v>
      </c>
      <c r="E17" s="10">
        <v>34.11</v>
      </c>
      <c r="F17" s="10">
        <v>33.543999999999997</v>
      </c>
      <c r="G17" s="10">
        <v>34.270000000000003</v>
      </c>
      <c r="H17" s="10">
        <v>33.463000000000001</v>
      </c>
      <c r="I17" s="10">
        <v>32.412999999999997</v>
      </c>
      <c r="J17" s="10">
        <v>33.206000000000003</v>
      </c>
    </row>
    <row r="18" spans="1:10" x14ac:dyDescent="0.25">
      <c r="A18" s="53" t="s">
        <v>78</v>
      </c>
      <c r="B18" s="10">
        <v>12.863</v>
      </c>
      <c r="C18" s="10">
        <v>13.586</v>
      </c>
      <c r="D18" s="10">
        <v>13.18</v>
      </c>
      <c r="E18" s="10">
        <v>13.352</v>
      </c>
      <c r="F18" s="10">
        <v>13.398</v>
      </c>
      <c r="G18" s="10">
        <v>13.61</v>
      </c>
      <c r="H18" s="10">
        <v>12.565</v>
      </c>
      <c r="I18" s="10">
        <v>13.581</v>
      </c>
      <c r="J18" s="10">
        <v>13.698</v>
      </c>
    </row>
    <row r="19" spans="1:10" x14ac:dyDescent="0.25">
      <c r="A19" s="53" t="s">
        <v>79</v>
      </c>
      <c r="B19" s="10">
        <v>18.148</v>
      </c>
      <c r="C19" s="10">
        <v>18.100999999999999</v>
      </c>
      <c r="D19" s="10">
        <v>19.934999999999999</v>
      </c>
      <c r="E19" s="10">
        <v>19.224</v>
      </c>
      <c r="F19" s="10">
        <v>18.898</v>
      </c>
      <c r="G19" s="10">
        <v>19.222999999999999</v>
      </c>
      <c r="H19" s="10">
        <v>18.353999999999999</v>
      </c>
      <c r="I19" s="10">
        <v>18.521000000000001</v>
      </c>
      <c r="J19" s="10">
        <v>19.809999999999999</v>
      </c>
    </row>
    <row r="20" spans="1:10" x14ac:dyDescent="0.25">
      <c r="A20" s="53" t="s">
        <v>80</v>
      </c>
      <c r="B20" s="10">
        <v>14.505000000000001</v>
      </c>
      <c r="C20" s="10">
        <v>15.063000000000001</v>
      </c>
      <c r="D20" s="10">
        <v>15.367000000000001</v>
      </c>
      <c r="E20" s="10">
        <v>15.718999999999999</v>
      </c>
      <c r="F20" s="10">
        <v>15.654999999999999</v>
      </c>
      <c r="G20" s="10">
        <v>14.595000000000001</v>
      </c>
      <c r="H20" s="10">
        <v>14.801</v>
      </c>
      <c r="I20" s="10">
        <v>15.69</v>
      </c>
      <c r="J20" s="10">
        <v>14.843</v>
      </c>
    </row>
    <row r="21" spans="1:10" x14ac:dyDescent="0.25">
      <c r="A21" s="53" t="s">
        <v>81</v>
      </c>
      <c r="B21" s="10">
        <v>6.9649999999999999</v>
      </c>
      <c r="C21" s="10">
        <v>8.4079999999999995</v>
      </c>
      <c r="D21" s="10">
        <v>7.9139999999999997</v>
      </c>
      <c r="E21" s="10">
        <v>8.0879999999999992</v>
      </c>
      <c r="F21" s="10">
        <v>7.4089999999999998</v>
      </c>
      <c r="G21" s="10">
        <v>8.0719999999999992</v>
      </c>
      <c r="H21" s="10">
        <v>7.4160000000000004</v>
      </c>
      <c r="I21" s="10">
        <v>8.4529999999999994</v>
      </c>
      <c r="J21" s="10">
        <v>7.585</v>
      </c>
    </row>
    <row r="22" spans="1:10" x14ac:dyDescent="0.25">
      <c r="A22" s="53" t="s">
        <v>66</v>
      </c>
      <c r="B22" s="10">
        <v>7.31</v>
      </c>
      <c r="C22" s="10">
        <v>6.69</v>
      </c>
      <c r="D22" s="10">
        <v>7.52</v>
      </c>
      <c r="E22" s="10">
        <v>7.23</v>
      </c>
      <c r="F22" s="10">
        <v>7.2249999999999996</v>
      </c>
      <c r="G22" s="10">
        <v>7.2320000000000002</v>
      </c>
      <c r="H22" s="10">
        <v>7.343</v>
      </c>
      <c r="I22" s="10">
        <v>7.2720000000000002</v>
      </c>
      <c r="J22" s="10">
        <v>6.7439999999999998</v>
      </c>
    </row>
    <row r="23" spans="1:10" x14ac:dyDescent="0.25">
      <c r="A23" s="53" t="s">
        <v>82</v>
      </c>
      <c r="B23" s="10">
        <v>16.533000000000001</v>
      </c>
      <c r="C23" s="10">
        <v>16.129000000000001</v>
      </c>
      <c r="D23" s="10">
        <v>17.742000000000001</v>
      </c>
      <c r="E23" s="10">
        <v>17.946999999999999</v>
      </c>
      <c r="F23" s="10">
        <v>16.652999999999999</v>
      </c>
      <c r="G23" s="10">
        <v>16.963000000000001</v>
      </c>
      <c r="H23" s="10">
        <v>17.605</v>
      </c>
      <c r="I23" s="10">
        <v>17.035</v>
      </c>
      <c r="J23" s="10">
        <v>16.745000000000001</v>
      </c>
    </row>
    <row r="24" spans="1:10" x14ac:dyDescent="0.25">
      <c r="A24" s="53" t="s">
        <v>83</v>
      </c>
      <c r="B24" s="10">
        <v>16.878</v>
      </c>
      <c r="C24" s="10">
        <v>17.396999999999998</v>
      </c>
      <c r="D24" s="10">
        <v>17.681999999999999</v>
      </c>
      <c r="E24" s="10">
        <v>17.109000000000002</v>
      </c>
      <c r="F24" s="10">
        <v>17.841999999999999</v>
      </c>
      <c r="G24" s="10">
        <v>16.677</v>
      </c>
      <c r="H24" s="10">
        <v>17.111000000000001</v>
      </c>
      <c r="I24" s="10">
        <v>17.422000000000001</v>
      </c>
      <c r="J24" s="10">
        <v>17.34</v>
      </c>
    </row>
    <row r="25" spans="1:10" x14ac:dyDescent="0.25">
      <c r="A25" s="53" t="s">
        <v>84</v>
      </c>
      <c r="B25" s="10">
        <v>12.103</v>
      </c>
      <c r="C25" s="10">
        <v>12.481999999999999</v>
      </c>
      <c r="D25" s="10">
        <v>12.368</v>
      </c>
      <c r="E25" s="10">
        <v>12.138999999999999</v>
      </c>
      <c r="F25" s="10">
        <v>12.347</v>
      </c>
      <c r="G25" s="10">
        <v>12.307</v>
      </c>
      <c r="H25" s="10">
        <v>12.375</v>
      </c>
      <c r="I25" s="10">
        <v>11.98</v>
      </c>
      <c r="J25" s="10">
        <v>12.500999999999999</v>
      </c>
    </row>
    <row r="26" spans="1:10" x14ac:dyDescent="0.25">
      <c r="A26" s="53" t="s">
        <v>85</v>
      </c>
      <c r="B26" s="10">
        <v>13.339</v>
      </c>
      <c r="C26" s="10">
        <v>12.627000000000001</v>
      </c>
      <c r="D26" s="10">
        <v>12.919</v>
      </c>
      <c r="E26" s="10">
        <v>12.73</v>
      </c>
      <c r="F26" s="10">
        <v>12.895</v>
      </c>
      <c r="G26" s="10">
        <v>11.96</v>
      </c>
      <c r="H26" s="10">
        <v>12.968</v>
      </c>
      <c r="I26" s="10">
        <v>12.025</v>
      </c>
      <c r="J26" s="10">
        <v>12.282</v>
      </c>
    </row>
    <row r="27" spans="1:10" x14ac:dyDescent="0.25">
      <c r="A27" s="53" t="s">
        <v>67</v>
      </c>
      <c r="B27" s="10">
        <v>47.23</v>
      </c>
      <c r="C27" s="10">
        <v>46.18</v>
      </c>
      <c r="D27" s="10">
        <v>47.8</v>
      </c>
      <c r="E27" s="10">
        <v>46.96</v>
      </c>
      <c r="F27" s="10">
        <v>46.97</v>
      </c>
      <c r="G27" s="10">
        <v>45.567</v>
      </c>
      <c r="H27" s="10">
        <v>46.963000000000001</v>
      </c>
      <c r="I27" s="10">
        <v>48.512999999999998</v>
      </c>
      <c r="J27" s="10">
        <v>48.558</v>
      </c>
    </row>
    <row r="28" spans="1:10" x14ac:dyDescent="0.25">
      <c r="A28" s="53" t="s">
        <v>86</v>
      </c>
      <c r="B28" s="10">
        <v>51.021999999999998</v>
      </c>
      <c r="C28" s="10">
        <v>51.039000000000001</v>
      </c>
      <c r="D28" s="10">
        <v>50.841000000000001</v>
      </c>
      <c r="E28" s="10">
        <v>50.156999999999996</v>
      </c>
      <c r="F28" s="10">
        <v>51.533000000000001</v>
      </c>
      <c r="G28" s="10">
        <v>51.107999999999997</v>
      </c>
      <c r="H28" s="10">
        <v>51.814</v>
      </c>
      <c r="I28" s="10">
        <v>51.386000000000003</v>
      </c>
      <c r="J28" s="10">
        <v>50.84</v>
      </c>
    </row>
    <row r="29" spans="1:10" x14ac:dyDescent="0.25">
      <c r="A29" s="53" t="s">
        <v>87</v>
      </c>
      <c r="B29" s="10">
        <v>57.468000000000004</v>
      </c>
      <c r="C29" s="10">
        <v>57.265999999999998</v>
      </c>
      <c r="D29" s="10">
        <v>55.726999999999997</v>
      </c>
      <c r="E29" s="10">
        <v>56.487000000000002</v>
      </c>
      <c r="F29" s="10">
        <v>55.753999999999998</v>
      </c>
      <c r="G29" s="10">
        <v>56.424999999999997</v>
      </c>
      <c r="H29" s="10">
        <v>56.360999999999997</v>
      </c>
      <c r="I29" s="10">
        <v>56.661999999999999</v>
      </c>
      <c r="J29" s="10">
        <v>55.984999999999999</v>
      </c>
    </row>
    <row r="30" spans="1:10" x14ac:dyDescent="0.25">
      <c r="A30" s="53" t="s">
        <v>88</v>
      </c>
      <c r="B30" s="10">
        <v>59.264000000000003</v>
      </c>
      <c r="C30" s="10">
        <v>59.161000000000001</v>
      </c>
      <c r="D30" s="10">
        <v>58.548999999999999</v>
      </c>
      <c r="E30" s="10">
        <v>58.472000000000001</v>
      </c>
      <c r="F30" s="10">
        <v>58.076000000000001</v>
      </c>
      <c r="G30" s="10">
        <v>59.555999999999997</v>
      </c>
      <c r="H30" s="10">
        <v>59.097999999999999</v>
      </c>
      <c r="I30" s="10">
        <v>58.822000000000003</v>
      </c>
      <c r="J30" s="10">
        <v>59.51</v>
      </c>
    </row>
    <row r="31" spans="1:10" x14ac:dyDescent="0.25">
      <c r="A31" s="53" t="s">
        <v>89</v>
      </c>
      <c r="B31" s="10">
        <v>45.804000000000002</v>
      </c>
      <c r="C31" s="10">
        <v>45.418999999999997</v>
      </c>
      <c r="D31" s="10">
        <v>46.088000000000001</v>
      </c>
      <c r="E31" s="10">
        <v>46.268000000000001</v>
      </c>
      <c r="F31" s="10">
        <v>46.427999999999997</v>
      </c>
      <c r="G31" s="10">
        <v>46.569000000000003</v>
      </c>
      <c r="H31" s="10">
        <v>46.106000000000002</v>
      </c>
      <c r="I31" s="10">
        <v>46.734000000000002</v>
      </c>
      <c r="J31" s="10">
        <v>45.969000000000001</v>
      </c>
    </row>
    <row r="32" spans="1:10" x14ac:dyDescent="0.25">
      <c r="A32" s="53" t="s">
        <v>68</v>
      </c>
      <c r="B32" s="10">
        <v>61.95</v>
      </c>
      <c r="C32" s="10">
        <v>62.91</v>
      </c>
      <c r="D32" s="10">
        <v>62.86</v>
      </c>
      <c r="E32" s="10">
        <v>62.1</v>
      </c>
      <c r="F32" s="10">
        <v>62.622999999999998</v>
      </c>
      <c r="G32" s="10">
        <v>61.991999999999997</v>
      </c>
      <c r="H32" s="10">
        <v>62.753</v>
      </c>
      <c r="I32" s="10">
        <v>63.107999999999997</v>
      </c>
      <c r="J32" s="10">
        <v>63.448</v>
      </c>
    </row>
    <row r="33" spans="1:10" x14ac:dyDescent="0.25">
      <c r="A33" s="53" t="s">
        <v>90</v>
      </c>
      <c r="B33" s="10">
        <v>77.222999999999999</v>
      </c>
      <c r="C33" s="10">
        <v>77.024000000000001</v>
      </c>
      <c r="D33" s="10">
        <v>75.835999999999999</v>
      </c>
      <c r="E33" s="10">
        <v>75.472999999999999</v>
      </c>
      <c r="F33" s="10">
        <v>76.349000000000004</v>
      </c>
      <c r="G33" s="10">
        <v>76.132000000000005</v>
      </c>
      <c r="H33" s="10">
        <v>75.741</v>
      </c>
      <c r="I33" s="10">
        <v>76.36</v>
      </c>
      <c r="J33" s="10">
        <v>76.245000000000005</v>
      </c>
    </row>
    <row r="34" spans="1:10" x14ac:dyDescent="0.25">
      <c r="A34" s="53" t="s">
        <v>91</v>
      </c>
      <c r="B34" s="10">
        <v>70.536000000000001</v>
      </c>
      <c r="C34" s="10">
        <v>71.272000000000006</v>
      </c>
      <c r="D34" s="10">
        <v>69.466999999999999</v>
      </c>
      <c r="E34" s="10">
        <v>70.085999999999999</v>
      </c>
      <c r="F34" s="10">
        <v>68.84</v>
      </c>
      <c r="G34" s="10">
        <v>70.248000000000005</v>
      </c>
      <c r="H34" s="10">
        <v>69.944000000000003</v>
      </c>
      <c r="I34" s="10">
        <v>70.397999999999996</v>
      </c>
      <c r="J34" s="10">
        <v>69.638000000000005</v>
      </c>
    </row>
    <row r="35" spans="1:10" x14ac:dyDescent="0.25">
      <c r="A35" s="53" t="s">
        <v>92</v>
      </c>
      <c r="B35" s="10">
        <v>77.292000000000002</v>
      </c>
      <c r="C35" s="10">
        <v>77.201999999999998</v>
      </c>
      <c r="D35" s="10">
        <v>76.787000000000006</v>
      </c>
      <c r="E35" s="10">
        <v>77.177999999999997</v>
      </c>
      <c r="F35" s="10">
        <v>76.308999999999997</v>
      </c>
      <c r="G35" s="10">
        <v>77.394999999999996</v>
      </c>
      <c r="H35" s="10">
        <v>77.088999999999999</v>
      </c>
      <c r="I35" s="10">
        <v>76.927999999999997</v>
      </c>
      <c r="J35" s="10">
        <v>77.033000000000001</v>
      </c>
    </row>
    <row r="36" spans="1:10" x14ac:dyDescent="0.25">
      <c r="A36" s="53" t="s">
        <v>93</v>
      </c>
      <c r="B36" s="10">
        <v>82.146000000000001</v>
      </c>
      <c r="C36" s="10">
        <v>81.88</v>
      </c>
      <c r="D36" s="10">
        <v>81.947000000000003</v>
      </c>
      <c r="E36" s="10">
        <v>81.722999999999999</v>
      </c>
      <c r="F36" s="10">
        <v>82.296000000000006</v>
      </c>
      <c r="G36" s="10">
        <v>82.864000000000004</v>
      </c>
      <c r="H36" s="10">
        <v>82.322999999999993</v>
      </c>
      <c r="I36" s="10">
        <v>82.33</v>
      </c>
      <c r="J36" s="10">
        <v>82.622</v>
      </c>
    </row>
    <row r="37" spans="1:10" x14ac:dyDescent="0.25">
      <c r="A37" s="53" t="s">
        <v>69</v>
      </c>
      <c r="B37" s="10">
        <v>61.58</v>
      </c>
      <c r="C37" s="10">
        <v>62.94</v>
      </c>
      <c r="D37" s="10">
        <v>61.19</v>
      </c>
      <c r="E37" s="10">
        <v>60.67</v>
      </c>
      <c r="F37" s="10">
        <v>61.85</v>
      </c>
      <c r="G37" s="10">
        <v>60.715000000000003</v>
      </c>
      <c r="H37" s="10">
        <v>61.158000000000001</v>
      </c>
      <c r="I37" s="10">
        <v>61.561</v>
      </c>
      <c r="J37" s="10">
        <v>61.753999999999998</v>
      </c>
    </row>
    <row r="38" spans="1:10" x14ac:dyDescent="0.25">
      <c r="A38" s="53" t="s">
        <v>94</v>
      </c>
      <c r="B38" s="10">
        <v>80.444999999999993</v>
      </c>
      <c r="C38" s="10">
        <v>78.805000000000007</v>
      </c>
      <c r="D38" s="10">
        <v>79.427999999999997</v>
      </c>
      <c r="E38" s="10">
        <v>79.126999999999995</v>
      </c>
      <c r="F38" s="10">
        <v>79.992000000000004</v>
      </c>
      <c r="G38" s="10">
        <v>79.733000000000004</v>
      </c>
      <c r="H38" s="10">
        <v>80.06</v>
      </c>
      <c r="I38" s="10">
        <v>79.512</v>
      </c>
      <c r="J38" s="10">
        <v>79.710999999999999</v>
      </c>
    </row>
    <row r="39" spans="1:10" x14ac:dyDescent="0.25">
      <c r="A39" s="53" t="s">
        <v>95</v>
      </c>
      <c r="B39" s="10">
        <v>75.006</v>
      </c>
      <c r="C39" s="10">
        <v>75.641999999999996</v>
      </c>
      <c r="D39" s="10">
        <v>72.272000000000006</v>
      </c>
      <c r="E39" s="10">
        <v>76.113</v>
      </c>
      <c r="F39" s="10">
        <v>75.418000000000006</v>
      </c>
      <c r="G39" s="10">
        <v>74.156000000000006</v>
      </c>
      <c r="H39" s="10">
        <v>74.625</v>
      </c>
      <c r="I39" s="10">
        <v>74.739000000000004</v>
      </c>
      <c r="J39" s="10">
        <v>73.093000000000004</v>
      </c>
    </row>
    <row r="40" spans="1:10" x14ac:dyDescent="0.25">
      <c r="A40" s="53" t="s">
        <v>96</v>
      </c>
      <c r="B40" s="10">
        <v>77.616</v>
      </c>
      <c r="C40" s="10">
        <v>77.578999999999994</v>
      </c>
      <c r="D40" s="10">
        <v>77.328000000000003</v>
      </c>
      <c r="E40" s="10">
        <v>77.8</v>
      </c>
      <c r="F40" s="10">
        <v>77.212999999999994</v>
      </c>
      <c r="G40" s="10">
        <v>78.341999999999999</v>
      </c>
      <c r="H40" s="10">
        <v>77.881</v>
      </c>
      <c r="I40" s="10">
        <v>77.692999999999998</v>
      </c>
      <c r="J40" s="10">
        <v>77.834999999999994</v>
      </c>
    </row>
    <row r="41" spans="1:10" x14ac:dyDescent="0.25">
      <c r="A41" s="53" t="s">
        <v>97</v>
      </c>
      <c r="B41" s="10">
        <v>82.257000000000005</v>
      </c>
      <c r="C41" s="10">
        <v>81.938000000000002</v>
      </c>
      <c r="D41" s="10">
        <v>82.293000000000006</v>
      </c>
      <c r="E41" s="10">
        <v>81.83</v>
      </c>
      <c r="F41" s="10">
        <v>82.600999999999999</v>
      </c>
      <c r="G41" s="10">
        <v>83.081999999999994</v>
      </c>
      <c r="H41" s="10">
        <v>82.676000000000002</v>
      </c>
      <c r="I41" s="10">
        <v>82.578999999999994</v>
      </c>
      <c r="J41" s="10">
        <v>82.884</v>
      </c>
    </row>
    <row r="42" spans="1:10" x14ac:dyDescent="0.25">
      <c r="A42" s="53" t="s">
        <v>70</v>
      </c>
      <c r="B42" s="10">
        <v>32.22</v>
      </c>
      <c r="C42" s="10">
        <v>31.61</v>
      </c>
      <c r="D42" s="10">
        <v>31.52</v>
      </c>
      <c r="E42" s="10">
        <v>31.88</v>
      </c>
      <c r="F42" s="10">
        <v>31.908999999999999</v>
      </c>
      <c r="G42" s="10">
        <v>31.718</v>
      </c>
      <c r="H42" s="10">
        <v>30.756</v>
      </c>
      <c r="I42" s="10">
        <v>31.908000000000001</v>
      </c>
      <c r="J42" s="10">
        <v>31.510999999999999</v>
      </c>
    </row>
    <row r="43" spans="1:10" x14ac:dyDescent="0.25">
      <c r="A43" s="53" t="s">
        <v>98</v>
      </c>
      <c r="B43" s="10">
        <v>23.196999999999999</v>
      </c>
      <c r="C43" s="10">
        <v>23.331</v>
      </c>
      <c r="D43" s="10">
        <v>23.103000000000002</v>
      </c>
      <c r="E43" s="10">
        <v>22.838000000000001</v>
      </c>
      <c r="F43" s="10">
        <v>22.905000000000001</v>
      </c>
      <c r="G43" s="10">
        <v>23.141999999999999</v>
      </c>
      <c r="H43" s="10">
        <v>23.067</v>
      </c>
      <c r="I43" s="10">
        <v>22.943000000000001</v>
      </c>
      <c r="J43" s="10">
        <v>23.722000000000001</v>
      </c>
    </row>
    <row r="44" spans="1:10" x14ac:dyDescent="0.25">
      <c r="A44" s="53" t="s">
        <v>99</v>
      </c>
      <c r="B44" s="10">
        <v>23.51</v>
      </c>
      <c r="C44" s="10">
        <v>23.356999999999999</v>
      </c>
      <c r="D44" s="10">
        <v>24.239000000000001</v>
      </c>
      <c r="E44" s="10">
        <v>23.934999999999999</v>
      </c>
      <c r="F44" s="10">
        <v>24.785</v>
      </c>
      <c r="G44" s="10">
        <v>23.736000000000001</v>
      </c>
      <c r="H44" s="10">
        <v>24.347000000000001</v>
      </c>
      <c r="I44" s="10">
        <v>24.341000000000001</v>
      </c>
      <c r="J44" s="10">
        <v>23.675000000000001</v>
      </c>
    </row>
    <row r="45" spans="1:10" x14ac:dyDescent="0.25">
      <c r="A45" s="53" t="s">
        <v>100</v>
      </c>
      <c r="B45" s="10">
        <v>29.856999999999999</v>
      </c>
      <c r="C45" s="10">
        <v>29.373000000000001</v>
      </c>
      <c r="D45" s="10">
        <v>29.298999999999999</v>
      </c>
      <c r="E45" s="10">
        <v>29.63</v>
      </c>
      <c r="F45" s="10">
        <v>29.170999999999999</v>
      </c>
      <c r="G45" s="10">
        <v>29.212</v>
      </c>
      <c r="H45" s="10">
        <v>29.157</v>
      </c>
      <c r="I45" s="10">
        <v>29.795999999999999</v>
      </c>
      <c r="J45" s="10">
        <v>29.498000000000001</v>
      </c>
    </row>
    <row r="46" spans="1:10" x14ac:dyDescent="0.25">
      <c r="A46" s="53" t="s">
        <v>101</v>
      </c>
      <c r="B46" s="10">
        <v>26.177</v>
      </c>
      <c r="C46" s="10">
        <v>26.821999999999999</v>
      </c>
      <c r="D46" s="10">
        <v>26.597999999999999</v>
      </c>
      <c r="E46" s="10">
        <v>27.312999999999999</v>
      </c>
      <c r="F46" s="10">
        <v>26.631</v>
      </c>
      <c r="G46" s="10">
        <v>27.748000000000001</v>
      </c>
      <c r="H46" s="10">
        <v>26.672999999999998</v>
      </c>
      <c r="I46" s="10">
        <v>26.902999999999999</v>
      </c>
      <c r="J46" s="10">
        <v>26.411000000000001</v>
      </c>
    </row>
    <row r="47" spans="1:10" x14ac:dyDescent="0.25">
      <c r="A47" s="53" t="s">
        <v>71</v>
      </c>
      <c r="B47" s="10">
        <v>27.97</v>
      </c>
      <c r="C47" s="10">
        <v>29</v>
      </c>
      <c r="D47" s="10">
        <v>37.4</v>
      </c>
      <c r="E47" s="10">
        <v>35.03</v>
      </c>
      <c r="F47" s="10">
        <v>29.850999999999999</v>
      </c>
      <c r="G47" s="10">
        <v>34.872</v>
      </c>
      <c r="H47" s="10">
        <v>32.869999999999997</v>
      </c>
      <c r="I47" s="10">
        <v>28.716000000000001</v>
      </c>
      <c r="J47" s="10">
        <v>31.995999999999999</v>
      </c>
    </row>
    <row r="48" spans="1:10" x14ac:dyDescent="0.25">
      <c r="A48" s="53" t="s">
        <v>102</v>
      </c>
      <c r="B48" s="10">
        <v>37.411000000000001</v>
      </c>
      <c r="C48" s="10">
        <v>38.600999999999999</v>
      </c>
      <c r="D48" s="10">
        <v>35.375</v>
      </c>
      <c r="E48" s="10">
        <v>36.936999999999998</v>
      </c>
      <c r="F48" s="10">
        <v>37.606999999999999</v>
      </c>
      <c r="G48" s="10">
        <v>37.746000000000002</v>
      </c>
      <c r="H48" s="10">
        <v>36.593000000000004</v>
      </c>
      <c r="I48" s="10">
        <v>38.320999999999998</v>
      </c>
      <c r="J48" s="10">
        <v>38.244</v>
      </c>
    </row>
    <row r="49" spans="1:10" x14ac:dyDescent="0.25">
      <c r="A49" s="53" t="s">
        <v>103</v>
      </c>
      <c r="B49" s="10">
        <v>35.497</v>
      </c>
      <c r="C49" s="10">
        <v>35.630000000000003</v>
      </c>
      <c r="D49" s="10">
        <v>33.302999999999997</v>
      </c>
      <c r="E49" s="10">
        <v>32.853999999999999</v>
      </c>
      <c r="F49" s="10">
        <v>33.828000000000003</v>
      </c>
      <c r="G49" s="10">
        <v>33.886000000000003</v>
      </c>
      <c r="H49" s="10">
        <v>33.012</v>
      </c>
      <c r="I49" s="10">
        <v>35.521000000000001</v>
      </c>
      <c r="J49" s="10">
        <v>34.26</v>
      </c>
    </row>
    <row r="50" spans="1:10" x14ac:dyDescent="0.25">
      <c r="A50" s="53" t="s">
        <v>104</v>
      </c>
      <c r="B50" s="10">
        <v>44.198</v>
      </c>
      <c r="C50" s="10">
        <v>38.200000000000003</v>
      </c>
      <c r="D50" s="10">
        <v>36.801000000000002</v>
      </c>
      <c r="E50" s="10">
        <v>37.182000000000002</v>
      </c>
      <c r="F50" s="10">
        <v>37.04</v>
      </c>
      <c r="G50" s="10">
        <v>41.534999999999997</v>
      </c>
      <c r="H50" s="10">
        <v>35.786000000000001</v>
      </c>
      <c r="I50" s="10">
        <v>38.252000000000002</v>
      </c>
      <c r="J50" s="10">
        <v>38.558999999999997</v>
      </c>
    </row>
    <row r="51" spans="1:10" x14ac:dyDescent="0.25">
      <c r="A51" s="53" t="s">
        <v>105</v>
      </c>
      <c r="B51" s="10">
        <v>35.844999999999999</v>
      </c>
      <c r="C51" s="10">
        <v>36.460999999999999</v>
      </c>
      <c r="D51" s="10">
        <v>34.365000000000002</v>
      </c>
      <c r="E51" s="10">
        <v>34.92</v>
      </c>
      <c r="F51" s="10">
        <v>34.052999999999997</v>
      </c>
      <c r="G51" s="10">
        <v>31.347000000000001</v>
      </c>
      <c r="H51" s="10">
        <v>32.616999999999997</v>
      </c>
      <c r="I51" s="10">
        <v>34.908999999999999</v>
      </c>
      <c r="J51" s="10">
        <v>36.350999999999999</v>
      </c>
    </row>
    <row r="52" spans="1:10" x14ac:dyDescent="0.25">
      <c r="A52" s="53" t="s">
        <v>72</v>
      </c>
      <c r="B52" s="10">
        <v>20.92</v>
      </c>
      <c r="C52" s="10">
        <v>22.78</v>
      </c>
      <c r="D52" s="10">
        <v>21.74</v>
      </c>
      <c r="E52" s="10">
        <v>21.93</v>
      </c>
      <c r="F52" s="10">
        <v>22.606999999999999</v>
      </c>
      <c r="G52" s="10">
        <v>21.195</v>
      </c>
      <c r="H52" s="10">
        <v>20.986000000000001</v>
      </c>
      <c r="I52" s="10">
        <v>21.093</v>
      </c>
      <c r="J52" s="10">
        <v>21.058</v>
      </c>
    </row>
    <row r="53" spans="1:10" x14ac:dyDescent="0.25">
      <c r="A53" s="53" t="s">
        <v>106</v>
      </c>
      <c r="B53" s="10">
        <v>26.474</v>
      </c>
      <c r="C53" s="10">
        <v>27.280999999999999</v>
      </c>
      <c r="D53" s="10">
        <v>26.033999999999999</v>
      </c>
      <c r="E53" s="10">
        <v>26.824999999999999</v>
      </c>
      <c r="F53" s="10">
        <v>26.558</v>
      </c>
      <c r="G53" s="10">
        <v>26.934000000000001</v>
      </c>
      <c r="H53" s="10">
        <v>25.541</v>
      </c>
      <c r="I53" s="10">
        <v>26.588000000000001</v>
      </c>
      <c r="J53" s="10">
        <v>27.103999999999999</v>
      </c>
    </row>
    <row r="54" spans="1:10" x14ac:dyDescent="0.25">
      <c r="A54" s="53" t="s">
        <v>107</v>
      </c>
      <c r="B54" s="10">
        <v>20.599</v>
      </c>
      <c r="C54" s="10">
        <v>20.86</v>
      </c>
      <c r="D54" s="10">
        <v>21.669</v>
      </c>
      <c r="E54" s="10">
        <v>21.709</v>
      </c>
      <c r="F54" s="10">
        <v>21.391999999999999</v>
      </c>
      <c r="G54" s="10">
        <v>22.373999999999999</v>
      </c>
      <c r="H54" s="10">
        <v>20.817</v>
      </c>
      <c r="I54" s="10">
        <v>21.186</v>
      </c>
      <c r="J54" s="10">
        <v>21.713999999999999</v>
      </c>
    </row>
    <row r="55" spans="1:10" x14ac:dyDescent="0.25">
      <c r="A55" s="53" t="s">
        <v>108</v>
      </c>
      <c r="B55" s="10">
        <v>23.699000000000002</v>
      </c>
      <c r="C55" s="10">
        <v>23.91</v>
      </c>
      <c r="D55" s="10">
        <v>24.56</v>
      </c>
      <c r="E55" s="10">
        <v>24.841999999999999</v>
      </c>
      <c r="F55" s="10">
        <v>24.527999999999999</v>
      </c>
      <c r="G55" s="10">
        <v>23.773</v>
      </c>
      <c r="H55" s="10">
        <v>23.87</v>
      </c>
      <c r="I55" s="10">
        <v>24.677</v>
      </c>
      <c r="J55" s="10">
        <v>23.494</v>
      </c>
    </row>
    <row r="56" spans="1:10" x14ac:dyDescent="0.25">
      <c r="A56" s="53" t="s">
        <v>109</v>
      </c>
      <c r="B56" s="10">
        <v>37.651000000000003</v>
      </c>
      <c r="C56" s="10">
        <v>38.469000000000001</v>
      </c>
      <c r="D56" s="10">
        <v>38.253</v>
      </c>
      <c r="E56" s="10">
        <v>38.015000000000001</v>
      </c>
      <c r="F56" s="10">
        <v>37.183999999999997</v>
      </c>
      <c r="G56" s="10">
        <v>38.595999999999997</v>
      </c>
      <c r="H56" s="10">
        <v>37.767000000000003</v>
      </c>
      <c r="I56" s="10">
        <v>38.146999999999998</v>
      </c>
      <c r="J56" s="10">
        <v>38.86</v>
      </c>
    </row>
    <row r="57" spans="1:10" x14ac:dyDescent="0.25">
      <c r="A57" s="53" t="s">
        <v>73</v>
      </c>
      <c r="B57" s="10">
        <v>12.55</v>
      </c>
      <c r="C57" s="10">
        <v>12.5</v>
      </c>
      <c r="D57" s="10">
        <v>10.95</v>
      </c>
      <c r="E57" s="10">
        <v>12.01</v>
      </c>
      <c r="F57" s="10">
        <v>12.422000000000001</v>
      </c>
      <c r="G57" s="10">
        <v>11.010999999999999</v>
      </c>
      <c r="H57" s="10">
        <v>11.628</v>
      </c>
      <c r="I57" s="10">
        <v>13.419</v>
      </c>
      <c r="J57" s="10">
        <v>11.794</v>
      </c>
    </row>
    <row r="58" spans="1:10" x14ac:dyDescent="0.25">
      <c r="A58" s="53" t="s">
        <v>110</v>
      </c>
      <c r="B58" s="10">
        <v>19.152999999999999</v>
      </c>
      <c r="C58" s="10">
        <v>18.731000000000002</v>
      </c>
      <c r="D58" s="10">
        <v>20.254999999999999</v>
      </c>
      <c r="E58" s="10">
        <v>20.053000000000001</v>
      </c>
      <c r="F58" s="10">
        <v>18.882999999999999</v>
      </c>
      <c r="G58" s="10">
        <v>19.465</v>
      </c>
      <c r="H58" s="10">
        <v>20.13</v>
      </c>
      <c r="I58" s="10">
        <v>19.623000000000001</v>
      </c>
      <c r="J58" s="10">
        <v>19.155999999999999</v>
      </c>
    </row>
    <row r="59" spans="1:10" x14ac:dyDescent="0.25">
      <c r="A59" s="53" t="s">
        <v>111</v>
      </c>
      <c r="B59" s="10">
        <v>20.587</v>
      </c>
      <c r="C59" s="10">
        <v>19.725000000000001</v>
      </c>
      <c r="D59" s="10">
        <v>21.309000000000001</v>
      </c>
      <c r="E59" s="10">
        <v>21.138000000000002</v>
      </c>
      <c r="F59" s="10">
        <v>22.158000000000001</v>
      </c>
      <c r="G59" s="10">
        <v>20.655999999999999</v>
      </c>
      <c r="H59" s="10">
        <v>21.131</v>
      </c>
      <c r="I59" s="10">
        <v>21.308</v>
      </c>
      <c r="J59" s="10">
        <v>21.015999999999998</v>
      </c>
    </row>
    <row r="60" spans="1:10" x14ac:dyDescent="0.25">
      <c r="A60" s="53" t="s">
        <v>112</v>
      </c>
      <c r="B60" s="10">
        <v>14.163</v>
      </c>
      <c r="C60" s="10">
        <v>14.657</v>
      </c>
      <c r="D60" s="10">
        <v>14.384</v>
      </c>
      <c r="E60" s="10">
        <v>14.111000000000001</v>
      </c>
      <c r="F60" s="10">
        <v>14.332000000000001</v>
      </c>
      <c r="G60" s="10">
        <v>14.403</v>
      </c>
      <c r="H60" s="10">
        <v>14.42</v>
      </c>
      <c r="I60" s="10">
        <v>13.952999999999999</v>
      </c>
      <c r="J60" s="10">
        <v>14.189</v>
      </c>
    </row>
    <row r="61" spans="1:10" x14ac:dyDescent="0.25">
      <c r="A61" s="53" t="s">
        <v>113</v>
      </c>
      <c r="B61" s="10">
        <v>14.869</v>
      </c>
      <c r="C61" s="10">
        <v>14.268000000000001</v>
      </c>
      <c r="D61" s="10">
        <v>14.749000000000001</v>
      </c>
      <c r="E61" s="10">
        <v>14.579000000000001</v>
      </c>
      <c r="F61" s="10">
        <v>14.484999999999999</v>
      </c>
      <c r="G61" s="10">
        <v>13.318</v>
      </c>
      <c r="H61" s="10">
        <v>14.381</v>
      </c>
      <c r="I61" s="10">
        <v>13.782</v>
      </c>
      <c r="J61" s="10">
        <v>13.77</v>
      </c>
    </row>
    <row r="62" spans="1:10" x14ac:dyDescent="0.25">
      <c r="A62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test</vt:lpstr>
      <vt:lpstr>Ech 1</vt:lpstr>
      <vt:lpstr>Ech 2</vt:lpstr>
      <vt:lpstr>Ech 3</vt:lpstr>
      <vt:lpstr>Ech 4</vt:lpstr>
      <vt:lpstr>Ech 5</vt:lpstr>
      <vt:lpstr>ET</vt:lpstr>
      <vt:lpstr>5 Echantillons</vt:lpstr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2024-04-18T11:23:25Z</dcterms:modified>
</cp:coreProperties>
</file>