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dades compartidas\03.2 Proyectos MLP3\MLP-OT007 Modelo Balance Integral MBIO MLP\03.WIP\02.Hidrología\33-PAO_FA 2028\01_code\00_dependencias\template_excel\"/>
    </mc:Choice>
  </mc:AlternateContent>
  <xr:revisionPtr revIDLastSave="0" documentId="13_ncr:1_{A3E103EA-AD26-427B-B209-06938F4BD8F5}" xr6:coauthVersionLast="47" xr6:coauthVersionMax="47" xr10:uidLastSave="{00000000-0000-0000-0000-000000000000}"/>
  <bookViews>
    <workbookView xWindow="-120" yWindow="-120" windowWidth="29040" windowHeight="15720" activeTab="2" xr2:uid="{22FA7DD2-4ACD-4B94-96F2-8241AD3D20E9}"/>
  </bookViews>
  <sheets>
    <sheet name="Hoja1" sheetId="1" r:id="rId1"/>
    <sheet name="calc" sheetId="2" r:id="rId2"/>
    <sheet name="resum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T16" i="3" l="1" a="1"/>
  <c r="BT16" i="3" s="1"/>
  <c r="BS16" i="3" a="1"/>
  <c r="BS16" i="3" s="1"/>
  <c r="BT15" i="3" a="1"/>
  <c r="BT15" i="3" s="1"/>
  <c r="BS15" i="3" a="1"/>
  <c r="BS15" i="3" s="1"/>
  <c r="BR16" i="3" a="1"/>
  <c r="BR16" i="3" s="1"/>
  <c r="BQ16" i="3" a="1"/>
  <c r="BQ16" i="3" s="1"/>
  <c r="BP16" i="3" a="1"/>
  <c r="BP16" i="3" s="1"/>
  <c r="BR15" i="3" a="1"/>
  <c r="BR15" i="3" s="1"/>
  <c r="BQ15" i="3" a="1"/>
  <c r="BQ15" i="3" s="1"/>
  <c r="BP15" i="3" a="1"/>
  <c r="BP15" i="3" s="1"/>
  <c r="AH81" i="3" a="1"/>
  <c r="AH81" i="3" s="1"/>
  <c r="AG81" i="3" a="1"/>
  <c r="AG81" i="3" s="1"/>
  <c r="AF81" i="3" a="1"/>
  <c r="AF81" i="3" s="1"/>
  <c r="AE81" i="3" a="1"/>
  <c r="AE81" i="3" s="1"/>
  <c r="AD81" i="3" a="1"/>
  <c r="AD81" i="3" s="1"/>
  <c r="AE80" i="3" a="1"/>
  <c r="AE80" i="3" s="1"/>
  <c r="AH79" i="3" a="1"/>
  <c r="AH79" i="3" s="1"/>
  <c r="AG79" i="3" a="1"/>
  <c r="AG79" i="3" s="1"/>
  <c r="AF79" i="3" a="1"/>
  <c r="AF79" i="3" s="1"/>
  <c r="AE79" i="3" a="1"/>
  <c r="AE79" i="3" s="1"/>
  <c r="AD79" i="3" a="1"/>
  <c r="AD79" i="3" s="1"/>
  <c r="AH76" i="3" a="1"/>
  <c r="AH76" i="3" s="1"/>
  <c r="AG76" i="3" a="1"/>
  <c r="AG76" i="3" s="1"/>
  <c r="AF76" i="3" a="1"/>
  <c r="AF76" i="3" s="1"/>
  <c r="AE76" i="3" a="1"/>
  <c r="AE76" i="3" s="1"/>
  <c r="AD76" i="3" a="1"/>
  <c r="AD76" i="3" s="1"/>
  <c r="AH75" i="3" a="1"/>
  <c r="AH75" i="3" s="1"/>
  <c r="AG75" i="3" a="1"/>
  <c r="AG75" i="3" s="1"/>
  <c r="AF75" i="3" a="1"/>
  <c r="AF75" i="3" s="1"/>
  <c r="AE75" i="3" a="1"/>
  <c r="AE75" i="3" s="1"/>
  <c r="AD75" i="3" a="1"/>
  <c r="AD75" i="3" s="1"/>
  <c r="AH72" i="3" a="1"/>
  <c r="AH72" i="3" s="1"/>
  <c r="AG72" i="3" a="1"/>
  <c r="AG72" i="3" s="1"/>
  <c r="AF72" i="3" a="1"/>
  <c r="AF72" i="3" s="1"/>
  <c r="AE72" i="3" a="1"/>
  <c r="AE72" i="3" s="1"/>
  <c r="AD72" i="3" a="1"/>
  <c r="AD72" i="3" s="1"/>
  <c r="AF58" i="3" a="1"/>
  <c r="AF58" i="3" s="1"/>
  <c r="AH57" i="3" a="1"/>
  <c r="AH57" i="3" s="1"/>
  <c r="AG57" i="3" a="1"/>
  <c r="AG57" i="3" s="1"/>
  <c r="AF57" i="3" a="1"/>
  <c r="AF57" i="3" s="1"/>
  <c r="AE57" i="3" a="1"/>
  <c r="AE57" i="3" s="1"/>
  <c r="AD57" i="3" a="1"/>
  <c r="AD57" i="3" s="1"/>
  <c r="AH56" i="3" a="1"/>
  <c r="AH56" i="3" s="1"/>
  <c r="AG56" i="3" a="1"/>
  <c r="AG56" i="3" s="1"/>
  <c r="AF56" i="3" a="1"/>
  <c r="AF56" i="3" s="1"/>
  <c r="AE56" i="3" a="1"/>
  <c r="AE56" i="3" s="1"/>
  <c r="AD56" i="3" a="1"/>
  <c r="AD56" i="3" s="1"/>
  <c r="AH52" i="3" a="1"/>
  <c r="AH52" i="3" s="1"/>
  <c r="AG52" i="3" a="1"/>
  <c r="AG52" i="3" s="1"/>
  <c r="AF52" i="3" a="1"/>
  <c r="AF52" i="3" s="1"/>
  <c r="AE52" i="3" a="1"/>
  <c r="AE52" i="3" s="1"/>
  <c r="AD52" i="3" a="1"/>
  <c r="AD52" i="3" s="1"/>
  <c r="AH51" i="3" a="1"/>
  <c r="AH51" i="3" s="1"/>
  <c r="AG51" i="3" a="1"/>
  <c r="AG51" i="3" s="1"/>
  <c r="AF51" i="3" a="1"/>
  <c r="AF51" i="3" s="1"/>
  <c r="AE51" i="3" a="1"/>
  <c r="AE51" i="3" s="1"/>
  <c r="AD51" i="3" a="1"/>
  <c r="AD51" i="3" s="1"/>
  <c r="AH50" i="3" a="1"/>
  <c r="AH50" i="3" s="1"/>
  <c r="BT22" i="3" s="1"/>
  <c r="AG50" i="3" a="1"/>
  <c r="AG50" i="3" s="1"/>
  <c r="BS22" i="3" s="1"/>
  <c r="AF50" i="3" a="1"/>
  <c r="AF50" i="3" s="1"/>
  <c r="BR22" i="3" s="1"/>
  <c r="AE50" i="3" a="1"/>
  <c r="AE50" i="3" s="1"/>
  <c r="BQ22" i="3" s="1"/>
  <c r="AD50" i="3" a="1"/>
  <c r="AD50" i="3" s="1"/>
  <c r="BP22" i="3" s="1"/>
  <c r="AH48" i="3" a="1"/>
  <c r="AH48" i="3" s="1"/>
  <c r="AG48" i="3" a="1"/>
  <c r="AG48" i="3" s="1"/>
  <c r="AF48" i="3" a="1"/>
  <c r="AF48" i="3" s="1"/>
  <c r="AE48" i="3" a="1"/>
  <c r="AE48" i="3" s="1"/>
  <c r="AD48" i="3" a="1"/>
  <c r="AD48" i="3" s="1"/>
  <c r="AH47" i="3" a="1"/>
  <c r="AH47" i="3" s="1"/>
  <c r="AG47" i="3" a="1"/>
  <c r="AG47" i="3" s="1"/>
  <c r="AF47" i="3" a="1"/>
  <c r="AF47" i="3" s="1"/>
  <c r="AE47" i="3" a="1"/>
  <c r="AE47" i="3" s="1"/>
  <c r="AD47" i="3" a="1"/>
  <c r="AD47" i="3" s="1"/>
  <c r="AH46" i="3" a="1"/>
  <c r="AH46" i="3" s="1"/>
  <c r="AH45" i="3" a="1"/>
  <c r="AH45" i="3" s="1"/>
  <c r="AG45" i="3" a="1"/>
  <c r="AG45" i="3" s="1"/>
  <c r="AF45" i="3" a="1"/>
  <c r="AF45" i="3" s="1"/>
  <c r="AE45" i="3" a="1"/>
  <c r="AE45" i="3" s="1"/>
  <c r="AD45" i="3" a="1"/>
  <c r="AD45" i="3" s="1"/>
  <c r="AH44" i="3" a="1"/>
  <c r="AH44" i="3" s="1"/>
  <c r="AG44" i="3" a="1"/>
  <c r="AG44" i="3" s="1"/>
  <c r="AF44" i="3" a="1"/>
  <c r="AF44" i="3" s="1"/>
  <c r="AE44" i="3" a="1"/>
  <c r="AE44" i="3" s="1"/>
  <c r="AD44" i="3" a="1"/>
  <c r="AD44" i="3" s="1"/>
  <c r="AH43" i="3" a="1"/>
  <c r="AH43" i="3" s="1"/>
  <c r="AG43" i="3" a="1"/>
  <c r="AG43" i="3" s="1"/>
  <c r="AF43" i="3" a="1"/>
  <c r="AF43" i="3" s="1"/>
  <c r="AE43" i="3" a="1"/>
  <c r="AE43" i="3" s="1"/>
  <c r="AD43" i="3" a="1"/>
  <c r="AD43" i="3" s="1"/>
  <c r="AH42" i="3" a="1"/>
  <c r="AH42" i="3" s="1"/>
  <c r="AG42" i="3" a="1"/>
  <c r="AG42" i="3" s="1"/>
  <c r="AF42" i="3" a="1"/>
  <c r="AF42" i="3" s="1"/>
  <c r="AE42" i="3" a="1"/>
  <c r="AE42" i="3" s="1"/>
  <c r="AD42" i="3" a="1"/>
  <c r="AD42" i="3" s="1"/>
  <c r="AH41" i="3" a="1"/>
  <c r="AH41" i="3" s="1"/>
  <c r="AG41" i="3" a="1"/>
  <c r="AG41" i="3" s="1"/>
  <c r="AF41" i="3" a="1"/>
  <c r="AF41" i="3" s="1"/>
  <c r="AE41" i="3" a="1"/>
  <c r="AE41" i="3" s="1"/>
  <c r="AD41" i="3" a="1"/>
  <c r="AD41" i="3" s="1"/>
  <c r="AH40" i="3" a="1"/>
  <c r="AH40" i="3" s="1"/>
  <c r="AG40" i="3" a="1"/>
  <c r="AG40" i="3" s="1"/>
  <c r="AF40" i="3" a="1"/>
  <c r="AF40" i="3" s="1"/>
  <c r="AE40" i="3" a="1"/>
  <c r="AE40" i="3" s="1"/>
  <c r="AD40" i="3" a="1"/>
  <c r="AD40" i="3" s="1"/>
  <c r="AH39" i="3" a="1"/>
  <c r="AH39" i="3" s="1"/>
  <c r="AG39" i="3" a="1"/>
  <c r="AG39" i="3" s="1"/>
  <c r="AF39" i="3" a="1"/>
  <c r="AF39" i="3" s="1"/>
  <c r="AE39" i="3" a="1"/>
  <c r="AE39" i="3" s="1"/>
  <c r="AD39" i="3" a="1"/>
  <c r="AD39" i="3" s="1"/>
  <c r="AH38" i="3" a="1"/>
  <c r="AH38" i="3" s="1"/>
  <c r="AG38" i="3" a="1"/>
  <c r="AG38" i="3" s="1"/>
  <c r="AF38" i="3" a="1"/>
  <c r="AF38" i="3" s="1"/>
  <c r="AE38" i="3" a="1"/>
  <c r="AE38" i="3" s="1"/>
  <c r="AD38" i="3" a="1"/>
  <c r="AD38" i="3" s="1"/>
  <c r="AH37" i="3" a="1"/>
  <c r="AH37" i="3" s="1"/>
  <c r="AG37" i="3" a="1"/>
  <c r="AG37" i="3" s="1"/>
  <c r="AF37" i="3" a="1"/>
  <c r="AF37" i="3" s="1"/>
  <c r="AE37" i="3" a="1"/>
  <c r="AE37" i="3" s="1"/>
  <c r="AD37" i="3" a="1"/>
  <c r="AD37" i="3" s="1"/>
  <c r="AH36" i="3" a="1"/>
  <c r="AH36" i="3" s="1"/>
  <c r="AG36" i="3" a="1"/>
  <c r="AG36" i="3" s="1"/>
  <c r="AF36" i="3" a="1"/>
  <c r="AF36" i="3" s="1"/>
  <c r="AE36" i="3" a="1"/>
  <c r="AE36" i="3" s="1"/>
  <c r="AD36" i="3" a="1"/>
  <c r="AD36" i="3" s="1"/>
  <c r="BT10" i="3"/>
  <c r="BS10" i="3"/>
  <c r="BR10" i="3"/>
  <c r="BQ10" i="3"/>
  <c r="BP10" i="3"/>
  <c r="BT8" i="3"/>
  <c r="BS8" i="3"/>
  <c r="BR8" i="3"/>
  <c r="BQ8" i="3"/>
  <c r="BP8" i="3"/>
  <c r="AD46" i="3" a="1"/>
  <c r="AD46" i="3" s="1"/>
  <c r="AD49" i="3" a="1"/>
  <c r="AD49" i="3" s="1"/>
  <c r="AD58" i="3" a="1"/>
  <c r="AD58" i="3" s="1"/>
  <c r="AD71" i="3" a="1"/>
  <c r="AD71" i="3" s="1"/>
  <c r="AD80" i="3" a="1"/>
  <c r="AD80" i="3" s="1"/>
  <c r="AD82" i="3" a="1"/>
  <c r="AD82" i="3" s="1"/>
  <c r="AE46" i="3" a="1"/>
  <c r="AE46" i="3" s="1"/>
  <c r="AE49" i="3" a="1"/>
  <c r="AE49" i="3" s="1"/>
  <c r="AE58" i="3" a="1"/>
  <c r="AE58" i="3" s="1"/>
  <c r="AE71" i="3" a="1"/>
  <c r="AE71" i="3" s="1"/>
  <c r="AE82" i="3" a="1"/>
  <c r="AE82" i="3" s="1"/>
  <c r="AF46" i="3" a="1"/>
  <c r="AF46" i="3" s="1"/>
  <c r="AF49" i="3" a="1"/>
  <c r="AF49" i="3" s="1"/>
  <c r="AF71" i="3" a="1"/>
  <c r="AF71" i="3" s="1"/>
  <c r="AF80" i="3" a="1"/>
  <c r="AF80" i="3" s="1"/>
  <c r="AF82" i="3" a="1"/>
  <c r="AF82" i="3" s="1"/>
  <c r="AG46" i="3" a="1"/>
  <c r="AG46" i="3" s="1"/>
  <c r="AG49" i="3" a="1"/>
  <c r="AG49" i="3" s="1"/>
  <c r="AG58" i="3" a="1"/>
  <c r="AG58" i="3" s="1"/>
  <c r="AG71" i="3" a="1"/>
  <c r="AG71" i="3" s="1"/>
  <c r="AG80" i="3" a="1"/>
  <c r="AG80" i="3" s="1"/>
  <c r="AG82" i="3" a="1"/>
  <c r="AG82" i="3" s="1"/>
  <c r="AH49" i="3" a="1"/>
  <c r="AH49" i="3" s="1"/>
  <c r="AH58" i="3" a="1"/>
  <c r="AH58" i="3" s="1"/>
  <c r="AH71" i="3" a="1"/>
  <c r="AH71" i="3" s="1"/>
  <c r="AH80" i="3" a="1"/>
  <c r="AH80" i="3" s="1"/>
  <c r="AH82" i="3" a="1"/>
  <c r="AH82" i="3" s="1"/>
  <c r="I28" i="2"/>
  <c r="R71" i="3" s="1" a="1"/>
  <c r="R71" i="3" s="1"/>
  <c r="BD16" i="3" a="1"/>
  <c r="BD16" i="3" s="1"/>
  <c r="BD15" i="3" a="1"/>
  <c r="BD15" i="3" s="1"/>
  <c r="AO16" i="3" a="1"/>
  <c r="AO16" i="3" s="1"/>
  <c r="AP16" i="3" a="1"/>
  <c r="AP16" i="3" s="1"/>
  <c r="AQ16" i="3" a="1"/>
  <c r="AQ16" i="3" s="1"/>
  <c r="AR16" i="3" a="1"/>
  <c r="AR16" i="3" s="1"/>
  <c r="AS16" i="3" a="1"/>
  <c r="AS16" i="3" s="1"/>
  <c r="AT16" i="3" a="1"/>
  <c r="AT16" i="3" s="1"/>
  <c r="AU16" i="3" a="1"/>
  <c r="AU16" i="3" s="1"/>
  <c r="AV16" i="3" a="1"/>
  <c r="AV16" i="3" s="1"/>
  <c r="AW16" i="3" a="1"/>
  <c r="AW16" i="3" s="1"/>
  <c r="AX16" i="3" a="1"/>
  <c r="AX16" i="3" s="1"/>
  <c r="AY16" i="3" a="1"/>
  <c r="AY16" i="3" s="1"/>
  <c r="AZ16" i="3" a="1"/>
  <c r="AZ16" i="3" s="1"/>
  <c r="BA16" i="3" a="1"/>
  <c r="BA16" i="3" s="1"/>
  <c r="BB16" i="3" a="1"/>
  <c r="BB16" i="3" s="1"/>
  <c r="BC16" i="3" a="1"/>
  <c r="BC16" i="3" s="1"/>
  <c r="BE16" i="3" a="1"/>
  <c r="BE16" i="3" s="1"/>
  <c r="BF16" i="3" a="1"/>
  <c r="BF16" i="3" s="1"/>
  <c r="BG16" i="3" a="1"/>
  <c r="BG16" i="3" s="1"/>
  <c r="BH16" i="3" a="1"/>
  <c r="BH16" i="3" s="1"/>
  <c r="BI16" i="3" a="1"/>
  <c r="BI16" i="3" s="1"/>
  <c r="BJ16" i="3" a="1"/>
  <c r="BJ16" i="3" s="1"/>
  <c r="BK16" i="3" a="1"/>
  <c r="BK16" i="3" s="1"/>
  <c r="BL16" i="3" a="1"/>
  <c r="BL16" i="3" s="1"/>
  <c r="BM16" i="3" a="1"/>
  <c r="BM16" i="3" s="1"/>
  <c r="BN16" i="3" a="1"/>
  <c r="BN16" i="3" s="1"/>
  <c r="BO16" i="3" a="1"/>
  <c r="BO16" i="3" s="1"/>
  <c r="AN16" i="3" a="1"/>
  <c r="AN16" i="3" s="1"/>
  <c r="AN15" i="3" a="1"/>
  <c r="AN15" i="3" s="1"/>
  <c r="AO15" i="3" a="1"/>
  <c r="AO15" i="3" s="1"/>
  <c r="AY15" i="3" a="1"/>
  <c r="AY15" i="3" s="1"/>
  <c r="BO15" i="3" a="1"/>
  <c r="BO15" i="3" s="1"/>
  <c r="BN15" i="3" a="1"/>
  <c r="BN15" i="3" s="1"/>
  <c r="BM15" i="3" a="1"/>
  <c r="BM15" i="3" s="1"/>
  <c r="BL15" i="3" a="1"/>
  <c r="BL15" i="3" s="1"/>
  <c r="BK15" i="3" a="1"/>
  <c r="BK15" i="3" s="1"/>
  <c r="BJ15" i="3" a="1"/>
  <c r="BJ15" i="3" s="1"/>
  <c r="BI15" i="3" a="1"/>
  <c r="BI15" i="3" s="1"/>
  <c r="BH15" i="3" a="1"/>
  <c r="BH15" i="3" s="1"/>
  <c r="BG15" i="3" a="1"/>
  <c r="BG15" i="3" s="1"/>
  <c r="BF15" i="3" a="1"/>
  <c r="BF15" i="3" s="1"/>
  <c r="BE15" i="3" a="1"/>
  <c r="BE15" i="3" s="1"/>
  <c r="BC15" i="3" a="1"/>
  <c r="BC15" i="3" s="1"/>
  <c r="BB15" i="3" a="1"/>
  <c r="BB15" i="3" s="1"/>
  <c r="BA15" i="3" a="1"/>
  <c r="BA15" i="3" s="1"/>
  <c r="AZ15" i="3" a="1"/>
  <c r="AZ15" i="3" s="1"/>
  <c r="AC81" i="3" a="1"/>
  <c r="AC81" i="3" s="1"/>
  <c r="AB81" i="3" a="1"/>
  <c r="AB81" i="3" s="1"/>
  <c r="AA81" i="3" a="1"/>
  <c r="AA81" i="3" s="1"/>
  <c r="Z81" i="3" a="1"/>
  <c r="Z81" i="3" s="1"/>
  <c r="AC79" i="3" a="1"/>
  <c r="AC79" i="3" s="1"/>
  <c r="AB79" i="3" a="1"/>
  <c r="AB79" i="3" s="1"/>
  <c r="AA79" i="3" a="1"/>
  <c r="AA79" i="3" s="1"/>
  <c r="Z79" i="3" a="1"/>
  <c r="Z79" i="3" s="1"/>
  <c r="AC76" i="3" a="1"/>
  <c r="AC76" i="3" s="1"/>
  <c r="AB76" i="3" a="1"/>
  <c r="AB76" i="3" s="1"/>
  <c r="AA76" i="3" a="1"/>
  <c r="AA76" i="3" s="1"/>
  <c r="Z76" i="3" a="1"/>
  <c r="Z76" i="3" s="1"/>
  <c r="AC75" i="3" a="1"/>
  <c r="AC75" i="3" s="1"/>
  <c r="AB75" i="3" a="1"/>
  <c r="AB75" i="3" s="1"/>
  <c r="AA75" i="3" a="1"/>
  <c r="AA75" i="3" s="1"/>
  <c r="Z75" i="3" a="1"/>
  <c r="Z75" i="3" s="1"/>
  <c r="AC72" i="3" a="1"/>
  <c r="AC72" i="3" s="1"/>
  <c r="AB72" i="3" a="1"/>
  <c r="AB72" i="3" s="1"/>
  <c r="AA72" i="3" a="1"/>
  <c r="AA72" i="3" s="1"/>
  <c r="Z72" i="3" a="1"/>
  <c r="Z72" i="3" s="1"/>
  <c r="AC57" i="3" a="1"/>
  <c r="AC57" i="3" s="1"/>
  <c r="AB57" i="3" a="1"/>
  <c r="AB57" i="3" s="1"/>
  <c r="AA57" i="3" a="1"/>
  <c r="AA57" i="3" s="1"/>
  <c r="Z57" i="3" a="1"/>
  <c r="Z57" i="3" s="1"/>
  <c r="AC56" i="3" a="1"/>
  <c r="AC56" i="3" s="1"/>
  <c r="AB56" i="3" a="1"/>
  <c r="AB56" i="3" s="1"/>
  <c r="AA56" i="3" a="1"/>
  <c r="AA56" i="3" s="1"/>
  <c r="Z56" i="3" a="1"/>
  <c r="Z56" i="3" s="1"/>
  <c r="AC52" i="3" a="1"/>
  <c r="AC52" i="3" s="1"/>
  <c r="AB52" i="3" a="1"/>
  <c r="AB52" i="3" s="1"/>
  <c r="AA52" i="3" a="1"/>
  <c r="AA52" i="3" s="1"/>
  <c r="Z52" i="3" a="1"/>
  <c r="Z52" i="3" s="1"/>
  <c r="AC51" i="3" a="1"/>
  <c r="AC51" i="3" s="1"/>
  <c r="AB51" i="3" a="1"/>
  <c r="AB51" i="3" s="1"/>
  <c r="AA51" i="3" a="1"/>
  <c r="AA51" i="3" s="1"/>
  <c r="Z51" i="3" a="1"/>
  <c r="Z51" i="3" s="1"/>
  <c r="AC50" i="3" a="1"/>
  <c r="AC50" i="3" s="1"/>
  <c r="BO22" i="3" s="1"/>
  <c r="AB50" i="3" a="1"/>
  <c r="AB50" i="3" s="1"/>
  <c r="BN22" i="3" s="1"/>
  <c r="AA50" i="3" a="1"/>
  <c r="AA50" i="3" s="1"/>
  <c r="BM22" i="3" s="1"/>
  <c r="Z50" i="3" a="1"/>
  <c r="Z50" i="3" s="1"/>
  <c r="BL22" i="3" s="1"/>
  <c r="AC48" i="3" a="1"/>
  <c r="AC48" i="3" s="1"/>
  <c r="AB48" i="3" a="1"/>
  <c r="AB48" i="3" s="1"/>
  <c r="AA48" i="3" a="1"/>
  <c r="AA48" i="3" s="1"/>
  <c r="Z48" i="3" a="1"/>
  <c r="Z48" i="3" s="1"/>
  <c r="AC47" i="3" a="1"/>
  <c r="AC47" i="3" s="1"/>
  <c r="AB47" i="3" a="1"/>
  <c r="AB47" i="3" s="1"/>
  <c r="AA47" i="3" a="1"/>
  <c r="AA47" i="3" s="1"/>
  <c r="Z47" i="3" a="1"/>
  <c r="Z47" i="3" s="1"/>
  <c r="AC45" i="3" a="1"/>
  <c r="AC45" i="3" s="1"/>
  <c r="AB45" i="3" a="1"/>
  <c r="AB45" i="3" s="1"/>
  <c r="AA45" i="3" a="1"/>
  <c r="AA45" i="3" s="1"/>
  <c r="Z45" i="3" a="1"/>
  <c r="Z45" i="3" s="1"/>
  <c r="AC44" i="3" a="1"/>
  <c r="AC44" i="3" s="1"/>
  <c r="AB44" i="3" a="1"/>
  <c r="AB44" i="3" s="1"/>
  <c r="AA44" i="3" a="1"/>
  <c r="AA44" i="3" s="1"/>
  <c r="Z44" i="3" a="1"/>
  <c r="Z44" i="3" s="1"/>
  <c r="AC43" i="3" a="1"/>
  <c r="AC43" i="3" s="1"/>
  <c r="AB43" i="3" a="1"/>
  <c r="AB43" i="3" s="1"/>
  <c r="AA43" i="3" a="1"/>
  <c r="AA43" i="3" s="1"/>
  <c r="Z43" i="3" a="1"/>
  <c r="Z43" i="3" s="1"/>
  <c r="AC42" i="3" a="1"/>
  <c r="AC42" i="3" s="1"/>
  <c r="AB42" i="3" a="1"/>
  <c r="AB42" i="3" s="1"/>
  <c r="AA42" i="3" a="1"/>
  <c r="AA42" i="3" s="1"/>
  <c r="Z42" i="3" a="1"/>
  <c r="Z42" i="3" s="1"/>
  <c r="AC41" i="3" a="1"/>
  <c r="AC41" i="3" s="1"/>
  <c r="AB41" i="3" a="1"/>
  <c r="AB41" i="3" s="1"/>
  <c r="AA41" i="3" a="1"/>
  <c r="AA41" i="3" s="1"/>
  <c r="Z41" i="3" a="1"/>
  <c r="Z41" i="3" s="1"/>
  <c r="AC40" i="3" a="1"/>
  <c r="AC40" i="3" s="1"/>
  <c r="AB40" i="3" a="1"/>
  <c r="AB40" i="3" s="1"/>
  <c r="AA40" i="3" a="1"/>
  <c r="AA40" i="3" s="1"/>
  <c r="Z40" i="3" a="1"/>
  <c r="Z40" i="3" s="1"/>
  <c r="AC39" i="3" a="1"/>
  <c r="AC39" i="3" s="1"/>
  <c r="AB39" i="3" a="1"/>
  <c r="AB39" i="3" s="1"/>
  <c r="AA39" i="3" a="1"/>
  <c r="AA39" i="3" s="1"/>
  <c r="Z39" i="3" a="1"/>
  <c r="Z39" i="3" s="1"/>
  <c r="AC38" i="3" a="1"/>
  <c r="AC38" i="3" s="1"/>
  <c r="AB38" i="3" a="1"/>
  <c r="AB38" i="3" s="1"/>
  <c r="AA38" i="3" a="1"/>
  <c r="AA38" i="3" s="1"/>
  <c r="Z38" i="3" a="1"/>
  <c r="Z38" i="3" s="1"/>
  <c r="AC37" i="3" a="1"/>
  <c r="AC37" i="3" s="1"/>
  <c r="AB37" i="3" a="1"/>
  <c r="AB37" i="3" s="1"/>
  <c r="AA37" i="3" a="1"/>
  <c r="AA37" i="3" s="1"/>
  <c r="Z37" i="3" a="1"/>
  <c r="Z37" i="3" s="1"/>
  <c r="AC36" i="3" a="1"/>
  <c r="AC36" i="3" s="1"/>
  <c r="AB36" i="3" a="1"/>
  <c r="AB36" i="3" s="1"/>
  <c r="AA36" i="3" a="1"/>
  <c r="AA36" i="3" s="1"/>
  <c r="Z36" i="3" a="1"/>
  <c r="Z36" i="3" s="1"/>
  <c r="AC32" i="3" a="1"/>
  <c r="AC32" i="3" s="1"/>
  <c r="AB32" i="3" a="1"/>
  <c r="AB32" i="3" s="1"/>
  <c r="AA32" i="3" a="1"/>
  <c r="AA32" i="3" s="1"/>
  <c r="Z32" i="3" a="1"/>
  <c r="Z32" i="3" s="1"/>
  <c r="AC31" i="3" a="1"/>
  <c r="AC31" i="3" s="1"/>
  <c r="AB31" i="3" a="1"/>
  <c r="AB31" i="3" s="1"/>
  <c r="AA31" i="3" a="1"/>
  <c r="AA31" i="3" s="1"/>
  <c r="Z31" i="3" a="1"/>
  <c r="Z31" i="3" s="1"/>
  <c r="AC30" i="3" a="1"/>
  <c r="AC30" i="3" s="1"/>
  <c r="AB30" i="3" a="1"/>
  <c r="AB30" i="3" s="1"/>
  <c r="AA30" i="3" a="1"/>
  <c r="AA30" i="3" s="1"/>
  <c r="Z30" i="3" a="1"/>
  <c r="Z30" i="3" s="1"/>
  <c r="AC29" i="3" a="1"/>
  <c r="AC29" i="3" s="1"/>
  <c r="AB29" i="3" a="1"/>
  <c r="AB29" i="3" s="1"/>
  <c r="AA29" i="3" a="1"/>
  <c r="AA29" i="3" s="1"/>
  <c r="Z29" i="3" a="1"/>
  <c r="Z29" i="3" s="1"/>
  <c r="AC28" i="3" a="1"/>
  <c r="AC28" i="3" s="1"/>
  <c r="AB28" i="3" a="1"/>
  <c r="AB28" i="3" s="1"/>
  <c r="AA28" i="3" a="1"/>
  <c r="AA28" i="3" s="1"/>
  <c r="Z28" i="3" a="1"/>
  <c r="Z28" i="3" s="1"/>
  <c r="AC27" i="3" a="1"/>
  <c r="AC27" i="3" s="1"/>
  <c r="AB27" i="3" a="1"/>
  <c r="AB27" i="3" s="1"/>
  <c r="AA27" i="3" a="1"/>
  <c r="AA27" i="3" s="1"/>
  <c r="Z27" i="3" a="1"/>
  <c r="Z27" i="3" s="1"/>
  <c r="AC26" i="3" a="1"/>
  <c r="AC26" i="3" s="1"/>
  <c r="AB26" i="3" a="1"/>
  <c r="AB26" i="3" s="1"/>
  <c r="AA26" i="3" a="1"/>
  <c r="AA26" i="3" s="1"/>
  <c r="Z26" i="3" a="1"/>
  <c r="Z26" i="3" s="1"/>
  <c r="AC25" i="3" a="1"/>
  <c r="AC25" i="3" s="1"/>
  <c r="AB25" i="3" a="1"/>
  <c r="AB25" i="3" s="1"/>
  <c r="AA25" i="3" a="1"/>
  <c r="AA25" i="3" s="1"/>
  <c r="Z25" i="3" a="1"/>
  <c r="Z25" i="3" s="1"/>
  <c r="AC24" i="3" a="1"/>
  <c r="AC24" i="3" s="1"/>
  <c r="AB24" i="3" a="1"/>
  <c r="AB24" i="3" s="1"/>
  <c r="AA24" i="3" a="1"/>
  <c r="AA24" i="3" s="1"/>
  <c r="Z24" i="3" a="1"/>
  <c r="Z24" i="3" s="1"/>
  <c r="AC22" i="3" a="1"/>
  <c r="AC22" i="3" s="1"/>
  <c r="AB22" i="3" a="1"/>
  <c r="AB22" i="3" s="1"/>
  <c r="AA22" i="3" a="1"/>
  <c r="AA22" i="3" s="1"/>
  <c r="Z22" i="3" a="1"/>
  <c r="Z22" i="3" s="1"/>
  <c r="AC21" i="3" a="1"/>
  <c r="AC21" i="3" s="1"/>
  <c r="AB21" i="3" a="1"/>
  <c r="AB21" i="3" s="1"/>
  <c r="AA21" i="3" a="1"/>
  <c r="AA21" i="3" s="1"/>
  <c r="Z21" i="3" a="1"/>
  <c r="Z21" i="3" s="1"/>
  <c r="AC20" i="3" a="1"/>
  <c r="AC20" i="3" s="1"/>
  <c r="AB20" i="3" a="1"/>
  <c r="AB20" i="3" s="1"/>
  <c r="AA20" i="3" a="1"/>
  <c r="AA20" i="3" s="1"/>
  <c r="Z20" i="3" a="1"/>
  <c r="Z20" i="3" s="1"/>
  <c r="AC19" i="3" a="1"/>
  <c r="AC19" i="3" s="1"/>
  <c r="AB19" i="3" a="1"/>
  <c r="AB19" i="3" s="1"/>
  <c r="AA19" i="3" a="1"/>
  <c r="AA19" i="3" s="1"/>
  <c r="Z19" i="3" a="1"/>
  <c r="Z19" i="3" s="1"/>
  <c r="AC18" i="3" a="1"/>
  <c r="AC18" i="3" s="1"/>
  <c r="AB18" i="3" a="1"/>
  <c r="AB18" i="3" s="1"/>
  <c r="AA18" i="3" a="1"/>
  <c r="AA18" i="3" s="1"/>
  <c r="Z18" i="3" a="1"/>
  <c r="Z18" i="3" s="1"/>
  <c r="AC17" i="3" a="1"/>
  <c r="AC17" i="3" s="1"/>
  <c r="AB17" i="3" a="1"/>
  <c r="AB17" i="3" s="1"/>
  <c r="AA17" i="3" a="1"/>
  <c r="AA17" i="3" s="1"/>
  <c r="Z17" i="3" a="1"/>
  <c r="Z17" i="3" s="1"/>
  <c r="AC15" i="3" a="1"/>
  <c r="AC15" i="3" s="1"/>
  <c r="BO10" i="3" s="1"/>
  <c r="AB15" i="3" a="1"/>
  <c r="AB15" i="3" s="1"/>
  <c r="BN10" i="3" s="1"/>
  <c r="AA15" i="3" a="1"/>
  <c r="AA15" i="3" s="1"/>
  <c r="BM10" i="3" s="1"/>
  <c r="Z15" i="3" a="1"/>
  <c r="Z15" i="3" s="1"/>
  <c r="BL10" i="3" s="1"/>
  <c r="AC14" i="3" a="1"/>
  <c r="AC14" i="3" s="1"/>
  <c r="AB14" i="3" a="1"/>
  <c r="AB14" i="3" s="1"/>
  <c r="AA14" i="3" a="1"/>
  <c r="AA14" i="3" s="1"/>
  <c r="Z14" i="3" a="1"/>
  <c r="Z14" i="3" s="1"/>
  <c r="AC13" i="3" a="1"/>
  <c r="AC13" i="3" s="1"/>
  <c r="AB13" i="3" a="1"/>
  <c r="AB13" i="3" s="1"/>
  <c r="AA13" i="3" a="1"/>
  <c r="AA13" i="3" s="1"/>
  <c r="Z13" i="3" a="1"/>
  <c r="Z13" i="3" s="1"/>
  <c r="AC12" i="3" a="1"/>
  <c r="AC12" i="3" s="1"/>
  <c r="AB12" i="3" a="1"/>
  <c r="AB12" i="3" s="1"/>
  <c r="AA12" i="3" a="1"/>
  <c r="AA12" i="3" s="1"/>
  <c r="Z12" i="3" a="1"/>
  <c r="Z12" i="3" s="1"/>
  <c r="AC11" i="3" a="1"/>
  <c r="AC11" i="3" s="1"/>
  <c r="AB11" i="3" a="1"/>
  <c r="AB11" i="3" s="1"/>
  <c r="AA11" i="3" a="1"/>
  <c r="AA11" i="3" s="1"/>
  <c r="Z11" i="3" a="1"/>
  <c r="Z11" i="3" s="1"/>
  <c r="AC10" i="3" a="1"/>
  <c r="AC10" i="3" s="1"/>
  <c r="AB10" i="3" a="1"/>
  <c r="AB10" i="3" s="1"/>
  <c r="AA10" i="3" a="1"/>
  <c r="AA10" i="3" s="1"/>
  <c r="Z10" i="3" a="1"/>
  <c r="Z10" i="3" s="1"/>
  <c r="Y81" i="3" a="1"/>
  <c r="Y81" i="3" s="1"/>
  <c r="X81" i="3" a="1"/>
  <c r="X81" i="3" s="1"/>
  <c r="W81" i="3" a="1"/>
  <c r="W81" i="3" s="1"/>
  <c r="V81" i="3" a="1"/>
  <c r="V81" i="3" s="1"/>
  <c r="U81" i="3" a="1"/>
  <c r="U81" i="3" s="1"/>
  <c r="T81" i="3" a="1"/>
  <c r="T81" i="3" s="1"/>
  <c r="S81" i="3" a="1"/>
  <c r="S81" i="3" s="1"/>
  <c r="R81" i="3" a="1"/>
  <c r="R81" i="3" s="1"/>
  <c r="Q81" i="3" a="1"/>
  <c r="Q81" i="3" s="1"/>
  <c r="P81" i="3" a="1"/>
  <c r="P81" i="3" s="1"/>
  <c r="O81" i="3" a="1"/>
  <c r="O81" i="3" s="1"/>
  <c r="N81" i="3" a="1"/>
  <c r="N81" i="3" s="1"/>
  <c r="Y79" i="3" a="1"/>
  <c r="Y79" i="3" s="1"/>
  <c r="X79" i="3" a="1"/>
  <c r="X79" i="3" s="1"/>
  <c r="W79" i="3" a="1"/>
  <c r="W79" i="3" s="1"/>
  <c r="V79" i="3" a="1"/>
  <c r="V79" i="3" s="1"/>
  <c r="U79" i="3" a="1"/>
  <c r="U79" i="3" s="1"/>
  <c r="T79" i="3" a="1"/>
  <c r="T79" i="3" s="1"/>
  <c r="S79" i="3" a="1"/>
  <c r="S79" i="3" s="1"/>
  <c r="R79" i="3" a="1"/>
  <c r="R79" i="3" s="1"/>
  <c r="Q79" i="3" a="1"/>
  <c r="Q79" i="3" s="1"/>
  <c r="P79" i="3" a="1"/>
  <c r="P79" i="3" s="1"/>
  <c r="O79" i="3" a="1"/>
  <c r="O79" i="3" s="1"/>
  <c r="N79" i="3" a="1"/>
  <c r="N79" i="3" s="1"/>
  <c r="Y76" i="3" a="1"/>
  <c r="Y76" i="3" s="1"/>
  <c r="X76" i="3" a="1"/>
  <c r="X76" i="3" s="1"/>
  <c r="W76" i="3" a="1"/>
  <c r="W76" i="3" s="1"/>
  <c r="V76" i="3" a="1"/>
  <c r="V76" i="3" s="1"/>
  <c r="U76" i="3" a="1"/>
  <c r="U76" i="3" s="1"/>
  <c r="T76" i="3" a="1"/>
  <c r="T76" i="3" s="1"/>
  <c r="S76" i="3" a="1"/>
  <c r="S76" i="3" s="1"/>
  <c r="R76" i="3" a="1"/>
  <c r="R76" i="3" s="1"/>
  <c r="Q76" i="3" a="1"/>
  <c r="Q76" i="3" s="1"/>
  <c r="P76" i="3" a="1"/>
  <c r="P76" i="3" s="1"/>
  <c r="O76" i="3" a="1"/>
  <c r="O76" i="3" s="1"/>
  <c r="N76" i="3" a="1"/>
  <c r="N76" i="3" s="1"/>
  <c r="Y75" i="3" a="1"/>
  <c r="Y75" i="3" s="1"/>
  <c r="X75" i="3" a="1"/>
  <c r="X75" i="3" s="1"/>
  <c r="W75" i="3" a="1"/>
  <c r="W75" i="3" s="1"/>
  <c r="V75" i="3" a="1"/>
  <c r="V75" i="3" s="1"/>
  <c r="U75" i="3" a="1"/>
  <c r="U75" i="3" s="1"/>
  <c r="T75" i="3" a="1"/>
  <c r="T75" i="3" s="1"/>
  <c r="S75" i="3" a="1"/>
  <c r="S75" i="3" s="1"/>
  <c r="R75" i="3" a="1"/>
  <c r="R75" i="3" s="1"/>
  <c r="Q75" i="3" a="1"/>
  <c r="Q75" i="3" s="1"/>
  <c r="P75" i="3" a="1"/>
  <c r="P75" i="3" s="1"/>
  <c r="O75" i="3" a="1"/>
  <c r="O75" i="3" s="1"/>
  <c r="N75" i="3" a="1"/>
  <c r="N75" i="3" s="1"/>
  <c r="Y72" i="3" a="1"/>
  <c r="Y72" i="3" s="1"/>
  <c r="X72" i="3" a="1"/>
  <c r="X72" i="3" s="1"/>
  <c r="W72" i="3" a="1"/>
  <c r="W72" i="3" s="1"/>
  <c r="V72" i="3" a="1"/>
  <c r="V72" i="3" s="1"/>
  <c r="U72" i="3" a="1"/>
  <c r="U72" i="3" s="1"/>
  <c r="T72" i="3" a="1"/>
  <c r="T72" i="3" s="1"/>
  <c r="S72" i="3" a="1"/>
  <c r="S72" i="3" s="1"/>
  <c r="R72" i="3" a="1"/>
  <c r="R72" i="3" s="1"/>
  <c r="Q72" i="3" a="1"/>
  <c r="Q72" i="3" s="1"/>
  <c r="P72" i="3" a="1"/>
  <c r="P72" i="3" s="1"/>
  <c r="O72" i="3" a="1"/>
  <c r="O72" i="3" s="1"/>
  <c r="N72" i="3" a="1"/>
  <c r="N72" i="3" s="1"/>
  <c r="Y57" i="3" a="1"/>
  <c r="Y57" i="3" s="1"/>
  <c r="X57" i="3" a="1"/>
  <c r="X57" i="3" s="1"/>
  <c r="W57" i="3" a="1"/>
  <c r="W57" i="3" s="1"/>
  <c r="V57" i="3" a="1"/>
  <c r="V57" i="3" s="1"/>
  <c r="U57" i="3" a="1"/>
  <c r="U57" i="3" s="1"/>
  <c r="T57" i="3" a="1"/>
  <c r="T57" i="3" s="1"/>
  <c r="S57" i="3" a="1"/>
  <c r="S57" i="3" s="1"/>
  <c r="R57" i="3" a="1"/>
  <c r="R57" i="3" s="1"/>
  <c r="Q57" i="3" a="1"/>
  <c r="Q57" i="3" s="1"/>
  <c r="P57" i="3" a="1"/>
  <c r="P57" i="3" s="1"/>
  <c r="O57" i="3" a="1"/>
  <c r="O57" i="3" s="1"/>
  <c r="N57" i="3" a="1"/>
  <c r="N57" i="3" s="1"/>
  <c r="Y56" i="3" a="1"/>
  <c r="Y56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Y52" i="3" a="1"/>
  <c r="Y52" i="3" s="1"/>
  <c r="X52" i="3" a="1"/>
  <c r="X52" i="3" s="1"/>
  <c r="W52" i="3" a="1"/>
  <c r="W52" i="3" s="1"/>
  <c r="V52" i="3" a="1"/>
  <c r="V52" i="3" s="1"/>
  <c r="U52" i="3" a="1"/>
  <c r="U52" i="3" s="1"/>
  <c r="T52" i="3" a="1"/>
  <c r="T52" i="3" s="1"/>
  <c r="S52" i="3" a="1"/>
  <c r="S52" i="3" s="1"/>
  <c r="R52" i="3" a="1"/>
  <c r="R52" i="3" s="1"/>
  <c r="Q52" i="3" a="1"/>
  <c r="Q52" i="3" s="1"/>
  <c r="P52" i="3" a="1"/>
  <c r="P52" i="3" s="1"/>
  <c r="O52" i="3" a="1"/>
  <c r="O52" i="3" s="1"/>
  <c r="N52" i="3" a="1"/>
  <c r="N52" i="3" s="1"/>
  <c r="Y51" i="3" a="1"/>
  <c r="Y51" i="3" s="1"/>
  <c r="X51" i="3" a="1"/>
  <c r="X51" i="3" s="1"/>
  <c r="W51" i="3" a="1"/>
  <c r="W51" i="3" s="1"/>
  <c r="V51" i="3" a="1"/>
  <c r="V51" i="3" s="1"/>
  <c r="U51" i="3" a="1"/>
  <c r="U51" i="3" s="1"/>
  <c r="T51" i="3" a="1"/>
  <c r="T51" i="3" s="1"/>
  <c r="S51" i="3" a="1"/>
  <c r="S51" i="3" s="1"/>
  <c r="R51" i="3" a="1"/>
  <c r="R51" i="3" s="1"/>
  <c r="Q51" i="3" a="1"/>
  <c r="Q51" i="3" s="1"/>
  <c r="P51" i="3" a="1"/>
  <c r="P51" i="3" s="1"/>
  <c r="O51" i="3" a="1"/>
  <c r="O51" i="3" s="1"/>
  <c r="N51" i="3" a="1"/>
  <c r="N51" i="3" s="1"/>
  <c r="Y50" i="3" a="1"/>
  <c r="Y50" i="3" s="1"/>
  <c r="BK22" i="3" s="1"/>
  <c r="X50" i="3" a="1"/>
  <c r="X50" i="3" s="1"/>
  <c r="BJ22" i="3" s="1"/>
  <c r="W50" i="3" a="1"/>
  <c r="W50" i="3" s="1"/>
  <c r="BI22" i="3" s="1"/>
  <c r="V50" i="3" a="1"/>
  <c r="V50" i="3" s="1"/>
  <c r="BH22" i="3" s="1"/>
  <c r="U50" i="3" a="1"/>
  <c r="U50" i="3" s="1"/>
  <c r="BG22" i="3" s="1"/>
  <c r="T50" i="3" a="1"/>
  <c r="T50" i="3" s="1"/>
  <c r="BF22" i="3" s="1"/>
  <c r="S50" i="3" a="1"/>
  <c r="S50" i="3" s="1"/>
  <c r="BE22" i="3" s="1"/>
  <c r="R50" i="3" a="1"/>
  <c r="R50" i="3" s="1"/>
  <c r="BD22" i="3" s="1"/>
  <c r="Q50" i="3" a="1"/>
  <c r="Q50" i="3" s="1"/>
  <c r="BC22" i="3" s="1"/>
  <c r="P50" i="3" a="1"/>
  <c r="P50" i="3" s="1"/>
  <c r="BB22" i="3" s="1"/>
  <c r="O50" i="3" a="1"/>
  <c r="O50" i="3" s="1"/>
  <c r="BA22" i="3" s="1"/>
  <c r="N50" i="3" a="1"/>
  <c r="N50" i="3" s="1"/>
  <c r="AZ22" i="3" s="1"/>
  <c r="Y48" i="3" a="1"/>
  <c r="Y48" i="3" s="1"/>
  <c r="X48" i="3" a="1"/>
  <c r="X48" i="3" s="1"/>
  <c r="W48" i="3" a="1"/>
  <c r="W48" i="3" s="1"/>
  <c r="V48" i="3" a="1"/>
  <c r="V48" i="3" s="1"/>
  <c r="U48" i="3" a="1"/>
  <c r="U48" i="3" s="1"/>
  <c r="T48" i="3" a="1"/>
  <c r="T48" i="3" s="1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Y47" i="3" a="1"/>
  <c r="Y47" i="3" s="1"/>
  <c r="X47" i="3" a="1"/>
  <c r="X47" i="3" s="1"/>
  <c r="W47" i="3" a="1"/>
  <c r="W47" i="3" s="1"/>
  <c r="V47" i="3" a="1"/>
  <c r="V47" i="3" s="1"/>
  <c r="U47" i="3" a="1"/>
  <c r="U47" i="3" s="1"/>
  <c r="T47" i="3" a="1"/>
  <c r="T47" i="3" s="1"/>
  <c r="S47" i="3" a="1"/>
  <c r="S47" i="3" s="1"/>
  <c r="R47" i="3" a="1"/>
  <c r="R47" i="3" s="1"/>
  <c r="Q47" i="3" a="1"/>
  <c r="Q47" i="3" s="1"/>
  <c r="P47" i="3" a="1"/>
  <c r="P47" i="3" s="1"/>
  <c r="O47" i="3" a="1"/>
  <c r="O47" i="3" s="1"/>
  <c r="N47" i="3" a="1"/>
  <c r="N47" i="3" s="1"/>
  <c r="Y45" i="3" a="1"/>
  <c r="Y45" i="3" s="1"/>
  <c r="X45" i="3" a="1"/>
  <c r="X45" i="3" s="1"/>
  <c r="W45" i="3" a="1"/>
  <c r="W45" i="3" s="1"/>
  <c r="V45" i="3" a="1"/>
  <c r="V45" i="3" s="1"/>
  <c r="U45" i="3" a="1"/>
  <c r="U45" i="3" s="1"/>
  <c r="T45" i="3" a="1"/>
  <c r="T45" i="3" s="1"/>
  <c r="S45" i="3" a="1"/>
  <c r="S45" i="3" s="1"/>
  <c r="R45" i="3" a="1"/>
  <c r="R45" i="3" s="1"/>
  <c r="Q45" i="3" a="1"/>
  <c r="Q45" i="3" s="1"/>
  <c r="P45" i="3" a="1"/>
  <c r="P45" i="3" s="1"/>
  <c r="O45" i="3" a="1"/>
  <c r="O45" i="3" s="1"/>
  <c r="N45" i="3" a="1"/>
  <c r="N45" i="3" s="1"/>
  <c r="Y44" i="3" a="1"/>
  <c r="Y44" i="3" s="1"/>
  <c r="X44" i="3" a="1"/>
  <c r="X44" i="3" s="1"/>
  <c r="W44" i="3" a="1"/>
  <c r="W44" i="3" s="1"/>
  <c r="V44" i="3" a="1"/>
  <c r="V44" i="3" s="1"/>
  <c r="U44" i="3" a="1"/>
  <c r="U44" i="3" s="1"/>
  <c r="T44" i="3" a="1"/>
  <c r="T44" i="3" s="1"/>
  <c r="S44" i="3" a="1"/>
  <c r="S44" i="3" s="1"/>
  <c r="R44" i="3" a="1"/>
  <c r="R44" i="3" s="1"/>
  <c r="Q44" i="3" a="1"/>
  <c r="Q44" i="3" s="1"/>
  <c r="P44" i="3" a="1"/>
  <c r="P44" i="3" s="1"/>
  <c r="O44" i="3" a="1"/>
  <c r="O44" i="3" s="1"/>
  <c r="N44" i="3" a="1"/>
  <c r="N44" i="3" s="1"/>
  <c r="Y43" i="3" a="1"/>
  <c r="Y43" i="3" s="1"/>
  <c r="X43" i="3" a="1"/>
  <c r="X43" i="3" s="1"/>
  <c r="W43" i="3" a="1"/>
  <c r="W43" i="3" s="1"/>
  <c r="V43" i="3" a="1"/>
  <c r="V43" i="3" s="1"/>
  <c r="U43" i="3" a="1"/>
  <c r="U43" i="3" s="1"/>
  <c r="T43" i="3" a="1"/>
  <c r="T43" i="3" s="1"/>
  <c r="S43" i="3" a="1"/>
  <c r="S43" i="3" s="1"/>
  <c r="R43" i="3" a="1"/>
  <c r="R43" i="3" s="1"/>
  <c r="Q43" i="3" a="1"/>
  <c r="Q43" i="3" s="1"/>
  <c r="P43" i="3" a="1"/>
  <c r="P43" i="3" s="1"/>
  <c r="O43" i="3" a="1"/>
  <c r="O43" i="3" s="1"/>
  <c r="N43" i="3" a="1"/>
  <c r="N43" i="3" s="1"/>
  <c r="Y42" i="3" a="1"/>
  <c r="Y42" i="3" s="1"/>
  <c r="X42" i="3" a="1"/>
  <c r="X42" i="3" s="1"/>
  <c r="W42" i="3" a="1"/>
  <c r="W42" i="3" s="1"/>
  <c r="V42" i="3" a="1"/>
  <c r="V42" i="3" s="1"/>
  <c r="U42" i="3" a="1"/>
  <c r="U42" i="3" s="1"/>
  <c r="T42" i="3" a="1"/>
  <c r="T42" i="3" s="1"/>
  <c r="S42" i="3" a="1"/>
  <c r="S42" i="3" s="1"/>
  <c r="R42" i="3" a="1"/>
  <c r="R42" i="3" s="1"/>
  <c r="Q42" i="3" a="1"/>
  <c r="Q42" i="3" s="1"/>
  <c r="P42" i="3" a="1"/>
  <c r="P42" i="3" s="1"/>
  <c r="O42" i="3" a="1"/>
  <c r="O42" i="3" s="1"/>
  <c r="N42" i="3" a="1"/>
  <c r="N42" i="3" s="1"/>
  <c r="Y41" i="3" a="1"/>
  <c r="Y41" i="3" s="1"/>
  <c r="X41" i="3" a="1"/>
  <c r="X41" i="3" s="1"/>
  <c r="W41" i="3" a="1"/>
  <c r="W41" i="3" s="1"/>
  <c r="V41" i="3" a="1"/>
  <c r="V41" i="3" s="1"/>
  <c r="U41" i="3" a="1"/>
  <c r="U41" i="3" s="1"/>
  <c r="T41" i="3" a="1"/>
  <c r="T41" i="3" s="1"/>
  <c r="S41" i="3" a="1"/>
  <c r="S41" i="3" s="1"/>
  <c r="R41" i="3" a="1"/>
  <c r="R41" i="3" s="1"/>
  <c r="Q41" i="3" a="1"/>
  <c r="Q41" i="3" s="1"/>
  <c r="P41" i="3" a="1"/>
  <c r="P41" i="3" s="1"/>
  <c r="O41" i="3" a="1"/>
  <c r="O41" i="3" s="1"/>
  <c r="N41" i="3" a="1"/>
  <c r="N41" i="3" s="1"/>
  <c r="Y40" i="3" a="1"/>
  <c r="Y40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Y39" i="3" a="1"/>
  <c r="Y39" i="3" s="1"/>
  <c r="X39" i="3" a="1"/>
  <c r="X39" i="3" s="1"/>
  <c r="W39" i="3" a="1"/>
  <c r="W39" i="3" s="1"/>
  <c r="V39" i="3" a="1"/>
  <c r="V39" i="3" s="1"/>
  <c r="U39" i="3" a="1"/>
  <c r="U39" i="3" s="1"/>
  <c r="T39" i="3" a="1"/>
  <c r="T39" i="3" s="1"/>
  <c r="S39" i="3" a="1"/>
  <c r="S39" i="3" s="1"/>
  <c r="R39" i="3" a="1"/>
  <c r="R39" i="3" s="1"/>
  <c r="Q39" i="3" a="1"/>
  <c r="Q39" i="3" s="1"/>
  <c r="P39" i="3" a="1"/>
  <c r="P39" i="3" s="1"/>
  <c r="O39" i="3" a="1"/>
  <c r="O39" i="3" s="1"/>
  <c r="N39" i="3" a="1"/>
  <c r="N39" i="3" s="1"/>
  <c r="Y38" i="3" a="1"/>
  <c r="Y38" i="3" s="1"/>
  <c r="X38" i="3" a="1"/>
  <c r="X38" i="3" s="1"/>
  <c r="W38" i="3" a="1"/>
  <c r="W38" i="3" s="1"/>
  <c r="V38" i="3" a="1"/>
  <c r="V38" i="3" s="1"/>
  <c r="U38" i="3" a="1"/>
  <c r="U38" i="3" s="1"/>
  <c r="T38" i="3" a="1"/>
  <c r="T38" i="3" s="1"/>
  <c r="S38" i="3" a="1"/>
  <c r="S38" i="3" s="1"/>
  <c r="R38" i="3" a="1"/>
  <c r="R38" i="3" s="1"/>
  <c r="Q38" i="3" a="1"/>
  <c r="Q38" i="3" s="1"/>
  <c r="P38" i="3" a="1"/>
  <c r="P38" i="3" s="1"/>
  <c r="O38" i="3" a="1"/>
  <c r="O38" i="3" s="1"/>
  <c r="N38" i="3" a="1"/>
  <c r="N38" i="3" s="1"/>
  <c r="Y37" i="3" a="1"/>
  <c r="Y37" i="3" s="1"/>
  <c r="X37" i="3" a="1"/>
  <c r="X37" i="3" s="1"/>
  <c r="W37" i="3" a="1"/>
  <c r="W37" i="3" s="1"/>
  <c r="V37" i="3" a="1"/>
  <c r="V37" i="3" s="1"/>
  <c r="U37" i="3" a="1"/>
  <c r="U37" i="3" s="1"/>
  <c r="T37" i="3" a="1"/>
  <c r="T37" i="3" s="1"/>
  <c r="S37" i="3" a="1"/>
  <c r="S37" i="3" s="1"/>
  <c r="R37" i="3" a="1"/>
  <c r="R37" i="3" s="1"/>
  <c r="Q37" i="3" a="1"/>
  <c r="Q37" i="3" s="1"/>
  <c r="P37" i="3" a="1"/>
  <c r="P37" i="3" s="1"/>
  <c r="O37" i="3" a="1"/>
  <c r="O37" i="3" s="1"/>
  <c r="N37" i="3" a="1"/>
  <c r="N37" i="3" s="1"/>
  <c r="Y36" i="3" a="1"/>
  <c r="Y36" i="3" s="1"/>
  <c r="X36" i="3" a="1"/>
  <c r="X36" i="3" s="1"/>
  <c r="W36" i="3" a="1"/>
  <c r="W36" i="3" s="1"/>
  <c r="V36" i="3" a="1"/>
  <c r="V36" i="3" s="1"/>
  <c r="U36" i="3" a="1"/>
  <c r="U36" i="3" s="1"/>
  <c r="T36" i="3" a="1"/>
  <c r="T36" i="3" s="1"/>
  <c r="S36" i="3" a="1"/>
  <c r="S36" i="3" s="1"/>
  <c r="R36" i="3" a="1"/>
  <c r="R36" i="3" s="1"/>
  <c r="Q36" i="3" a="1"/>
  <c r="Q36" i="3" s="1"/>
  <c r="P36" i="3" a="1"/>
  <c r="P36" i="3" s="1"/>
  <c r="O36" i="3" a="1"/>
  <c r="O36" i="3" s="1"/>
  <c r="N36" i="3" a="1"/>
  <c r="N36" i="3" s="1"/>
  <c r="Y32" i="3" a="1"/>
  <c r="Y32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Y31" i="3" a="1"/>
  <c r="Y31" i="3" s="1"/>
  <c r="X31" i="3" a="1"/>
  <c r="X31" i="3" s="1"/>
  <c r="W31" i="3" a="1"/>
  <c r="W31" i="3" s="1"/>
  <c r="V31" i="3" a="1"/>
  <c r="V31" i="3" s="1"/>
  <c r="U31" i="3" a="1"/>
  <c r="U31" i="3" s="1"/>
  <c r="T31" i="3" a="1"/>
  <c r="T31" i="3" s="1"/>
  <c r="S31" i="3" a="1"/>
  <c r="S31" i="3" s="1"/>
  <c r="R31" i="3" a="1"/>
  <c r="R31" i="3" s="1"/>
  <c r="Q31" i="3" a="1"/>
  <c r="Q31" i="3" s="1"/>
  <c r="P31" i="3" a="1"/>
  <c r="P31" i="3" s="1"/>
  <c r="O31" i="3" a="1"/>
  <c r="O31" i="3" s="1"/>
  <c r="N31" i="3" a="1"/>
  <c r="N31" i="3" s="1"/>
  <c r="Y30" i="3" a="1"/>
  <c r="Y30" i="3" s="1"/>
  <c r="X30" i="3" a="1"/>
  <c r="X30" i="3" s="1"/>
  <c r="W30" i="3" a="1"/>
  <c r="W30" i="3" s="1"/>
  <c r="V30" i="3" a="1"/>
  <c r="V30" i="3" s="1"/>
  <c r="U30" i="3" a="1"/>
  <c r="U30" i="3" s="1"/>
  <c r="T30" i="3" a="1"/>
  <c r="T30" i="3" s="1"/>
  <c r="S30" i="3" a="1"/>
  <c r="S30" i="3" s="1"/>
  <c r="R30" i="3" a="1"/>
  <c r="R30" i="3" s="1"/>
  <c r="Q30" i="3" a="1"/>
  <c r="Q30" i="3" s="1"/>
  <c r="P30" i="3" a="1"/>
  <c r="P30" i="3" s="1"/>
  <c r="O30" i="3" a="1"/>
  <c r="O30" i="3" s="1"/>
  <c r="N30" i="3" a="1"/>
  <c r="N30" i="3" s="1"/>
  <c r="Y29" i="3" a="1"/>
  <c r="Y29" i="3" s="1"/>
  <c r="X29" i="3" a="1"/>
  <c r="X29" i="3" s="1"/>
  <c r="W29" i="3" a="1"/>
  <c r="W29" i="3" s="1"/>
  <c r="V29" i="3" a="1"/>
  <c r="V29" i="3" s="1"/>
  <c r="U29" i="3" a="1"/>
  <c r="U29" i="3" s="1"/>
  <c r="T29" i="3" a="1"/>
  <c r="T29" i="3" s="1"/>
  <c r="S29" i="3" a="1"/>
  <c r="S29" i="3" s="1"/>
  <c r="R29" i="3" a="1"/>
  <c r="R29" i="3" s="1"/>
  <c r="Q29" i="3" a="1"/>
  <c r="Q29" i="3" s="1"/>
  <c r="P29" i="3" a="1"/>
  <c r="P29" i="3" s="1"/>
  <c r="O29" i="3" a="1"/>
  <c r="O29" i="3" s="1"/>
  <c r="N29" i="3" a="1"/>
  <c r="N29" i="3" s="1"/>
  <c r="Y28" i="3" a="1"/>
  <c r="Y28" i="3" s="1"/>
  <c r="X28" i="3" a="1"/>
  <c r="X28" i="3" s="1"/>
  <c r="W28" i="3" a="1"/>
  <c r="W28" i="3" s="1"/>
  <c r="V28" i="3" a="1"/>
  <c r="V28" i="3" s="1"/>
  <c r="U28" i="3" a="1"/>
  <c r="U28" i="3" s="1"/>
  <c r="T28" i="3" a="1"/>
  <c r="T28" i="3" s="1"/>
  <c r="S28" i="3" a="1"/>
  <c r="S28" i="3" s="1"/>
  <c r="R28" i="3" a="1"/>
  <c r="R28" i="3" s="1"/>
  <c r="Q28" i="3" a="1"/>
  <c r="Q28" i="3" s="1"/>
  <c r="P28" i="3" a="1"/>
  <c r="P28" i="3" s="1"/>
  <c r="O28" i="3" a="1"/>
  <c r="O28" i="3" s="1"/>
  <c r="N28" i="3" a="1"/>
  <c r="N28" i="3" s="1"/>
  <c r="Y27" i="3" a="1"/>
  <c r="Y27" i="3" s="1"/>
  <c r="X27" i="3" a="1"/>
  <c r="X27" i="3" s="1"/>
  <c r="W27" i="3" a="1"/>
  <c r="W27" i="3" s="1"/>
  <c r="V27" i="3" a="1"/>
  <c r="V27" i="3" s="1"/>
  <c r="U27" i="3" a="1"/>
  <c r="U27" i="3" s="1"/>
  <c r="T27" i="3" a="1"/>
  <c r="T27" i="3" s="1"/>
  <c r="S27" i="3" a="1"/>
  <c r="S27" i="3" s="1"/>
  <c r="R27" i="3" a="1"/>
  <c r="R27" i="3" s="1"/>
  <c r="Q27" i="3" a="1"/>
  <c r="Q27" i="3" s="1"/>
  <c r="P27" i="3" a="1"/>
  <c r="P27" i="3" s="1"/>
  <c r="O27" i="3" a="1"/>
  <c r="O27" i="3" s="1"/>
  <c r="N27" i="3" a="1"/>
  <c r="N27" i="3" s="1"/>
  <c r="Y26" i="3" a="1"/>
  <c r="Y26" i="3" s="1"/>
  <c r="X26" i="3" a="1"/>
  <c r="X26" i="3" s="1"/>
  <c r="W26" i="3" a="1"/>
  <c r="W26" i="3" s="1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Y25" i="3" a="1"/>
  <c r="Y25" i="3" s="1"/>
  <c r="X25" i="3" a="1"/>
  <c r="X25" i="3" s="1"/>
  <c r="W25" i="3" a="1"/>
  <c r="W25" i="3" s="1"/>
  <c r="V25" i="3" a="1"/>
  <c r="V25" i="3" s="1"/>
  <c r="U25" i="3" a="1"/>
  <c r="U25" i="3" s="1"/>
  <c r="T25" i="3" a="1"/>
  <c r="T25" i="3" s="1"/>
  <c r="S25" i="3" a="1"/>
  <c r="S25" i="3" s="1"/>
  <c r="R25" i="3" a="1"/>
  <c r="R25" i="3" s="1"/>
  <c r="Q25" i="3" a="1"/>
  <c r="Q25" i="3" s="1"/>
  <c r="P25" i="3" a="1"/>
  <c r="P25" i="3" s="1"/>
  <c r="O25" i="3" a="1"/>
  <c r="O25" i="3" s="1"/>
  <c r="N25" i="3" a="1"/>
  <c r="N25" i="3" s="1"/>
  <c r="Y24" i="3" a="1"/>
  <c r="Y24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Y22" i="3" a="1"/>
  <c r="Y22" i="3" s="1"/>
  <c r="X22" i="3" a="1"/>
  <c r="X22" i="3" s="1"/>
  <c r="W22" i="3" a="1"/>
  <c r="W22" i="3" s="1"/>
  <c r="V22" i="3" a="1"/>
  <c r="V22" i="3" s="1"/>
  <c r="U22" i="3" a="1"/>
  <c r="U22" i="3" s="1"/>
  <c r="T22" i="3" a="1"/>
  <c r="T22" i="3" s="1"/>
  <c r="S22" i="3" a="1"/>
  <c r="S22" i="3" s="1"/>
  <c r="R22" i="3" a="1"/>
  <c r="R22" i="3" s="1"/>
  <c r="Q22" i="3" a="1"/>
  <c r="Q22" i="3" s="1"/>
  <c r="P22" i="3" a="1"/>
  <c r="P22" i="3" s="1"/>
  <c r="O22" i="3" a="1"/>
  <c r="O22" i="3" s="1"/>
  <c r="N22" i="3" a="1"/>
  <c r="N22" i="3" s="1"/>
  <c r="Y21" i="3" a="1"/>
  <c r="Y21" i="3" s="1"/>
  <c r="X21" i="3" a="1"/>
  <c r="X21" i="3" s="1"/>
  <c r="W21" i="3" a="1"/>
  <c r="W21" i="3" s="1"/>
  <c r="V21" i="3" a="1"/>
  <c r="V21" i="3" s="1"/>
  <c r="U21" i="3" a="1"/>
  <c r="U21" i="3" s="1"/>
  <c r="T21" i="3" a="1"/>
  <c r="T21" i="3" s="1"/>
  <c r="S21" i="3" a="1"/>
  <c r="S21" i="3" s="1"/>
  <c r="R21" i="3" a="1"/>
  <c r="R21" i="3" s="1"/>
  <c r="Q21" i="3" a="1"/>
  <c r="Q21" i="3" s="1"/>
  <c r="P21" i="3" a="1"/>
  <c r="P21" i="3" s="1"/>
  <c r="O21" i="3" a="1"/>
  <c r="O21" i="3" s="1"/>
  <c r="N21" i="3" a="1"/>
  <c r="N21" i="3" s="1"/>
  <c r="Y20" i="3" a="1"/>
  <c r="Y20" i="3" s="1"/>
  <c r="X20" i="3" a="1"/>
  <c r="X20" i="3" s="1"/>
  <c r="W20" i="3" a="1"/>
  <c r="W20" i="3" s="1"/>
  <c r="V20" i="3" a="1"/>
  <c r="V20" i="3" s="1"/>
  <c r="U20" i="3" a="1"/>
  <c r="U20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Y19" i="3" a="1"/>
  <c r="Y19" i="3" s="1"/>
  <c r="X19" i="3" a="1"/>
  <c r="X19" i="3" s="1"/>
  <c r="W19" i="3" a="1"/>
  <c r="W19" i="3" s="1"/>
  <c r="V19" i="3" a="1"/>
  <c r="V19" i="3" s="1"/>
  <c r="U19" i="3" a="1"/>
  <c r="U19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Y18" i="3" a="1"/>
  <c r="Y18" i="3" s="1"/>
  <c r="X18" i="3" a="1"/>
  <c r="X18" i="3" s="1"/>
  <c r="W18" i="3" a="1"/>
  <c r="W18" i="3" s="1"/>
  <c r="V18" i="3" a="1"/>
  <c r="V18" i="3" s="1"/>
  <c r="U18" i="3" a="1"/>
  <c r="U18" i="3" s="1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N18" i="3" a="1"/>
  <c r="N18" i="3" s="1"/>
  <c r="Y17" i="3" a="1"/>
  <c r="Y17" i="3" s="1"/>
  <c r="X17" i="3" a="1"/>
  <c r="X17" i="3" s="1"/>
  <c r="W17" i="3" a="1"/>
  <c r="W17" i="3" s="1"/>
  <c r="V17" i="3" a="1"/>
  <c r="V17" i="3" s="1"/>
  <c r="U17" i="3" a="1"/>
  <c r="U17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Y15" i="3" a="1"/>
  <c r="Y15" i="3" s="1"/>
  <c r="BK10" i="3" s="1"/>
  <c r="X15" i="3" a="1"/>
  <c r="X15" i="3" s="1"/>
  <c r="BJ10" i="3" s="1"/>
  <c r="W15" i="3" a="1"/>
  <c r="W15" i="3" s="1"/>
  <c r="BI10" i="3" s="1"/>
  <c r="V15" i="3" a="1"/>
  <c r="V15" i="3" s="1"/>
  <c r="BH10" i="3" s="1"/>
  <c r="U15" i="3" a="1"/>
  <c r="U15" i="3" s="1"/>
  <c r="BG10" i="3" s="1"/>
  <c r="T15" i="3" a="1"/>
  <c r="T15" i="3" s="1"/>
  <c r="BF10" i="3" s="1"/>
  <c r="S15" i="3" a="1"/>
  <c r="S15" i="3" s="1"/>
  <c r="BE10" i="3" s="1"/>
  <c r="R15" i="3" a="1"/>
  <c r="R15" i="3" s="1"/>
  <c r="BD10" i="3" s="1"/>
  <c r="Q15" i="3" a="1"/>
  <c r="Q15" i="3" s="1"/>
  <c r="BC10" i="3" s="1"/>
  <c r="P15" i="3" a="1"/>
  <c r="P15" i="3" s="1"/>
  <c r="BB10" i="3" s="1"/>
  <c r="O15" i="3" a="1"/>
  <c r="O15" i="3" s="1"/>
  <c r="BA10" i="3" s="1"/>
  <c r="N15" i="3" a="1"/>
  <c r="N15" i="3" s="1"/>
  <c r="AZ10" i="3" s="1"/>
  <c r="Y14" i="3" a="1"/>
  <c r="Y14" i="3" s="1"/>
  <c r="X14" i="3" a="1"/>
  <c r="X14" i="3" s="1"/>
  <c r="W14" i="3" a="1"/>
  <c r="W14" i="3" s="1"/>
  <c r="V14" i="3" a="1"/>
  <c r="V14" i="3" s="1"/>
  <c r="U14" i="3" a="1"/>
  <c r="U14" i="3" s="1"/>
  <c r="T14" i="3" a="1"/>
  <c r="T14" i="3" s="1"/>
  <c r="S14" i="3" a="1"/>
  <c r="S14" i="3" s="1"/>
  <c r="R14" i="3" a="1"/>
  <c r="R14" i="3" s="1"/>
  <c r="Q14" i="3" a="1"/>
  <c r="Q14" i="3" s="1"/>
  <c r="P14" i="3" a="1"/>
  <c r="P14" i="3" s="1"/>
  <c r="O14" i="3" a="1"/>
  <c r="O14" i="3" s="1"/>
  <c r="N14" i="3" a="1"/>
  <c r="N14" i="3" s="1"/>
  <c r="Y13" i="3" a="1"/>
  <c r="Y13" i="3" s="1"/>
  <c r="X13" i="3" a="1"/>
  <c r="X13" i="3" s="1"/>
  <c r="W13" i="3" a="1"/>
  <c r="W13" i="3" s="1"/>
  <c r="V13" i="3" a="1"/>
  <c r="V13" i="3" s="1"/>
  <c r="U13" i="3" a="1"/>
  <c r="U13" i="3" s="1"/>
  <c r="T13" i="3" a="1"/>
  <c r="T13" i="3" s="1"/>
  <c r="S13" i="3" a="1"/>
  <c r="S13" i="3" s="1"/>
  <c r="R13" i="3" a="1"/>
  <c r="R13" i="3" s="1"/>
  <c r="Q13" i="3" a="1"/>
  <c r="Q13" i="3" s="1"/>
  <c r="P13" i="3" a="1"/>
  <c r="P13" i="3" s="1"/>
  <c r="O13" i="3" a="1"/>
  <c r="O13" i="3" s="1"/>
  <c r="N13" i="3" a="1"/>
  <c r="N13" i="3" s="1"/>
  <c r="Y12" i="3" a="1"/>
  <c r="Y12" i="3" s="1"/>
  <c r="X12" i="3" a="1"/>
  <c r="X12" i="3" s="1"/>
  <c r="W12" i="3" a="1"/>
  <c r="W12" i="3" s="1"/>
  <c r="V12" i="3" a="1"/>
  <c r="V12" i="3" s="1"/>
  <c r="U12" i="3" a="1"/>
  <c r="U12" i="3" s="1"/>
  <c r="T12" i="3" a="1"/>
  <c r="T12" i="3" s="1"/>
  <c r="S12" i="3" a="1"/>
  <c r="S12" i="3" s="1"/>
  <c r="R12" i="3" a="1"/>
  <c r="R12" i="3" s="1"/>
  <c r="Q12" i="3" a="1"/>
  <c r="Q12" i="3" s="1"/>
  <c r="P12" i="3" a="1"/>
  <c r="P12" i="3" s="1"/>
  <c r="O12" i="3" a="1"/>
  <c r="O12" i="3" s="1"/>
  <c r="N12" i="3" a="1"/>
  <c r="N12" i="3" s="1"/>
  <c r="Y11" i="3" a="1"/>
  <c r="Y11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Y10" i="3" a="1"/>
  <c r="Y10" i="3" s="1"/>
  <c r="X10" i="3" a="1"/>
  <c r="X10" i="3" s="1"/>
  <c r="W10" i="3" a="1"/>
  <c r="W10" i="3" s="1"/>
  <c r="V10" i="3" a="1"/>
  <c r="V10" i="3" s="1"/>
  <c r="U10" i="3" a="1"/>
  <c r="U10" i="3" s="1"/>
  <c r="T10" i="3" a="1"/>
  <c r="T10" i="3" s="1"/>
  <c r="S10" i="3" a="1"/>
  <c r="S10" i="3" s="1"/>
  <c r="R10" i="3" a="1"/>
  <c r="R10" i="3" s="1"/>
  <c r="Q10" i="3" a="1"/>
  <c r="Q10" i="3" s="1"/>
  <c r="P10" i="3" a="1"/>
  <c r="P10" i="3" s="1"/>
  <c r="O10" i="3" a="1"/>
  <c r="O10" i="3" s="1"/>
  <c r="N10" i="3" a="1"/>
  <c r="N10" i="3" s="1"/>
  <c r="AS15" i="3" a="1"/>
  <c r="AS15" i="3" s="1"/>
  <c r="AT15" i="3" a="1"/>
  <c r="AT15" i="3" s="1"/>
  <c r="AU15" i="3" a="1"/>
  <c r="AU15" i="3" s="1"/>
  <c r="AV15" i="3" a="1"/>
  <c r="AV15" i="3" s="1"/>
  <c r="AW15" i="3" a="1"/>
  <c r="AW15" i="3" s="1"/>
  <c r="AX15" i="3" a="1"/>
  <c r="AX15" i="3" s="1"/>
  <c r="AP15" i="3" a="1"/>
  <c r="AP15" i="3" s="1"/>
  <c r="AQ15" i="3" a="1"/>
  <c r="AQ15" i="3" s="1"/>
  <c r="AR15" i="3" a="1"/>
  <c r="AR15" i="3" s="1"/>
  <c r="B72" i="3" a="1"/>
  <c r="B72" i="3" s="1"/>
  <c r="C72" i="3" a="1"/>
  <c r="C72" i="3" s="1"/>
  <c r="D72" i="3" a="1"/>
  <c r="D72" i="3" s="1"/>
  <c r="E72" i="3" a="1"/>
  <c r="E72" i="3" s="1"/>
  <c r="F72" i="3" a="1"/>
  <c r="F72" i="3" s="1"/>
  <c r="G72" i="3" a="1"/>
  <c r="G72" i="3" s="1"/>
  <c r="H72" i="3" a="1"/>
  <c r="H72" i="3" s="1"/>
  <c r="I72" i="3" a="1"/>
  <c r="I72" i="3" s="1"/>
  <c r="J72" i="3" a="1"/>
  <c r="J72" i="3" s="1"/>
  <c r="K72" i="3" a="1"/>
  <c r="K72" i="3" s="1"/>
  <c r="L72" i="3" a="1"/>
  <c r="L72" i="3" s="1"/>
  <c r="M72" i="3" a="1"/>
  <c r="M72" i="3" s="1"/>
  <c r="B24" i="2"/>
  <c r="N8" i="3" s="1" a="1"/>
  <c r="N8" i="3" s="1"/>
  <c r="AZ8" i="3" s="1"/>
  <c r="C24" i="2"/>
  <c r="N9" i="3" s="1" a="1"/>
  <c r="N9" i="3" s="1"/>
  <c r="D24" i="2"/>
  <c r="N16" i="3" s="1" a="1"/>
  <c r="N16" i="3" s="1"/>
  <c r="E24" i="2"/>
  <c r="N23" i="3" s="1" a="1"/>
  <c r="N23" i="3" s="1"/>
  <c r="F24" i="2"/>
  <c r="N46" i="3" s="1" a="1"/>
  <c r="N46" i="3" s="1"/>
  <c r="G24" i="2"/>
  <c r="N49" i="3" s="1" a="1"/>
  <c r="N49" i="3" s="1"/>
  <c r="H24" i="2"/>
  <c r="N58" i="3" s="1" a="1"/>
  <c r="N58" i="3" s="1"/>
  <c r="I24" i="2"/>
  <c r="N71" i="3" s="1" a="1"/>
  <c r="N71" i="3" s="1"/>
  <c r="J24" i="2"/>
  <c r="N80" i="3" s="1" a="1"/>
  <c r="N80" i="3" s="1"/>
  <c r="K24" i="2"/>
  <c r="N82" i="3" s="1" a="1"/>
  <c r="N82" i="3" s="1"/>
  <c r="B25" i="2"/>
  <c r="O8" i="3" s="1" a="1"/>
  <c r="O8" i="3" s="1"/>
  <c r="BA8" i="3" s="1"/>
  <c r="C25" i="2"/>
  <c r="O9" i="3" s="1" a="1"/>
  <c r="O9" i="3" s="1"/>
  <c r="D25" i="2"/>
  <c r="O16" i="3" s="1" a="1"/>
  <c r="O16" i="3" s="1"/>
  <c r="E25" i="2"/>
  <c r="O23" i="3" s="1" a="1"/>
  <c r="O23" i="3" s="1"/>
  <c r="F25" i="2"/>
  <c r="O46" i="3" s="1" a="1"/>
  <c r="O46" i="3" s="1"/>
  <c r="G25" i="2"/>
  <c r="O49" i="3" s="1" a="1"/>
  <c r="O49" i="3" s="1"/>
  <c r="H25" i="2"/>
  <c r="O58" i="3" s="1" a="1"/>
  <c r="O58" i="3" s="1"/>
  <c r="I25" i="2"/>
  <c r="O71" i="3" s="1" a="1"/>
  <c r="O71" i="3" s="1"/>
  <c r="J25" i="2"/>
  <c r="O80" i="3" s="1" a="1"/>
  <c r="O80" i="3" s="1"/>
  <c r="K25" i="2"/>
  <c r="O82" i="3" s="1" a="1"/>
  <c r="O82" i="3" s="1"/>
  <c r="B26" i="2"/>
  <c r="P8" i="3" s="1" a="1"/>
  <c r="P8" i="3" s="1"/>
  <c r="BB8" i="3" s="1"/>
  <c r="C26" i="2"/>
  <c r="P9" i="3" s="1" a="1"/>
  <c r="P9" i="3" s="1"/>
  <c r="D26" i="2"/>
  <c r="P16" i="3" s="1" a="1"/>
  <c r="P16" i="3" s="1"/>
  <c r="E26" i="2"/>
  <c r="P23" i="3" s="1" a="1"/>
  <c r="P23" i="3" s="1"/>
  <c r="F26" i="2"/>
  <c r="P46" i="3" s="1" a="1"/>
  <c r="P46" i="3" s="1"/>
  <c r="G26" i="2"/>
  <c r="P49" i="3" s="1" a="1"/>
  <c r="P49" i="3" s="1"/>
  <c r="H26" i="2"/>
  <c r="P58" i="3" s="1" a="1"/>
  <c r="P58" i="3" s="1"/>
  <c r="I26" i="2"/>
  <c r="P71" i="3" s="1" a="1"/>
  <c r="P71" i="3" s="1"/>
  <c r="J26" i="2"/>
  <c r="P80" i="3" s="1" a="1"/>
  <c r="P80" i="3" s="1"/>
  <c r="K26" i="2"/>
  <c r="P82" i="3" s="1" a="1"/>
  <c r="P82" i="3" s="1"/>
  <c r="B27" i="2"/>
  <c r="Q8" i="3" s="1" a="1"/>
  <c r="Q8" i="3" s="1"/>
  <c r="BC8" i="3" s="1"/>
  <c r="C27" i="2"/>
  <c r="Q9" i="3" s="1" a="1"/>
  <c r="Q9" i="3" s="1"/>
  <c r="D27" i="2"/>
  <c r="Q16" i="3" s="1" a="1"/>
  <c r="Q16" i="3" s="1"/>
  <c r="E27" i="2"/>
  <c r="Q23" i="3" s="1" a="1"/>
  <c r="Q23" i="3" s="1"/>
  <c r="F27" i="2"/>
  <c r="Q46" i="3" s="1" a="1"/>
  <c r="Q46" i="3" s="1"/>
  <c r="G27" i="2"/>
  <c r="Q49" i="3" s="1" a="1"/>
  <c r="Q49" i="3" s="1"/>
  <c r="H27" i="2"/>
  <c r="Q58" i="3" s="1" a="1"/>
  <c r="Q58" i="3" s="1"/>
  <c r="I27" i="2"/>
  <c r="Q71" i="3" s="1" a="1"/>
  <c r="Q71" i="3" s="1"/>
  <c r="J27" i="2"/>
  <c r="Q80" i="3" s="1" a="1"/>
  <c r="Q80" i="3" s="1"/>
  <c r="K27" i="2"/>
  <c r="Q82" i="3" s="1" a="1"/>
  <c r="Q82" i="3" s="1"/>
  <c r="B28" i="2"/>
  <c r="R8" i="3" s="1" a="1"/>
  <c r="R8" i="3" s="1"/>
  <c r="BD8" i="3" s="1"/>
  <c r="C28" i="2"/>
  <c r="R9" i="3" s="1" a="1"/>
  <c r="R9" i="3" s="1"/>
  <c r="D28" i="2"/>
  <c r="R16" i="3" s="1" a="1"/>
  <c r="R16" i="3" s="1"/>
  <c r="E28" i="2"/>
  <c r="R23" i="3" s="1" a="1"/>
  <c r="R23" i="3" s="1"/>
  <c r="F28" i="2"/>
  <c r="R46" i="3" s="1" a="1"/>
  <c r="R46" i="3" s="1"/>
  <c r="G28" i="2"/>
  <c r="R49" i="3" s="1" a="1"/>
  <c r="R49" i="3" s="1"/>
  <c r="H28" i="2"/>
  <c r="R58" i="3" s="1" a="1"/>
  <c r="R58" i="3" s="1"/>
  <c r="J28" i="2"/>
  <c r="R80" i="3" s="1" a="1"/>
  <c r="R80" i="3" s="1"/>
  <c r="K28" i="2"/>
  <c r="R82" i="3" s="1" a="1"/>
  <c r="R82" i="3" s="1"/>
  <c r="B29" i="2"/>
  <c r="S8" i="3" s="1" a="1"/>
  <c r="S8" i="3" s="1"/>
  <c r="BE8" i="3" s="1"/>
  <c r="C29" i="2"/>
  <c r="S9" i="3" s="1" a="1"/>
  <c r="S9" i="3" s="1"/>
  <c r="D29" i="2"/>
  <c r="S16" i="3" s="1" a="1"/>
  <c r="S16" i="3" s="1"/>
  <c r="E29" i="2"/>
  <c r="S23" i="3" s="1" a="1"/>
  <c r="S23" i="3" s="1"/>
  <c r="F29" i="2"/>
  <c r="S46" i="3" s="1" a="1"/>
  <c r="S46" i="3" s="1"/>
  <c r="G29" i="2"/>
  <c r="S49" i="3" s="1" a="1"/>
  <c r="S49" i="3" s="1"/>
  <c r="H29" i="2"/>
  <c r="S58" i="3" s="1" a="1"/>
  <c r="S58" i="3" s="1"/>
  <c r="I29" i="2"/>
  <c r="S71" i="3" s="1" a="1"/>
  <c r="S71" i="3" s="1"/>
  <c r="J29" i="2"/>
  <c r="S80" i="3" s="1" a="1"/>
  <c r="S80" i="3" s="1"/>
  <c r="K29" i="2"/>
  <c r="S82" i="3" s="1" a="1"/>
  <c r="S82" i="3" s="1"/>
  <c r="B30" i="2"/>
  <c r="T8" i="3" s="1" a="1"/>
  <c r="T8" i="3" s="1"/>
  <c r="BF8" i="3" s="1"/>
  <c r="C30" i="2"/>
  <c r="T9" i="3" s="1" a="1"/>
  <c r="T9" i="3" s="1"/>
  <c r="D30" i="2"/>
  <c r="T16" i="3" s="1" a="1"/>
  <c r="T16" i="3" s="1"/>
  <c r="E30" i="2"/>
  <c r="T23" i="3" s="1" a="1"/>
  <c r="T23" i="3" s="1"/>
  <c r="F30" i="2"/>
  <c r="T46" i="3" s="1" a="1"/>
  <c r="T46" i="3" s="1"/>
  <c r="G30" i="2"/>
  <c r="T49" i="3" s="1" a="1"/>
  <c r="T49" i="3" s="1"/>
  <c r="H30" i="2"/>
  <c r="T58" i="3" s="1" a="1"/>
  <c r="T58" i="3" s="1"/>
  <c r="I30" i="2"/>
  <c r="T71" i="3" s="1" a="1"/>
  <c r="T71" i="3" s="1"/>
  <c r="J30" i="2"/>
  <c r="T80" i="3" s="1" a="1"/>
  <c r="T80" i="3" s="1"/>
  <c r="K30" i="2"/>
  <c r="T82" i="3" s="1" a="1"/>
  <c r="T82" i="3" s="1"/>
  <c r="B31" i="2"/>
  <c r="U8" i="3" s="1" a="1"/>
  <c r="U8" i="3" s="1"/>
  <c r="BG8" i="3" s="1"/>
  <c r="C31" i="2"/>
  <c r="U9" i="3" s="1" a="1"/>
  <c r="U9" i="3" s="1"/>
  <c r="D31" i="2"/>
  <c r="U16" i="3" s="1" a="1"/>
  <c r="U16" i="3" s="1"/>
  <c r="E31" i="2"/>
  <c r="U23" i="3" s="1" a="1"/>
  <c r="U23" i="3" s="1"/>
  <c r="F31" i="2"/>
  <c r="U46" i="3" s="1" a="1"/>
  <c r="U46" i="3" s="1"/>
  <c r="G31" i="2"/>
  <c r="U49" i="3" s="1" a="1"/>
  <c r="U49" i="3" s="1"/>
  <c r="H31" i="2"/>
  <c r="U58" i="3" s="1" a="1"/>
  <c r="U58" i="3" s="1"/>
  <c r="I31" i="2"/>
  <c r="U71" i="3" s="1" a="1"/>
  <c r="U71" i="3" s="1"/>
  <c r="J31" i="2"/>
  <c r="U80" i="3" s="1" a="1"/>
  <c r="U80" i="3" s="1"/>
  <c r="K31" i="2"/>
  <c r="U82" i="3" s="1" a="1"/>
  <c r="U82" i="3" s="1"/>
  <c r="B32" i="2"/>
  <c r="V8" i="3" s="1" a="1"/>
  <c r="V8" i="3" s="1"/>
  <c r="BH8" i="3" s="1"/>
  <c r="C32" i="2"/>
  <c r="V9" i="3" s="1" a="1"/>
  <c r="V9" i="3" s="1"/>
  <c r="D32" i="2"/>
  <c r="V16" i="3" s="1" a="1"/>
  <c r="V16" i="3" s="1"/>
  <c r="E32" i="2"/>
  <c r="V23" i="3" s="1" a="1"/>
  <c r="V23" i="3" s="1"/>
  <c r="F32" i="2"/>
  <c r="V46" i="3" s="1" a="1"/>
  <c r="V46" i="3" s="1"/>
  <c r="G32" i="2"/>
  <c r="V49" i="3" s="1" a="1"/>
  <c r="V49" i="3" s="1"/>
  <c r="H32" i="2"/>
  <c r="V58" i="3" s="1" a="1"/>
  <c r="V58" i="3" s="1"/>
  <c r="I32" i="2"/>
  <c r="V71" i="3" s="1" a="1"/>
  <c r="V71" i="3" s="1"/>
  <c r="J32" i="2"/>
  <c r="V80" i="3" s="1" a="1"/>
  <c r="V80" i="3" s="1"/>
  <c r="K32" i="2"/>
  <c r="V82" i="3" s="1" a="1"/>
  <c r="V82" i="3" s="1"/>
  <c r="B33" i="2"/>
  <c r="W8" i="3" s="1" a="1"/>
  <c r="W8" i="3" s="1"/>
  <c r="BI8" i="3" s="1"/>
  <c r="C33" i="2"/>
  <c r="W9" i="3" s="1" a="1"/>
  <c r="W9" i="3" s="1"/>
  <c r="D33" i="2"/>
  <c r="W16" i="3" s="1" a="1"/>
  <c r="W16" i="3" s="1"/>
  <c r="E33" i="2"/>
  <c r="W23" i="3" s="1" a="1"/>
  <c r="W23" i="3" s="1"/>
  <c r="F33" i="2"/>
  <c r="W46" i="3" s="1" a="1"/>
  <c r="W46" i="3" s="1"/>
  <c r="G33" i="2"/>
  <c r="W49" i="3" s="1" a="1"/>
  <c r="W49" i="3" s="1"/>
  <c r="H33" i="2"/>
  <c r="W58" i="3" s="1" a="1"/>
  <c r="W58" i="3" s="1"/>
  <c r="I33" i="2"/>
  <c r="W71" i="3" s="1" a="1"/>
  <c r="W71" i="3" s="1"/>
  <c r="J33" i="2"/>
  <c r="W80" i="3" s="1" a="1"/>
  <c r="W80" i="3" s="1"/>
  <c r="K33" i="2"/>
  <c r="W82" i="3" s="1" a="1"/>
  <c r="W82" i="3" s="1"/>
  <c r="B34" i="2"/>
  <c r="X8" i="3" s="1" a="1"/>
  <c r="X8" i="3" s="1"/>
  <c r="BJ8" i="3" s="1"/>
  <c r="C34" i="2"/>
  <c r="X9" i="3" s="1" a="1"/>
  <c r="X9" i="3" s="1"/>
  <c r="D34" i="2"/>
  <c r="X16" i="3" s="1" a="1"/>
  <c r="X16" i="3" s="1"/>
  <c r="E34" i="2"/>
  <c r="X23" i="3" s="1" a="1"/>
  <c r="X23" i="3" s="1"/>
  <c r="F34" i="2"/>
  <c r="X46" i="3" s="1" a="1"/>
  <c r="X46" i="3" s="1"/>
  <c r="G34" i="2"/>
  <c r="X49" i="3" s="1" a="1"/>
  <c r="X49" i="3" s="1"/>
  <c r="H34" i="2"/>
  <c r="X58" i="3" s="1" a="1"/>
  <c r="X58" i="3" s="1"/>
  <c r="I34" i="2"/>
  <c r="X71" i="3" s="1" a="1"/>
  <c r="X71" i="3" s="1"/>
  <c r="J34" i="2"/>
  <c r="X80" i="3" s="1" a="1"/>
  <c r="X80" i="3" s="1"/>
  <c r="K34" i="2"/>
  <c r="X82" i="3" s="1" a="1"/>
  <c r="X82" i="3" s="1"/>
  <c r="B35" i="2"/>
  <c r="Y8" i="3" s="1" a="1"/>
  <c r="Y8" i="3" s="1"/>
  <c r="BK8" i="3" s="1"/>
  <c r="C35" i="2"/>
  <c r="Y9" i="3" s="1" a="1"/>
  <c r="Y9" i="3" s="1"/>
  <c r="D35" i="2"/>
  <c r="Y16" i="3" s="1" a="1"/>
  <c r="Y16" i="3" s="1"/>
  <c r="E35" i="2"/>
  <c r="Y23" i="3" s="1" a="1"/>
  <c r="Y23" i="3" s="1"/>
  <c r="F35" i="2"/>
  <c r="Y46" i="3" s="1" a="1"/>
  <c r="Y46" i="3" s="1"/>
  <c r="G35" i="2"/>
  <c r="Y49" i="3" s="1" a="1"/>
  <c r="Y49" i="3" s="1"/>
  <c r="H35" i="2"/>
  <c r="Y58" i="3" s="1" a="1"/>
  <c r="Y58" i="3" s="1"/>
  <c r="I35" i="2"/>
  <c r="Y71" i="3" s="1" a="1"/>
  <c r="Y71" i="3" s="1"/>
  <c r="J35" i="2"/>
  <c r="Y80" i="3" s="1" a="1"/>
  <c r="Y80" i="3" s="1"/>
  <c r="K35" i="2"/>
  <c r="Y82" i="3" s="1" a="1"/>
  <c r="Y82" i="3" s="1"/>
  <c r="B36" i="2"/>
  <c r="Z8" i="3" s="1" a="1"/>
  <c r="Z8" i="3" s="1"/>
  <c r="BL8" i="3" s="1"/>
  <c r="C36" i="2"/>
  <c r="Z9" i="3" s="1" a="1"/>
  <c r="Z9" i="3" s="1"/>
  <c r="D36" i="2"/>
  <c r="Z16" i="3" s="1" a="1"/>
  <c r="Z16" i="3" s="1"/>
  <c r="E36" i="2"/>
  <c r="Z23" i="3" s="1" a="1"/>
  <c r="Z23" i="3" s="1"/>
  <c r="F36" i="2"/>
  <c r="Z46" i="3" s="1" a="1"/>
  <c r="Z46" i="3" s="1"/>
  <c r="G36" i="2"/>
  <c r="Z49" i="3" s="1" a="1"/>
  <c r="Z49" i="3" s="1"/>
  <c r="H36" i="2"/>
  <c r="Z58" i="3" s="1" a="1"/>
  <c r="Z58" i="3" s="1"/>
  <c r="I36" i="2"/>
  <c r="Z71" i="3" s="1" a="1"/>
  <c r="Z71" i="3" s="1"/>
  <c r="J36" i="2"/>
  <c r="Z80" i="3" s="1" a="1"/>
  <c r="Z80" i="3" s="1"/>
  <c r="K36" i="2"/>
  <c r="Z82" i="3" s="1" a="1"/>
  <c r="Z82" i="3" s="1"/>
  <c r="B37" i="2"/>
  <c r="AA8" i="3" s="1" a="1"/>
  <c r="AA8" i="3" s="1"/>
  <c r="BM8" i="3" s="1"/>
  <c r="C37" i="2"/>
  <c r="AA9" i="3" s="1" a="1"/>
  <c r="AA9" i="3" s="1"/>
  <c r="D37" i="2"/>
  <c r="AA16" i="3" s="1" a="1"/>
  <c r="AA16" i="3" s="1"/>
  <c r="E37" i="2"/>
  <c r="AA23" i="3" s="1" a="1"/>
  <c r="AA23" i="3" s="1"/>
  <c r="F37" i="2"/>
  <c r="AA46" i="3" s="1" a="1"/>
  <c r="AA46" i="3" s="1"/>
  <c r="G37" i="2"/>
  <c r="AA49" i="3" s="1" a="1"/>
  <c r="AA49" i="3" s="1"/>
  <c r="H37" i="2"/>
  <c r="AA58" i="3" s="1" a="1"/>
  <c r="AA58" i="3" s="1"/>
  <c r="I37" i="2"/>
  <c r="AA71" i="3" s="1" a="1"/>
  <c r="AA71" i="3" s="1"/>
  <c r="J37" i="2"/>
  <c r="AA80" i="3" s="1" a="1"/>
  <c r="AA80" i="3" s="1"/>
  <c r="K37" i="2"/>
  <c r="AA82" i="3" s="1" a="1"/>
  <c r="AA82" i="3" s="1"/>
  <c r="B38" i="2"/>
  <c r="AB8" i="3" s="1" a="1"/>
  <c r="AB8" i="3" s="1"/>
  <c r="BN8" i="3" s="1"/>
  <c r="C38" i="2"/>
  <c r="AB9" i="3" s="1" a="1"/>
  <c r="AB9" i="3" s="1"/>
  <c r="D38" i="2"/>
  <c r="AB16" i="3" s="1" a="1"/>
  <c r="AB16" i="3" s="1"/>
  <c r="E38" i="2"/>
  <c r="AB23" i="3" s="1" a="1"/>
  <c r="AB23" i="3" s="1"/>
  <c r="F38" i="2"/>
  <c r="AB46" i="3" s="1" a="1"/>
  <c r="AB46" i="3" s="1"/>
  <c r="G38" i="2"/>
  <c r="AB49" i="3" s="1" a="1"/>
  <c r="AB49" i="3" s="1"/>
  <c r="H38" i="2"/>
  <c r="AB58" i="3" s="1" a="1"/>
  <c r="AB58" i="3" s="1"/>
  <c r="I38" i="2"/>
  <c r="AB71" i="3" s="1" a="1"/>
  <c r="AB71" i="3" s="1"/>
  <c r="J38" i="2"/>
  <c r="AB80" i="3" s="1" a="1"/>
  <c r="AB80" i="3" s="1"/>
  <c r="K38" i="2"/>
  <c r="AB82" i="3" s="1" a="1"/>
  <c r="AB82" i="3" s="1"/>
  <c r="B39" i="2"/>
  <c r="AC8" i="3" s="1" a="1"/>
  <c r="AC8" i="3" s="1"/>
  <c r="BO8" i="3" s="1"/>
  <c r="C39" i="2"/>
  <c r="AC9" i="3" s="1" a="1"/>
  <c r="AC9" i="3" s="1"/>
  <c r="D39" i="2"/>
  <c r="AC16" i="3" s="1" a="1"/>
  <c r="AC16" i="3" s="1"/>
  <c r="E39" i="2"/>
  <c r="AC23" i="3" s="1" a="1"/>
  <c r="AC23" i="3" s="1"/>
  <c r="F39" i="2"/>
  <c r="AC46" i="3" s="1" a="1"/>
  <c r="AC46" i="3" s="1"/>
  <c r="G39" i="2"/>
  <c r="AC49" i="3" s="1" a="1"/>
  <c r="AC49" i="3" s="1"/>
  <c r="H39" i="2"/>
  <c r="AC58" i="3" s="1" a="1"/>
  <c r="AC58" i="3" s="1"/>
  <c r="I39" i="2"/>
  <c r="AC71" i="3" s="1" a="1"/>
  <c r="AC71" i="3" s="1"/>
  <c r="J39" i="2"/>
  <c r="AC80" i="3" s="1" a="1"/>
  <c r="AC80" i="3" s="1"/>
  <c r="K39" i="2"/>
  <c r="AC82" i="3" s="1" a="1"/>
  <c r="AC82" i="3" s="1"/>
  <c r="BS21" i="3" l="1"/>
  <c r="BS20" i="3"/>
  <c r="BT13" i="3"/>
  <c r="BR23" i="3"/>
  <c r="BT11" i="3"/>
  <c r="BS11" i="3"/>
  <c r="BS9" i="3"/>
  <c r="BS12" i="3"/>
  <c r="BT9" i="3"/>
  <c r="BT12" i="3"/>
  <c r="BR12" i="3"/>
  <c r="BS23" i="3"/>
  <c r="BT23" i="3"/>
  <c r="BS13" i="3"/>
  <c r="BT20" i="3"/>
  <c r="BT21" i="3"/>
  <c r="BQ14" i="3"/>
  <c r="BS14" i="3"/>
  <c r="BT14" i="3"/>
  <c r="BP12" i="3"/>
  <c r="BQ12" i="3"/>
  <c r="BP14" i="3"/>
  <c r="BR14" i="3"/>
  <c r="BP21" i="3"/>
  <c r="BR21" i="3"/>
  <c r="BR9" i="3"/>
  <c r="BR20" i="3"/>
  <c r="BP9" i="3"/>
  <c r="BP13" i="3"/>
  <c r="BQ13" i="3"/>
  <c r="BP11" i="3"/>
  <c r="BP23" i="3"/>
  <c r="BR13" i="3"/>
  <c r="BQ11" i="3"/>
  <c r="BQ23" i="3"/>
  <c r="BQ9" i="3"/>
  <c r="BQ21" i="3"/>
  <c r="BR11" i="3"/>
  <c r="BP20" i="3"/>
  <c r="BQ20" i="3"/>
  <c r="AG59" i="3"/>
  <c r="AF59" i="3"/>
  <c r="AH83" i="3"/>
  <c r="AE53" i="3"/>
  <c r="AG53" i="3"/>
  <c r="AF53" i="3"/>
  <c r="AD53" i="3"/>
  <c r="AF83" i="3"/>
  <c r="AG83" i="3"/>
  <c r="AE59" i="3"/>
  <c r="AH53" i="3"/>
  <c r="AH59" i="3"/>
  <c r="AE83" i="3"/>
  <c r="AD59" i="3"/>
  <c r="AD83" i="3"/>
  <c r="BF14" i="3"/>
  <c r="BJ14" i="3"/>
  <c r="BA14" i="3"/>
  <c r="BG14" i="3"/>
  <c r="BB14" i="3"/>
  <c r="BE14" i="3"/>
  <c r="BC14" i="3"/>
  <c r="BN14" i="3"/>
  <c r="BK14" i="3"/>
  <c r="AZ14" i="3"/>
  <c r="BL14" i="3"/>
  <c r="BI14" i="3"/>
  <c r="BH14" i="3"/>
  <c r="BO14" i="3"/>
  <c r="BM14" i="3"/>
  <c r="BD14" i="3"/>
  <c r="BL13" i="3"/>
  <c r="N83" i="3"/>
  <c r="BE11" i="3"/>
  <c r="BD21" i="3"/>
  <c r="BL20" i="3"/>
  <c r="BA20" i="3"/>
  <c r="BM9" i="3"/>
  <c r="BM13" i="3"/>
  <c r="BM20" i="3"/>
  <c r="BF21" i="3"/>
  <c r="BG21" i="3"/>
  <c r="AZ12" i="3"/>
  <c r="BA12" i="3"/>
  <c r="BI21" i="3"/>
  <c r="BB13" i="3"/>
  <c r="BJ21" i="3"/>
  <c r="BC13" i="3"/>
  <c r="BK21" i="3"/>
  <c r="AZ21" i="3"/>
  <c r="BL23" i="3"/>
  <c r="BA21" i="3"/>
  <c r="BM23" i="3"/>
  <c r="BG13" i="3"/>
  <c r="BI13" i="3"/>
  <c r="AZ13" i="3"/>
  <c r="BL11" i="3"/>
  <c r="BO20" i="3"/>
  <c r="BH13" i="3"/>
  <c r="BH21" i="3"/>
  <c r="BA13" i="3"/>
  <c r="BE13" i="3"/>
  <c r="BF13" i="3"/>
  <c r="BH9" i="3"/>
  <c r="BL12" i="3"/>
  <c r="BI9" i="3"/>
  <c r="BE23" i="3"/>
  <c r="BM12" i="3"/>
  <c r="BM21" i="3"/>
  <c r="BN11" i="3"/>
  <c r="BJ9" i="3"/>
  <c r="BN13" i="3"/>
  <c r="BN20" i="3"/>
  <c r="BN23" i="3"/>
  <c r="BM11" i="3"/>
  <c r="BO11" i="3"/>
  <c r="BD23" i="3"/>
  <c r="BF11" i="3"/>
  <c r="BF23" i="3"/>
  <c r="BN9" i="3"/>
  <c r="BN12" i="3"/>
  <c r="BO9" i="3"/>
  <c r="BO13" i="3"/>
  <c r="BO12" i="3"/>
  <c r="BO23" i="3"/>
  <c r="BO21" i="3"/>
  <c r="BB20" i="3"/>
  <c r="BN21" i="3"/>
  <c r="AZ11" i="3"/>
  <c r="BD11" i="3"/>
  <c r="AZ20" i="3"/>
  <c r="BL9" i="3"/>
  <c r="BL21" i="3"/>
  <c r="BG20" i="3"/>
  <c r="BG23" i="3"/>
  <c r="BH12" i="3"/>
  <c r="BH23" i="3"/>
  <c r="BI12" i="3"/>
  <c r="BI20" i="3"/>
  <c r="BJ11" i="3"/>
  <c r="BF20" i="3"/>
  <c r="BC9" i="3"/>
  <c r="BK12" i="3"/>
  <c r="BD13" i="3"/>
  <c r="BD12" i="3"/>
  <c r="BE9" i="3"/>
  <c r="BE12" i="3"/>
  <c r="BF9" i="3"/>
  <c r="BF12" i="3"/>
  <c r="BB21" i="3"/>
  <c r="BG9" i="3"/>
  <c r="BC21" i="3"/>
  <c r="BG12" i="3"/>
  <c r="BD20" i="3"/>
  <c r="BD9" i="3"/>
  <c r="BB11" i="3"/>
  <c r="BK9" i="3"/>
  <c r="BG11" i="3"/>
  <c r="BC20" i="3"/>
  <c r="BE20" i="3"/>
  <c r="BI23" i="3"/>
  <c r="Y59" i="3"/>
  <c r="BA23" i="3"/>
  <c r="BE21" i="3"/>
  <c r="BK11" i="3"/>
  <c r="BH20" i="3"/>
  <c r="BA9" i="3"/>
  <c r="BJ12" i="3"/>
  <c r="BJ20" i="3"/>
  <c r="BJ23" i="3"/>
  <c r="BC12" i="3"/>
  <c r="BJ13" i="3"/>
  <c r="BC11" i="3"/>
  <c r="BK23" i="3"/>
  <c r="AZ9" i="3"/>
  <c r="BI11" i="3"/>
  <c r="BB9" i="3"/>
  <c r="BB12" i="3"/>
  <c r="BK13" i="3"/>
  <c r="BK20" i="3"/>
  <c r="BH11" i="3"/>
  <c r="AZ23" i="3"/>
  <c r="BA11" i="3"/>
  <c r="BB23" i="3"/>
  <c r="BC23" i="3"/>
  <c r="AC53" i="3"/>
  <c r="W59" i="3"/>
  <c r="Z83" i="3"/>
  <c r="AA83" i="3"/>
  <c r="S59" i="3"/>
  <c r="Z53" i="3"/>
  <c r="AB59" i="3"/>
  <c r="V59" i="3"/>
  <c r="AA33" i="3"/>
  <c r="AB33" i="3"/>
  <c r="AC33" i="3"/>
  <c r="AB83" i="3"/>
  <c r="AC83" i="3"/>
  <c r="Z33" i="3"/>
  <c r="AA59" i="3"/>
  <c r="AC59" i="3"/>
  <c r="AA53" i="3"/>
  <c r="Z59" i="3"/>
  <c r="AB53" i="3"/>
  <c r="T59" i="3"/>
  <c r="N59" i="3"/>
  <c r="Y33" i="3"/>
  <c r="Q59" i="3"/>
  <c r="U59" i="3"/>
  <c r="Q83" i="3"/>
  <c r="R83" i="3"/>
  <c r="S83" i="3"/>
  <c r="X33" i="3"/>
  <c r="P59" i="3"/>
  <c r="T83" i="3"/>
  <c r="O59" i="3"/>
  <c r="X59" i="3"/>
  <c r="P83" i="3"/>
  <c r="U83" i="3"/>
  <c r="V83" i="3"/>
  <c r="R33" i="3"/>
  <c r="S33" i="3"/>
  <c r="T33" i="3"/>
  <c r="U53" i="3"/>
  <c r="V53" i="3"/>
  <c r="W53" i="3"/>
  <c r="Y53" i="3"/>
  <c r="X53" i="3"/>
  <c r="O83" i="3"/>
  <c r="U33" i="3"/>
  <c r="R59" i="3"/>
  <c r="V33" i="3"/>
  <c r="R53" i="3"/>
  <c r="T53" i="3"/>
  <c r="W33" i="3"/>
  <c r="S53" i="3"/>
  <c r="X83" i="3"/>
  <c r="N33" i="3"/>
  <c r="O33" i="3"/>
  <c r="P33" i="3"/>
  <c r="Q33" i="3"/>
  <c r="P53" i="3"/>
  <c r="N53" i="3"/>
  <c r="O53" i="3"/>
  <c r="Q53" i="3"/>
  <c r="W83" i="3"/>
  <c r="Y83" i="3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D15" i="3" a="1"/>
  <c r="D15" i="3" s="1"/>
  <c r="D22" i="3" a="1"/>
  <c r="D22" i="3" s="1"/>
  <c r="B47" i="3" a="1"/>
  <c r="B47" i="3" s="1"/>
  <c r="M81" i="3" a="1"/>
  <c r="M81" i="3" s="1"/>
  <c r="L81" i="3" a="1"/>
  <c r="L81" i="3" s="1"/>
  <c r="C15" i="3" a="1"/>
  <c r="C15" i="3" s="1"/>
  <c r="I19" i="2"/>
  <c r="BS24" i="3" l="1"/>
  <c r="BS17" i="3"/>
  <c r="BR24" i="3"/>
  <c r="BT24" i="3"/>
  <c r="BT17" i="3"/>
  <c r="BP17" i="3"/>
  <c r="BQ17" i="3"/>
  <c r="BR17" i="3"/>
  <c r="BQ24" i="3"/>
  <c r="BP24" i="3"/>
  <c r="AH63" i="3"/>
  <c r="AH62" i="3"/>
  <c r="AG63" i="3"/>
  <c r="AG62" i="3"/>
  <c r="AF62" i="3"/>
  <c r="AF63" i="3"/>
  <c r="AD63" i="3"/>
  <c r="AD62" i="3"/>
  <c r="AE63" i="3"/>
  <c r="AE62" i="3"/>
  <c r="BO24" i="3"/>
  <c r="BM17" i="3"/>
  <c r="BL24" i="3"/>
  <c r="BK24" i="3"/>
  <c r="BO17" i="3"/>
  <c r="BD24" i="3"/>
  <c r="BE17" i="3"/>
  <c r="BL17" i="3"/>
  <c r="BA17" i="3"/>
  <c r="AZ24" i="3"/>
  <c r="AZ17" i="3"/>
  <c r="BH17" i="3"/>
  <c r="BN17" i="3"/>
  <c r="BA24" i="3"/>
  <c r="BM24" i="3"/>
  <c r="BB17" i="3"/>
  <c r="BK17" i="3"/>
  <c r="BN24" i="3"/>
  <c r="BI24" i="3"/>
  <c r="BC17" i="3"/>
  <c r="BG17" i="3"/>
  <c r="BB24" i="3"/>
  <c r="BF24" i="3"/>
  <c r="BD17" i="3"/>
  <c r="BI17" i="3"/>
  <c r="BH24" i="3"/>
  <c r="BJ17" i="3"/>
  <c r="BF17" i="3"/>
  <c r="BG24" i="3"/>
  <c r="BC24" i="3"/>
  <c r="BJ24" i="3"/>
  <c r="BE24" i="3"/>
  <c r="X62" i="3"/>
  <c r="Z63" i="3"/>
  <c r="Z62" i="3"/>
  <c r="AC62" i="3"/>
  <c r="AC63" i="3"/>
  <c r="Y63" i="3"/>
  <c r="Y65" i="3" s="1"/>
  <c r="AB62" i="3"/>
  <c r="AB63" i="3"/>
  <c r="AA62" i="3"/>
  <c r="AA63" i="3"/>
  <c r="W62" i="3"/>
  <c r="W63" i="3"/>
  <c r="V62" i="3"/>
  <c r="V63" i="3"/>
  <c r="Q62" i="3"/>
  <c r="Q63" i="3"/>
  <c r="U62" i="3"/>
  <c r="U63" i="3"/>
  <c r="P62" i="3"/>
  <c r="P63" i="3"/>
  <c r="O63" i="3"/>
  <c r="O62" i="3"/>
  <c r="N63" i="3"/>
  <c r="N62" i="3"/>
  <c r="X63" i="3"/>
  <c r="T62" i="3"/>
  <c r="T63" i="3"/>
  <c r="Y62" i="3"/>
  <c r="S62" i="3"/>
  <c r="S63" i="3"/>
  <c r="R62" i="3"/>
  <c r="R63" i="3"/>
  <c r="M79" i="3" a="1"/>
  <c r="M79" i="3" s="1"/>
  <c r="M75" i="3" a="1"/>
  <c r="M75" i="3" s="1"/>
  <c r="M76" i="3" a="1"/>
  <c r="M76" i="3" s="1"/>
  <c r="M56" i="3" a="1"/>
  <c r="M56" i="3" s="1"/>
  <c r="M57" i="3" a="1"/>
  <c r="M57" i="3" s="1"/>
  <c r="M36" i="3" a="1"/>
  <c r="M36" i="3" s="1"/>
  <c r="M37" i="3" a="1"/>
  <c r="M37" i="3" s="1"/>
  <c r="M38" i="3" a="1"/>
  <c r="M38" i="3" s="1"/>
  <c r="M39" i="3" a="1"/>
  <c r="M39" i="3" s="1"/>
  <c r="M40" i="3" a="1"/>
  <c r="M40" i="3" s="1"/>
  <c r="M41" i="3" a="1"/>
  <c r="M41" i="3" s="1"/>
  <c r="M42" i="3" a="1"/>
  <c r="M42" i="3" s="1"/>
  <c r="M43" i="3" a="1"/>
  <c r="M43" i="3" s="1"/>
  <c r="M44" i="3" a="1"/>
  <c r="M44" i="3" s="1"/>
  <c r="M45" i="3" a="1"/>
  <c r="M45" i="3" s="1"/>
  <c r="M47" i="3" a="1"/>
  <c r="M47" i="3" s="1"/>
  <c r="M48" i="3" a="1"/>
  <c r="M48" i="3" s="1"/>
  <c r="M50" i="3" a="1"/>
  <c r="M50" i="3" s="1"/>
  <c r="AY22" i="3" s="1"/>
  <c r="M51" i="3" a="1"/>
  <c r="M51" i="3" s="1"/>
  <c r="M52" i="3" a="1"/>
  <c r="M52" i="3" s="1"/>
  <c r="M11" i="3" a="1"/>
  <c r="M11" i="3" s="1"/>
  <c r="M12" i="3" a="1"/>
  <c r="M12" i="3" s="1"/>
  <c r="M13" i="3" a="1"/>
  <c r="M13" i="3" s="1"/>
  <c r="M14" i="3" a="1"/>
  <c r="M14" i="3" s="1"/>
  <c r="M15" i="3" a="1"/>
  <c r="M15" i="3" s="1"/>
  <c r="AY10" i="3" s="1"/>
  <c r="M17" i="3" a="1"/>
  <c r="M17" i="3" s="1"/>
  <c r="M18" i="3" a="1"/>
  <c r="M18" i="3" s="1"/>
  <c r="M19" i="3" a="1"/>
  <c r="M19" i="3" s="1"/>
  <c r="M20" i="3" a="1"/>
  <c r="M20" i="3" s="1"/>
  <c r="M21" i="3" a="1"/>
  <c r="M21" i="3" s="1"/>
  <c r="M22" i="3" a="1"/>
  <c r="M22" i="3" s="1"/>
  <c r="M24" i="3" a="1"/>
  <c r="M24" i="3" s="1"/>
  <c r="M25" i="3" a="1"/>
  <c r="M25" i="3" s="1"/>
  <c r="M26" i="3" a="1"/>
  <c r="M26" i="3" s="1"/>
  <c r="M27" i="3" a="1"/>
  <c r="M27" i="3" s="1"/>
  <c r="M28" i="3" a="1"/>
  <c r="M28" i="3" s="1"/>
  <c r="M29" i="3" a="1"/>
  <c r="M29" i="3" s="1"/>
  <c r="M30" i="3" a="1"/>
  <c r="M30" i="3" s="1"/>
  <c r="M31" i="3" a="1"/>
  <c r="M31" i="3" s="1"/>
  <c r="M32" i="3" a="1"/>
  <c r="M32" i="3" s="1"/>
  <c r="J22" i="2"/>
  <c r="I22" i="2"/>
  <c r="L71" i="3" s="1" a="1"/>
  <c r="L71" i="3" s="1"/>
  <c r="K22" i="2"/>
  <c r="I23" i="2"/>
  <c r="M71" i="3" s="1" a="1"/>
  <c r="M71" i="3" s="1"/>
  <c r="B23" i="2"/>
  <c r="C23" i="2"/>
  <c r="M9" i="3" s="1" a="1"/>
  <c r="M9" i="3" s="1"/>
  <c r="D23" i="2"/>
  <c r="M16" i="3" s="1" a="1"/>
  <c r="M16" i="3" s="1"/>
  <c r="AY14" i="3" s="1"/>
  <c r="E23" i="2"/>
  <c r="M23" i="3" s="1" a="1"/>
  <c r="M23" i="3" s="1"/>
  <c r="F23" i="2"/>
  <c r="M46" i="3" s="1" a="1"/>
  <c r="M46" i="3" s="1"/>
  <c r="G23" i="2"/>
  <c r="M49" i="3" s="1" a="1"/>
  <c r="M49" i="3" s="1"/>
  <c r="H23" i="2"/>
  <c r="M58" i="3" s="1" a="1"/>
  <c r="M58" i="3" s="1"/>
  <c r="J23" i="2"/>
  <c r="M80" i="3" s="1" a="1"/>
  <c r="M80" i="3" s="1"/>
  <c r="K23" i="2"/>
  <c r="M82" i="3" s="1" a="1"/>
  <c r="M82" i="3" s="1"/>
  <c r="B22" i="2"/>
  <c r="L8" i="3" s="1" a="1"/>
  <c r="L8" i="3" s="1"/>
  <c r="I17" i="2"/>
  <c r="H17" i="2"/>
  <c r="H4" i="2"/>
  <c r="I4" i="2"/>
  <c r="H13" i="2"/>
  <c r="J4" i="2"/>
  <c r="K4" i="2"/>
  <c r="B79" i="3" a="1"/>
  <c r="B79" i="3" s="1"/>
  <c r="B4" i="2"/>
  <c r="J12" i="2"/>
  <c r="B80" i="3" s="1" a="1"/>
  <c r="B80" i="3" s="1"/>
  <c r="J5" i="2"/>
  <c r="J6" i="2"/>
  <c r="J7" i="2"/>
  <c r="J8" i="2"/>
  <c r="J9" i="2"/>
  <c r="J10" i="2"/>
  <c r="J11" i="2"/>
  <c r="J13" i="2"/>
  <c r="J14" i="2"/>
  <c r="J15" i="2"/>
  <c r="J16" i="2"/>
  <c r="J17" i="2"/>
  <c r="J18" i="2"/>
  <c r="J19" i="2"/>
  <c r="J20" i="2"/>
  <c r="J21" i="2"/>
  <c r="AG65" i="3" l="1"/>
  <c r="AG64" i="3"/>
  <c r="AE64" i="3"/>
  <c r="AE65" i="3"/>
  <c r="AF64" i="3"/>
  <c r="AF65" i="3"/>
  <c r="AD65" i="3"/>
  <c r="AD64" i="3"/>
  <c r="AH65" i="3"/>
  <c r="AH64" i="3"/>
  <c r="Y64" i="3"/>
  <c r="AA65" i="3"/>
  <c r="AA64" i="3"/>
  <c r="AB65" i="3"/>
  <c r="AB64" i="3"/>
  <c r="AC65" i="3"/>
  <c r="AC64" i="3"/>
  <c r="Z65" i="3"/>
  <c r="Z64" i="3"/>
  <c r="X65" i="3"/>
  <c r="X64" i="3"/>
  <c r="N64" i="3"/>
  <c r="N65" i="3"/>
  <c r="O64" i="3"/>
  <c r="O65" i="3"/>
  <c r="P64" i="3"/>
  <c r="P65" i="3"/>
  <c r="U65" i="3"/>
  <c r="U64" i="3"/>
  <c r="Q64" i="3"/>
  <c r="Q65" i="3"/>
  <c r="T65" i="3"/>
  <c r="T64" i="3"/>
  <c r="V65" i="3"/>
  <c r="V64" i="3"/>
  <c r="R65" i="3"/>
  <c r="R64" i="3"/>
  <c r="W65" i="3"/>
  <c r="W64" i="3"/>
  <c r="S65" i="3"/>
  <c r="S64" i="3"/>
  <c r="Y66" i="3"/>
  <c r="Y67" i="3"/>
  <c r="Y68" i="3" s="1"/>
  <c r="M8" i="3" a="1"/>
  <c r="M8" i="3" s="1"/>
  <c r="AY23" i="3"/>
  <c r="AY13" i="3"/>
  <c r="AY11" i="3"/>
  <c r="AY20" i="3"/>
  <c r="AY12" i="3"/>
  <c r="M59" i="3"/>
  <c r="AY21" i="3"/>
  <c r="AY9" i="3"/>
  <c r="M83" i="3"/>
  <c r="M53" i="3"/>
  <c r="I18" i="2"/>
  <c r="H71" i="3" s="1" a="1"/>
  <c r="H71" i="3" s="1"/>
  <c r="C81" i="3" a="1"/>
  <c r="C81" i="3" s="1"/>
  <c r="B81" i="3" a="1"/>
  <c r="B81" i="3" s="1"/>
  <c r="D81" i="3" a="1"/>
  <c r="D81" i="3" s="1"/>
  <c r="E81" i="3" a="1"/>
  <c r="E81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C75" i="3" a="1"/>
  <c r="C75" i="3" s="1"/>
  <c r="B75" i="3" a="1"/>
  <c r="B75" i="3" s="1"/>
  <c r="C79" i="3" a="1"/>
  <c r="C79" i="3" s="1"/>
  <c r="D79" i="3" a="1"/>
  <c r="D79" i="3" s="1"/>
  <c r="E79" i="3" a="1"/>
  <c r="E79" i="3" s="1"/>
  <c r="F79" i="3" a="1"/>
  <c r="F79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L79" i="3" a="1"/>
  <c r="L79" i="3" s="1"/>
  <c r="C80" i="3" a="1"/>
  <c r="C80" i="3" s="1"/>
  <c r="D80" i="3" a="1"/>
  <c r="D80" i="3" s="1"/>
  <c r="E80" i="3" a="1"/>
  <c r="E80" i="3" s="1"/>
  <c r="F80" i="3" a="1"/>
  <c r="F80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L80" i="3" a="1"/>
  <c r="L80" i="3" s="1"/>
  <c r="C76" i="3" a="1"/>
  <c r="C76" i="3" s="1"/>
  <c r="D76" i="3" a="1"/>
  <c r="D76" i="3" s="1"/>
  <c r="E76" i="3" a="1"/>
  <c r="E76" i="3" s="1"/>
  <c r="F76" i="3" a="1"/>
  <c r="F76" i="3" s="1"/>
  <c r="G76" i="3" a="1"/>
  <c r="G76" i="3" s="1"/>
  <c r="H76" i="3" a="1"/>
  <c r="H76" i="3" s="1"/>
  <c r="I76" i="3" a="1"/>
  <c r="I76" i="3" s="1"/>
  <c r="J76" i="3" a="1"/>
  <c r="J76" i="3" s="1"/>
  <c r="K76" i="3" a="1"/>
  <c r="K76" i="3" s="1"/>
  <c r="L76" i="3" a="1"/>
  <c r="L76" i="3" s="1"/>
  <c r="D75" i="3" a="1"/>
  <c r="D75" i="3" s="1"/>
  <c r="E75" i="3" a="1"/>
  <c r="E75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L75" i="3" a="1"/>
  <c r="L75" i="3" s="1"/>
  <c r="B76" i="3" a="1"/>
  <c r="B76" i="3" s="1"/>
  <c r="B36" i="3" a="1"/>
  <c r="B36" i="3" s="1"/>
  <c r="K5" i="2"/>
  <c r="K6" i="2"/>
  <c r="K7" i="2"/>
  <c r="K8" i="2"/>
  <c r="K9" i="2"/>
  <c r="K10" i="2"/>
  <c r="K11" i="2"/>
  <c r="K12" i="2"/>
  <c r="B82" i="3" s="1" a="1"/>
  <c r="B82" i="3" s="1"/>
  <c r="K13" i="2"/>
  <c r="C82" i="3" s="1" a="1"/>
  <c r="C82" i="3" s="1"/>
  <c r="K14" i="2"/>
  <c r="D82" i="3" s="1" a="1"/>
  <c r="D82" i="3" s="1"/>
  <c r="K15" i="2"/>
  <c r="E82" i="3" s="1" a="1"/>
  <c r="E82" i="3" s="1"/>
  <c r="K16" i="2"/>
  <c r="F82" i="3" s="1" a="1"/>
  <c r="F82" i="3" s="1"/>
  <c r="K17" i="2"/>
  <c r="G82" i="3" s="1" a="1"/>
  <c r="G82" i="3" s="1"/>
  <c r="K18" i="2"/>
  <c r="H82" i="3" s="1" a="1"/>
  <c r="H82" i="3" s="1"/>
  <c r="K19" i="2"/>
  <c r="I82" i="3" s="1" a="1"/>
  <c r="I82" i="3" s="1"/>
  <c r="K20" i="2"/>
  <c r="J82" i="3" s="1" a="1"/>
  <c r="J82" i="3" s="1"/>
  <c r="K21" i="2"/>
  <c r="K82" i="3" s="1" a="1"/>
  <c r="K82" i="3" s="1"/>
  <c r="L82" i="3" a="1"/>
  <c r="L82" i="3" s="1"/>
  <c r="I5" i="2"/>
  <c r="I6" i="2"/>
  <c r="I7" i="2"/>
  <c r="I8" i="2"/>
  <c r="I9" i="2"/>
  <c r="I10" i="2"/>
  <c r="I11" i="2"/>
  <c r="I12" i="2"/>
  <c r="B71" i="3" s="1" a="1"/>
  <c r="B71" i="3" s="1"/>
  <c r="I13" i="2"/>
  <c r="C71" i="3" s="1" a="1"/>
  <c r="C71" i="3" s="1"/>
  <c r="I14" i="2"/>
  <c r="D71" i="3" s="1" a="1"/>
  <c r="D71" i="3" s="1"/>
  <c r="I15" i="2"/>
  <c r="E71" i="3" s="1" a="1"/>
  <c r="E71" i="3" s="1"/>
  <c r="I16" i="2"/>
  <c r="F71" i="3" s="1" a="1"/>
  <c r="F71" i="3" s="1"/>
  <c r="G71" i="3" a="1"/>
  <c r="G71" i="3" s="1"/>
  <c r="I71" i="3" a="1"/>
  <c r="I71" i="3" s="1"/>
  <c r="I20" i="2"/>
  <c r="J71" i="3" s="1" a="1"/>
  <c r="J71" i="3" s="1"/>
  <c r="I21" i="2"/>
  <c r="K71" i="3" s="1" a="1"/>
  <c r="K71" i="3" s="1"/>
  <c r="H5" i="2"/>
  <c r="H6" i="2"/>
  <c r="H7" i="2"/>
  <c r="H8" i="2"/>
  <c r="H9" i="2"/>
  <c r="H10" i="2"/>
  <c r="H11" i="2"/>
  <c r="H12" i="2"/>
  <c r="B58" i="3" s="1" a="1"/>
  <c r="B58" i="3" s="1"/>
  <c r="C58" i="3" a="1"/>
  <c r="C58" i="3" s="1"/>
  <c r="H14" i="2"/>
  <c r="D58" i="3" s="1" a="1"/>
  <c r="D58" i="3" s="1"/>
  <c r="H15" i="2"/>
  <c r="E58" i="3" s="1" a="1"/>
  <c r="E58" i="3" s="1"/>
  <c r="H16" i="2"/>
  <c r="F58" i="3" s="1" a="1"/>
  <c r="F58" i="3" s="1"/>
  <c r="G58" i="3" a="1"/>
  <c r="G58" i="3" s="1"/>
  <c r="H18" i="2"/>
  <c r="H58" i="3" s="1" a="1"/>
  <c r="H58" i="3" s="1"/>
  <c r="H19" i="2"/>
  <c r="I58" i="3" s="1" a="1"/>
  <c r="I58" i="3" s="1"/>
  <c r="H20" i="2"/>
  <c r="J58" i="3" s="1" a="1"/>
  <c r="J58" i="3" s="1"/>
  <c r="H21" i="2"/>
  <c r="K58" i="3" s="1" a="1"/>
  <c r="K58" i="3" s="1"/>
  <c r="H22" i="2"/>
  <c r="L58" i="3" s="1" a="1"/>
  <c r="L58" i="3" s="1"/>
  <c r="G4" i="2"/>
  <c r="G5" i="2"/>
  <c r="G6" i="2"/>
  <c r="G7" i="2"/>
  <c r="G8" i="2"/>
  <c r="G9" i="2"/>
  <c r="G10" i="2"/>
  <c r="G11" i="2"/>
  <c r="G12" i="2"/>
  <c r="B49" i="3" s="1" a="1"/>
  <c r="B49" i="3" s="1"/>
  <c r="G13" i="2"/>
  <c r="C49" i="3" s="1" a="1"/>
  <c r="C49" i="3" s="1"/>
  <c r="G14" i="2"/>
  <c r="D49" i="3" s="1" a="1"/>
  <c r="D49" i="3" s="1"/>
  <c r="G15" i="2"/>
  <c r="E49" i="3" s="1" a="1"/>
  <c r="E49" i="3" s="1"/>
  <c r="G16" i="2"/>
  <c r="F49" i="3" s="1" a="1"/>
  <c r="F49" i="3" s="1"/>
  <c r="G17" i="2"/>
  <c r="G49" i="3" s="1" a="1"/>
  <c r="G49" i="3" s="1"/>
  <c r="G18" i="2"/>
  <c r="H49" i="3" s="1" a="1"/>
  <c r="H49" i="3" s="1"/>
  <c r="G19" i="2"/>
  <c r="I49" i="3" s="1" a="1"/>
  <c r="I49" i="3" s="1"/>
  <c r="G20" i="2"/>
  <c r="J49" i="3" s="1" a="1"/>
  <c r="J49" i="3" s="1"/>
  <c r="G21" i="2"/>
  <c r="K49" i="3" s="1" a="1"/>
  <c r="K49" i="3" s="1"/>
  <c r="G22" i="2"/>
  <c r="L49" i="3" s="1" a="1"/>
  <c r="L49" i="3" s="1"/>
  <c r="F5" i="2"/>
  <c r="F6" i="2"/>
  <c r="F7" i="2"/>
  <c r="F8" i="2"/>
  <c r="F9" i="2"/>
  <c r="F10" i="2"/>
  <c r="F11" i="2"/>
  <c r="F12" i="2"/>
  <c r="B46" i="3" s="1" a="1"/>
  <c r="B46" i="3" s="1"/>
  <c r="F13" i="2"/>
  <c r="C46" i="3" s="1" a="1"/>
  <c r="C46" i="3" s="1"/>
  <c r="F14" i="2"/>
  <c r="D46" i="3" s="1" a="1"/>
  <c r="D46" i="3" s="1"/>
  <c r="F15" i="2"/>
  <c r="E46" i="3" s="1" a="1"/>
  <c r="E46" i="3" s="1"/>
  <c r="F16" i="2"/>
  <c r="F46" i="3" s="1" a="1"/>
  <c r="F46" i="3" s="1"/>
  <c r="F17" i="2"/>
  <c r="G46" i="3" s="1" a="1"/>
  <c r="G46" i="3" s="1"/>
  <c r="F18" i="2"/>
  <c r="H46" i="3" s="1" a="1"/>
  <c r="H46" i="3" s="1"/>
  <c r="F19" i="2"/>
  <c r="I46" i="3" s="1" a="1"/>
  <c r="I46" i="3" s="1"/>
  <c r="F20" i="2"/>
  <c r="J46" i="3" s="1" a="1"/>
  <c r="J46" i="3" s="1"/>
  <c r="F21" i="2"/>
  <c r="K46" i="3" s="1" a="1"/>
  <c r="K46" i="3" s="1"/>
  <c r="F22" i="2"/>
  <c r="L46" i="3" s="1" a="1"/>
  <c r="L46" i="3" s="1"/>
  <c r="F4" i="2"/>
  <c r="E4" i="2"/>
  <c r="E5" i="2"/>
  <c r="E6" i="2"/>
  <c r="E7" i="2"/>
  <c r="E8" i="2"/>
  <c r="E9" i="2"/>
  <c r="E10" i="2"/>
  <c r="E11" i="2"/>
  <c r="E12" i="2"/>
  <c r="B23" i="3" s="1" a="1"/>
  <c r="B23" i="3" s="1"/>
  <c r="E13" i="2"/>
  <c r="C23" i="3" s="1" a="1"/>
  <c r="C23" i="3" s="1"/>
  <c r="E14" i="2"/>
  <c r="D23" i="3" s="1" a="1"/>
  <c r="D23" i="3" s="1"/>
  <c r="E15" i="2"/>
  <c r="E23" i="3" s="1" a="1"/>
  <c r="E23" i="3" s="1"/>
  <c r="E16" i="2"/>
  <c r="F23" i="3" s="1" a="1"/>
  <c r="F23" i="3" s="1"/>
  <c r="E17" i="2"/>
  <c r="G23" i="3" s="1" a="1"/>
  <c r="G23" i="3" s="1"/>
  <c r="E18" i="2"/>
  <c r="H23" i="3" s="1" a="1"/>
  <c r="H23" i="3" s="1"/>
  <c r="E19" i="2"/>
  <c r="I23" i="3" s="1" a="1"/>
  <c r="I23" i="3" s="1"/>
  <c r="E20" i="2"/>
  <c r="J23" i="3" s="1" a="1"/>
  <c r="J23" i="3" s="1"/>
  <c r="E21" i="2"/>
  <c r="K23" i="3" s="1" a="1"/>
  <c r="K23" i="3" s="1"/>
  <c r="E22" i="2"/>
  <c r="L23" i="3" s="1" a="1"/>
  <c r="L23" i="3" s="1"/>
  <c r="C4" i="2"/>
  <c r="D5" i="2"/>
  <c r="D6" i="2"/>
  <c r="D7" i="2"/>
  <c r="D8" i="2"/>
  <c r="D9" i="2"/>
  <c r="D10" i="2"/>
  <c r="D11" i="2"/>
  <c r="D12" i="2"/>
  <c r="B16" i="3" s="1" a="1"/>
  <c r="B16" i="3" s="1"/>
  <c r="AN14" i="3" s="1"/>
  <c r="D13" i="2"/>
  <c r="C16" i="3" s="1" a="1"/>
  <c r="C16" i="3" s="1"/>
  <c r="AO14" i="3" s="1"/>
  <c r="D14" i="2"/>
  <c r="D15" i="2"/>
  <c r="E16" i="3" s="1" a="1"/>
  <c r="E16" i="3" s="1"/>
  <c r="AQ14" i="3" s="1"/>
  <c r="D16" i="2"/>
  <c r="F16" i="3" s="1" a="1"/>
  <c r="F16" i="3" s="1"/>
  <c r="AR14" i="3" s="1"/>
  <c r="D17" i="2"/>
  <c r="G16" i="3" s="1" a="1"/>
  <c r="G16" i="3" s="1"/>
  <c r="AS14" i="3" s="1"/>
  <c r="D18" i="2"/>
  <c r="H16" i="3" s="1" a="1"/>
  <c r="H16" i="3" s="1"/>
  <c r="AT14" i="3" s="1"/>
  <c r="D19" i="2"/>
  <c r="I16" i="3" s="1" a="1"/>
  <c r="I16" i="3" s="1"/>
  <c r="AU14" i="3" s="1"/>
  <c r="D20" i="2"/>
  <c r="J16" i="3" s="1" a="1"/>
  <c r="J16" i="3" s="1"/>
  <c r="AV14" i="3" s="1"/>
  <c r="D21" i="2"/>
  <c r="K16" i="3" s="1" a="1"/>
  <c r="K16" i="3" s="1"/>
  <c r="AW14" i="3" s="1"/>
  <c r="D22" i="2"/>
  <c r="L16" i="3" s="1" a="1"/>
  <c r="L16" i="3" s="1"/>
  <c r="AX14" i="3" s="1"/>
  <c r="D4" i="2"/>
  <c r="C5" i="2"/>
  <c r="C6" i="2"/>
  <c r="C7" i="2"/>
  <c r="C8" i="2"/>
  <c r="C9" i="2"/>
  <c r="C10" i="2"/>
  <c r="C11" i="2"/>
  <c r="C12" i="2"/>
  <c r="B9" i="3" s="1" a="1"/>
  <c r="B9" i="3" s="1"/>
  <c r="C13" i="2"/>
  <c r="C9" i="3" s="1" a="1"/>
  <c r="C9" i="3" s="1"/>
  <c r="C14" i="2"/>
  <c r="D9" i="3" s="1" a="1"/>
  <c r="D9" i="3" s="1"/>
  <c r="C15" i="2"/>
  <c r="E9" i="3" s="1" a="1"/>
  <c r="E9" i="3" s="1"/>
  <c r="C16" i="2"/>
  <c r="F9" i="3" s="1" a="1"/>
  <c r="F9" i="3" s="1"/>
  <c r="C17" i="2"/>
  <c r="G9" i="3" s="1" a="1"/>
  <c r="G9" i="3" s="1"/>
  <c r="C18" i="2"/>
  <c r="H9" i="3" s="1" a="1"/>
  <c r="H9" i="3" s="1"/>
  <c r="C19" i="2"/>
  <c r="I9" i="3" s="1" a="1"/>
  <c r="I9" i="3" s="1"/>
  <c r="C20" i="2"/>
  <c r="J9" i="3" s="1" a="1"/>
  <c r="J9" i="3" s="1"/>
  <c r="C21" i="2"/>
  <c r="K9" i="3" s="1" a="1"/>
  <c r="K9" i="3" s="1"/>
  <c r="C22" i="2"/>
  <c r="L9" i="3" s="1" a="1"/>
  <c r="L9" i="3" s="1"/>
  <c r="B5" i="2"/>
  <c r="B6" i="2"/>
  <c r="B7" i="2"/>
  <c r="B8" i="2"/>
  <c r="B9" i="2"/>
  <c r="B10" i="2"/>
  <c r="B11" i="2"/>
  <c r="B12" i="2"/>
  <c r="B8" i="3" s="1" a="1"/>
  <c r="B8" i="3" s="1"/>
  <c r="B13" i="2"/>
  <c r="C8" i="3" s="1" a="1"/>
  <c r="C8" i="3" s="1"/>
  <c r="B14" i="2"/>
  <c r="D8" i="3" s="1" a="1"/>
  <c r="D8" i="3" s="1"/>
  <c r="B15" i="2"/>
  <c r="E8" i="3" s="1" a="1"/>
  <c r="E8" i="3" s="1"/>
  <c r="B16" i="2"/>
  <c r="F8" i="3" s="1" a="1"/>
  <c r="F8" i="3" s="1"/>
  <c r="B17" i="2"/>
  <c r="G8" i="3" s="1" a="1"/>
  <c r="G8" i="3" s="1"/>
  <c r="B18" i="2"/>
  <c r="H8" i="3" s="1" a="1"/>
  <c r="H8" i="3" s="1"/>
  <c r="B19" i="2"/>
  <c r="I8" i="3" s="1" a="1"/>
  <c r="I8" i="3" s="1"/>
  <c r="B20" i="2"/>
  <c r="J8" i="3" s="1" a="1"/>
  <c r="J8" i="3" s="1"/>
  <c r="B21" i="2"/>
  <c r="K8" i="3" s="1" a="1"/>
  <c r="K8" i="3" s="1"/>
  <c r="AX8" i="3"/>
  <c r="I13" i="3" a="1"/>
  <c r="I13" i="3" s="1"/>
  <c r="F13" i="3" a="1"/>
  <c r="F13" i="3" s="1"/>
  <c r="E13" i="3" a="1"/>
  <c r="E13" i="3" s="1"/>
  <c r="L13" i="3" a="1"/>
  <c r="L13" i="3" s="1"/>
  <c r="G14" i="3" a="1"/>
  <c r="G14" i="3" s="1"/>
  <c r="D13" i="3" a="1"/>
  <c r="D13" i="3" s="1"/>
  <c r="F14" i="3" a="1"/>
  <c r="F14" i="3" s="1"/>
  <c r="E14" i="3" a="1"/>
  <c r="E14" i="3" s="1"/>
  <c r="K13" i="3" a="1"/>
  <c r="K13" i="3" s="1"/>
  <c r="K14" i="3" a="1"/>
  <c r="K14" i="3" s="1"/>
  <c r="C13" i="3" a="1"/>
  <c r="C13" i="3" s="1"/>
  <c r="J14" i="3" a="1"/>
  <c r="J14" i="3" s="1"/>
  <c r="B14" i="3" a="1"/>
  <c r="B14" i="3" s="1"/>
  <c r="J13" i="3" a="1"/>
  <c r="J13" i="3" s="1"/>
  <c r="H13" i="3" a="1"/>
  <c r="H13" i="3" s="1"/>
  <c r="G13" i="3" a="1"/>
  <c r="G13" i="3" s="1"/>
  <c r="L14" i="3" a="1"/>
  <c r="L14" i="3" s="1"/>
  <c r="I14" i="3" a="1"/>
  <c r="I14" i="3" s="1"/>
  <c r="H14" i="3" a="1"/>
  <c r="H14" i="3" s="1"/>
  <c r="D14" i="3" a="1"/>
  <c r="D14" i="3" s="1"/>
  <c r="B13" i="3" a="1"/>
  <c r="B13" i="3" s="1"/>
  <c r="C14" i="3" a="1"/>
  <c r="C14" i="3" s="1"/>
  <c r="E11" i="3" a="1"/>
  <c r="E11" i="3" s="1"/>
  <c r="F11" i="3" a="1"/>
  <c r="F11" i="3" s="1"/>
  <c r="I11" i="3" a="1"/>
  <c r="I11" i="3" s="1"/>
  <c r="D12" i="3" a="1"/>
  <c r="D12" i="3" s="1"/>
  <c r="B12" i="3" a="1"/>
  <c r="B12" i="3" s="1"/>
  <c r="H11" i="3" a="1"/>
  <c r="H11" i="3" s="1"/>
  <c r="G19" i="3" a="1"/>
  <c r="G19" i="3" s="1"/>
  <c r="L11" i="3" a="1"/>
  <c r="L11" i="3" s="1"/>
  <c r="D11" i="3" a="1"/>
  <c r="D11" i="3" s="1"/>
  <c r="C11" i="3" a="1"/>
  <c r="C11" i="3" s="1"/>
  <c r="J11" i="3" a="1"/>
  <c r="J11" i="3" s="1"/>
  <c r="B11" i="3" a="1"/>
  <c r="B11" i="3" s="1"/>
  <c r="G12" i="3" a="1"/>
  <c r="G12" i="3" s="1"/>
  <c r="K12" i="3" a="1"/>
  <c r="K12" i="3" s="1"/>
  <c r="L12" i="3" a="1"/>
  <c r="L12" i="3" s="1"/>
  <c r="H12" i="3" a="1"/>
  <c r="H12" i="3" s="1"/>
  <c r="E12" i="3" a="1"/>
  <c r="E12" i="3" s="1"/>
  <c r="F12" i="3" a="1"/>
  <c r="F12" i="3" s="1"/>
  <c r="J12" i="3" a="1"/>
  <c r="J12" i="3" s="1"/>
  <c r="I12" i="3" a="1"/>
  <c r="I12" i="3" s="1"/>
  <c r="C12" i="3" a="1"/>
  <c r="C12" i="3" s="1"/>
  <c r="K11" i="3" a="1"/>
  <c r="K11" i="3" s="1"/>
  <c r="G11" i="3" a="1"/>
  <c r="G11" i="3" s="1"/>
  <c r="G37" i="3" a="1"/>
  <c r="G37" i="3" s="1"/>
  <c r="K37" i="3" a="1"/>
  <c r="K37" i="3" s="1"/>
  <c r="J37" i="3" a="1"/>
  <c r="J37" i="3" s="1"/>
  <c r="I37" i="3" a="1"/>
  <c r="I37" i="3" s="1"/>
  <c r="F37" i="3" a="1"/>
  <c r="F37" i="3" s="1"/>
  <c r="D37" i="3" a="1"/>
  <c r="D37" i="3" s="1"/>
  <c r="H37" i="3" a="1"/>
  <c r="H37" i="3" s="1"/>
  <c r="L37" i="3" a="1"/>
  <c r="L37" i="3" s="1"/>
  <c r="E37" i="3" a="1"/>
  <c r="E37" i="3" s="1"/>
  <c r="D57" i="3" a="1"/>
  <c r="D57" i="3" s="1"/>
  <c r="L52" i="3" a="1"/>
  <c r="L52" i="3" s="1"/>
  <c r="C56" i="3" a="1"/>
  <c r="C56" i="3" s="1"/>
  <c r="B57" i="3" a="1"/>
  <c r="B57" i="3" s="1"/>
  <c r="J52" i="3" a="1"/>
  <c r="J52" i="3" s="1"/>
  <c r="K52" i="3" a="1"/>
  <c r="K52" i="3" s="1"/>
  <c r="F52" i="3" a="1"/>
  <c r="F52" i="3" s="1"/>
  <c r="H52" i="3" a="1"/>
  <c r="H52" i="3" s="1"/>
  <c r="B56" i="3" a="1"/>
  <c r="B56" i="3" s="1"/>
  <c r="E52" i="3" a="1"/>
  <c r="E52" i="3" s="1"/>
  <c r="I52" i="3" a="1"/>
  <c r="I52" i="3" s="1"/>
  <c r="D52" i="3" a="1"/>
  <c r="D52" i="3" s="1"/>
  <c r="H57" i="3" a="1"/>
  <c r="H57" i="3" s="1"/>
  <c r="G56" i="3" a="1"/>
  <c r="G56" i="3" s="1"/>
  <c r="G57" i="3" a="1"/>
  <c r="G57" i="3" s="1"/>
  <c r="I57" i="3" a="1"/>
  <c r="I57" i="3" s="1"/>
  <c r="E57" i="3" a="1"/>
  <c r="E57" i="3" s="1"/>
  <c r="K56" i="3" a="1"/>
  <c r="K56" i="3" s="1"/>
  <c r="H56" i="3" a="1"/>
  <c r="H56" i="3" s="1"/>
  <c r="D56" i="3" a="1"/>
  <c r="D56" i="3" s="1"/>
  <c r="L57" i="3" a="1"/>
  <c r="L57" i="3" s="1"/>
  <c r="F57" i="3" a="1"/>
  <c r="F57" i="3" s="1"/>
  <c r="E56" i="3" a="1"/>
  <c r="E56" i="3" s="1"/>
  <c r="K57" i="3" a="1"/>
  <c r="K57" i="3" s="1"/>
  <c r="C57" i="3" a="1"/>
  <c r="C57" i="3" s="1"/>
  <c r="F56" i="3" a="1"/>
  <c r="F56" i="3" s="1"/>
  <c r="J57" i="3" a="1"/>
  <c r="J57" i="3" s="1"/>
  <c r="J56" i="3" a="1"/>
  <c r="J56" i="3" s="1"/>
  <c r="L56" i="3" a="1"/>
  <c r="L56" i="3" s="1"/>
  <c r="I56" i="3" a="1"/>
  <c r="I56" i="3" s="1"/>
  <c r="F47" i="3" a="1"/>
  <c r="F47" i="3" s="1"/>
  <c r="K50" i="3" a="1"/>
  <c r="K50" i="3" s="1"/>
  <c r="AW22" i="3" s="1"/>
  <c r="G50" i="3" a="1"/>
  <c r="G50" i="3" s="1"/>
  <c r="AS22" i="3" s="1"/>
  <c r="J50" i="3" a="1"/>
  <c r="J50" i="3" s="1"/>
  <c r="AV22" i="3" s="1"/>
  <c r="L50" i="3" a="1"/>
  <c r="L50" i="3" s="1"/>
  <c r="AX22" i="3" s="1"/>
  <c r="E47" i="3" a="1"/>
  <c r="E47" i="3" s="1"/>
  <c r="E48" i="3" a="1"/>
  <c r="E48" i="3" s="1"/>
  <c r="C51" i="3" a="1"/>
  <c r="C51" i="3" s="1"/>
  <c r="F50" i="3" a="1"/>
  <c r="F50" i="3" s="1"/>
  <c r="AR22" i="3" s="1"/>
  <c r="C47" i="3" a="1"/>
  <c r="C47" i="3" s="1"/>
  <c r="E50" i="3" a="1"/>
  <c r="E50" i="3" s="1"/>
  <c r="AQ22" i="3" s="1"/>
  <c r="G48" i="3" a="1"/>
  <c r="G48" i="3" s="1"/>
  <c r="L51" i="3" a="1"/>
  <c r="L51" i="3" s="1"/>
  <c r="I50" i="3" a="1"/>
  <c r="I50" i="3" s="1"/>
  <c r="AU22" i="3" s="1"/>
  <c r="D51" i="3" a="1"/>
  <c r="D51" i="3" s="1"/>
  <c r="I48" i="3" a="1"/>
  <c r="I48" i="3" s="1"/>
  <c r="B51" i="3" a="1"/>
  <c r="B51" i="3" s="1"/>
  <c r="B50" i="3" a="1"/>
  <c r="B50" i="3" s="1"/>
  <c r="AN22" i="3" s="1"/>
  <c r="D50" i="3" a="1"/>
  <c r="D50" i="3" s="1"/>
  <c r="AP22" i="3" s="1"/>
  <c r="L47" i="3" a="1"/>
  <c r="L47" i="3" s="1"/>
  <c r="H47" i="3" a="1"/>
  <c r="H47" i="3" s="1"/>
  <c r="C52" i="3" a="1"/>
  <c r="C52" i="3" s="1"/>
  <c r="B48" i="3" a="1"/>
  <c r="B48" i="3" s="1"/>
  <c r="G52" i="3" a="1"/>
  <c r="G52" i="3" s="1"/>
  <c r="B52" i="3" a="1"/>
  <c r="B52" i="3" s="1"/>
  <c r="E51" i="3" a="1"/>
  <c r="E51" i="3" s="1"/>
  <c r="K51" i="3" a="1"/>
  <c r="K51" i="3" s="1"/>
  <c r="J51" i="3" a="1"/>
  <c r="J51" i="3" s="1"/>
  <c r="I51" i="3" a="1"/>
  <c r="I51" i="3" s="1"/>
  <c r="H51" i="3" a="1"/>
  <c r="H51" i="3" s="1"/>
  <c r="C48" i="3" a="1"/>
  <c r="C48" i="3" s="1"/>
  <c r="J47" i="3" a="1"/>
  <c r="J47" i="3" s="1"/>
  <c r="F48" i="3" a="1"/>
  <c r="F48" i="3" s="1"/>
  <c r="G51" i="3" a="1"/>
  <c r="G51" i="3" s="1"/>
  <c r="F51" i="3" a="1"/>
  <c r="F51" i="3" s="1"/>
  <c r="J48" i="3" a="1"/>
  <c r="J48" i="3" s="1"/>
  <c r="D47" i="3" a="1"/>
  <c r="D47" i="3" s="1"/>
  <c r="L48" i="3" a="1"/>
  <c r="L48" i="3" s="1"/>
  <c r="H50" i="3" a="1"/>
  <c r="H50" i="3" s="1"/>
  <c r="AT22" i="3" s="1"/>
  <c r="C50" i="3" a="1"/>
  <c r="C50" i="3" s="1"/>
  <c r="AO22" i="3" s="1"/>
  <c r="K48" i="3" a="1"/>
  <c r="K48" i="3" s="1"/>
  <c r="H48" i="3" a="1"/>
  <c r="H48" i="3" s="1"/>
  <c r="D48" i="3" a="1"/>
  <c r="D48" i="3" s="1"/>
  <c r="G47" i="3" a="1"/>
  <c r="G47" i="3" s="1"/>
  <c r="K47" i="3" a="1"/>
  <c r="K47" i="3" s="1"/>
  <c r="I47" i="3" a="1"/>
  <c r="I47" i="3" s="1"/>
  <c r="E45" i="3" a="1"/>
  <c r="E45" i="3" s="1"/>
  <c r="K42" i="3" a="1"/>
  <c r="K42" i="3" s="1"/>
  <c r="B45" i="3" a="1"/>
  <c r="B45" i="3" s="1"/>
  <c r="G42" i="3" a="1"/>
  <c r="G42" i="3" s="1"/>
  <c r="B42" i="3" a="1"/>
  <c r="B42" i="3" s="1"/>
  <c r="E42" i="3" a="1"/>
  <c r="E42" i="3" s="1"/>
  <c r="C42" i="3" a="1"/>
  <c r="C42" i="3" s="1"/>
  <c r="I44" i="3" a="1"/>
  <c r="I44" i="3" s="1"/>
  <c r="B44" i="3" a="1"/>
  <c r="B44" i="3" s="1"/>
  <c r="F42" i="3" a="1"/>
  <c r="F42" i="3" s="1"/>
  <c r="E44" i="3" a="1"/>
  <c r="E44" i="3" s="1"/>
  <c r="J44" i="3" a="1"/>
  <c r="J44" i="3" s="1"/>
  <c r="D42" i="3" a="1"/>
  <c r="D42" i="3" s="1"/>
  <c r="D44" i="3" a="1"/>
  <c r="D44" i="3" s="1"/>
  <c r="G44" i="3" a="1"/>
  <c r="G44" i="3" s="1"/>
  <c r="J42" i="3" a="1"/>
  <c r="J42" i="3" s="1"/>
  <c r="I42" i="3" a="1"/>
  <c r="I42" i="3" s="1"/>
  <c r="L42" i="3" a="1"/>
  <c r="L42" i="3" s="1"/>
  <c r="H42" i="3" a="1"/>
  <c r="H42" i="3" s="1"/>
  <c r="G45" i="3" a="1"/>
  <c r="G45" i="3" s="1"/>
  <c r="D45" i="3" a="1"/>
  <c r="D45" i="3" s="1"/>
  <c r="L44" i="3" a="1"/>
  <c r="L44" i="3" s="1"/>
  <c r="F44" i="3" a="1"/>
  <c r="F44" i="3" s="1"/>
  <c r="C44" i="3" a="1"/>
  <c r="C44" i="3" s="1"/>
  <c r="F45" i="3" a="1"/>
  <c r="F45" i="3" s="1"/>
  <c r="H44" i="3" a="1"/>
  <c r="H44" i="3" s="1"/>
  <c r="K45" i="3" a="1"/>
  <c r="K45" i="3" s="1"/>
  <c r="I45" i="3" a="1"/>
  <c r="I45" i="3" s="1"/>
  <c r="C45" i="3" a="1"/>
  <c r="C45" i="3" s="1"/>
  <c r="H45" i="3" a="1"/>
  <c r="H45" i="3" s="1"/>
  <c r="K44" i="3" a="1"/>
  <c r="K44" i="3" s="1"/>
  <c r="L45" i="3" a="1"/>
  <c r="L45" i="3" s="1"/>
  <c r="J45" i="3" a="1"/>
  <c r="J45" i="3" s="1"/>
  <c r="D39" i="3" a="1"/>
  <c r="D39" i="3" s="1"/>
  <c r="F38" i="3" a="1"/>
  <c r="F38" i="3" s="1"/>
  <c r="C37" i="3" a="1"/>
  <c r="C37" i="3" s="1"/>
  <c r="I40" i="3" a="1"/>
  <c r="I40" i="3" s="1"/>
  <c r="E40" i="3" a="1"/>
  <c r="E40" i="3" s="1"/>
  <c r="L36" i="3" a="1"/>
  <c r="L36" i="3" s="1"/>
  <c r="B40" i="3" a="1"/>
  <c r="B40" i="3" s="1"/>
  <c r="K39" i="3" a="1"/>
  <c r="K39" i="3" s="1"/>
  <c r="G39" i="3" a="1"/>
  <c r="G39" i="3" s="1"/>
  <c r="E38" i="3" a="1"/>
  <c r="E38" i="3" s="1"/>
  <c r="J36" i="3" a="1"/>
  <c r="J36" i="3" s="1"/>
  <c r="C41" i="3" a="1"/>
  <c r="C41" i="3" s="1"/>
  <c r="C39" i="3" a="1"/>
  <c r="C39" i="3" s="1"/>
  <c r="J39" i="3" a="1"/>
  <c r="J39" i="3" s="1"/>
  <c r="C38" i="3" a="1"/>
  <c r="C38" i="3" s="1"/>
  <c r="F41" i="3" a="1"/>
  <c r="F41" i="3" s="1"/>
  <c r="L41" i="3" a="1"/>
  <c r="L41" i="3" s="1"/>
  <c r="K41" i="3" a="1"/>
  <c r="K41" i="3" s="1"/>
  <c r="J41" i="3" a="1"/>
  <c r="J41" i="3" s="1"/>
  <c r="I41" i="3" a="1"/>
  <c r="I41" i="3" s="1"/>
  <c r="J40" i="3" a="1"/>
  <c r="J40" i="3" s="1"/>
  <c r="H41" i="3" a="1"/>
  <c r="H41" i="3" s="1"/>
  <c r="I39" i="3" a="1"/>
  <c r="I39" i="3" s="1"/>
  <c r="E41" i="3" a="1"/>
  <c r="E41" i="3" s="1"/>
  <c r="D41" i="3" a="1"/>
  <c r="D41" i="3" s="1"/>
  <c r="G41" i="3" a="1"/>
  <c r="G41" i="3" s="1"/>
  <c r="L40" i="3" a="1"/>
  <c r="L40" i="3" s="1"/>
  <c r="L39" i="3" a="1"/>
  <c r="L39" i="3" s="1"/>
  <c r="J38" i="3" a="1"/>
  <c r="J38" i="3" s="1"/>
  <c r="H38" i="3" a="1"/>
  <c r="H38" i="3" s="1"/>
  <c r="B41" i="3" a="1"/>
  <c r="B41" i="3" s="1"/>
  <c r="F36" i="3" a="1"/>
  <c r="F36" i="3" s="1"/>
  <c r="H39" i="3" a="1"/>
  <c r="H39" i="3" s="1"/>
  <c r="F39" i="3" a="1"/>
  <c r="F39" i="3" s="1"/>
  <c r="E39" i="3" a="1"/>
  <c r="E39" i="3" s="1"/>
  <c r="C40" i="3" a="1"/>
  <c r="C40" i="3" s="1"/>
  <c r="K38" i="3" a="1"/>
  <c r="K38" i="3" s="1"/>
  <c r="F40" i="3" a="1"/>
  <c r="F40" i="3" s="1"/>
  <c r="B38" i="3" a="1"/>
  <c r="B38" i="3" s="1"/>
  <c r="H40" i="3" a="1"/>
  <c r="H40" i="3" s="1"/>
  <c r="B37" i="3" a="1"/>
  <c r="B37" i="3" s="1"/>
  <c r="D38" i="3" a="1"/>
  <c r="D38" i="3" s="1"/>
  <c r="H36" i="3" a="1"/>
  <c r="H36" i="3" s="1"/>
  <c r="B39" i="3" a="1"/>
  <c r="B39" i="3" s="1"/>
  <c r="K40" i="3" a="1"/>
  <c r="K40" i="3" s="1"/>
  <c r="K36" i="3" a="1"/>
  <c r="K36" i="3" s="1"/>
  <c r="L38" i="3" a="1"/>
  <c r="L38" i="3" s="1"/>
  <c r="I36" i="3" a="1"/>
  <c r="I36" i="3" s="1"/>
  <c r="D40" i="3" a="1"/>
  <c r="D40" i="3" s="1"/>
  <c r="G38" i="3" a="1"/>
  <c r="G38" i="3" s="1"/>
  <c r="I38" i="3" a="1"/>
  <c r="I38" i="3" s="1"/>
  <c r="D30" i="3" a="1"/>
  <c r="D30" i="3" s="1"/>
  <c r="E30" i="3" a="1"/>
  <c r="E30" i="3" s="1"/>
  <c r="E36" i="3" a="1"/>
  <c r="E36" i="3" s="1"/>
  <c r="D36" i="3" a="1"/>
  <c r="D36" i="3" s="1"/>
  <c r="C36" i="3" a="1"/>
  <c r="C36" i="3" s="1"/>
  <c r="G36" i="3" a="1"/>
  <c r="G36" i="3" s="1"/>
  <c r="J29" i="3" a="1"/>
  <c r="J29" i="3" s="1"/>
  <c r="E31" i="3" a="1"/>
  <c r="E31" i="3" s="1"/>
  <c r="L32" i="3" a="1"/>
  <c r="L32" i="3" s="1"/>
  <c r="G31" i="3" a="1"/>
  <c r="G31" i="3" s="1"/>
  <c r="C32" i="3" a="1"/>
  <c r="C32" i="3" s="1"/>
  <c r="D31" i="3" a="1"/>
  <c r="D31" i="3" s="1"/>
  <c r="G40" i="3" a="1"/>
  <c r="G40" i="3" s="1"/>
  <c r="D32" i="3" a="1"/>
  <c r="D32" i="3" s="1"/>
  <c r="J31" i="3" a="1"/>
  <c r="J31" i="3" s="1"/>
  <c r="G30" i="3" a="1"/>
  <c r="G30" i="3" s="1"/>
  <c r="F31" i="3" a="1"/>
  <c r="F31" i="3" s="1"/>
  <c r="C30" i="3" a="1"/>
  <c r="C30" i="3" s="1"/>
  <c r="I31" i="3" a="1"/>
  <c r="I31" i="3" s="1"/>
  <c r="C31" i="3" a="1"/>
  <c r="C31" i="3" s="1"/>
  <c r="H31" i="3" a="1"/>
  <c r="H31" i="3" s="1"/>
  <c r="G29" i="3" a="1"/>
  <c r="G29" i="3" s="1"/>
  <c r="K30" i="3" a="1"/>
  <c r="K30" i="3" s="1"/>
  <c r="K32" i="3" a="1"/>
  <c r="K32" i="3" s="1"/>
  <c r="K31" i="3" a="1"/>
  <c r="K31" i="3" s="1"/>
  <c r="J32" i="3" a="1"/>
  <c r="J32" i="3" s="1"/>
  <c r="I32" i="3" a="1"/>
  <c r="I32" i="3" s="1"/>
  <c r="H32" i="3" a="1"/>
  <c r="H32" i="3" s="1"/>
  <c r="E32" i="3" a="1"/>
  <c r="E32" i="3" s="1"/>
  <c r="B29" i="3" a="1"/>
  <c r="B29" i="3" s="1"/>
  <c r="B31" i="3" a="1"/>
  <c r="B31" i="3" s="1"/>
  <c r="E29" i="3" a="1"/>
  <c r="E29" i="3" s="1"/>
  <c r="L30" i="3" a="1"/>
  <c r="L30" i="3" s="1"/>
  <c r="L29" i="3" a="1"/>
  <c r="L29" i="3" s="1"/>
  <c r="H29" i="3" a="1"/>
  <c r="H29" i="3" s="1"/>
  <c r="G32" i="3" a="1"/>
  <c r="G32" i="3" s="1"/>
  <c r="L31" i="3" a="1"/>
  <c r="L31" i="3" s="1"/>
  <c r="B30" i="3" a="1"/>
  <c r="B30" i="3" s="1"/>
  <c r="F30" i="3" a="1"/>
  <c r="F30" i="3" s="1"/>
  <c r="D29" i="3" a="1"/>
  <c r="D29" i="3" s="1"/>
  <c r="I29" i="3" a="1"/>
  <c r="I29" i="3" s="1"/>
  <c r="H30" i="3" a="1"/>
  <c r="H30" i="3" s="1"/>
  <c r="I30" i="3" a="1"/>
  <c r="I30" i="3" s="1"/>
  <c r="K29" i="3" a="1"/>
  <c r="K29" i="3" s="1"/>
  <c r="C29" i="3" a="1"/>
  <c r="C29" i="3" s="1"/>
  <c r="F29" i="3" a="1"/>
  <c r="F29" i="3" s="1"/>
  <c r="J30" i="3" a="1"/>
  <c r="J30" i="3" s="1"/>
  <c r="B32" i="3" a="1"/>
  <c r="B32" i="3" s="1"/>
  <c r="F32" i="3" a="1"/>
  <c r="F32" i="3" s="1"/>
  <c r="I28" i="3" a="1"/>
  <c r="I28" i="3" s="1"/>
  <c r="I26" i="3" a="1"/>
  <c r="I26" i="3" s="1"/>
  <c r="H27" i="3" a="1"/>
  <c r="H27" i="3" s="1"/>
  <c r="L27" i="3" a="1"/>
  <c r="L27" i="3" s="1"/>
  <c r="I27" i="3" a="1"/>
  <c r="I27" i="3" s="1"/>
  <c r="K25" i="3" a="1"/>
  <c r="K25" i="3" s="1"/>
  <c r="F24" i="3" a="1"/>
  <c r="F24" i="3" s="1"/>
  <c r="D27" i="3" a="1"/>
  <c r="D27" i="3" s="1"/>
  <c r="K27" i="3" a="1"/>
  <c r="K27" i="3" s="1"/>
  <c r="F27" i="3" a="1"/>
  <c r="F27" i="3" s="1"/>
  <c r="D25" i="3" a="1"/>
  <c r="D25" i="3" s="1"/>
  <c r="C27" i="3" a="1"/>
  <c r="C27" i="3" s="1"/>
  <c r="J25" i="3" a="1"/>
  <c r="J25" i="3" s="1"/>
  <c r="H24" i="3" a="1"/>
  <c r="H24" i="3" s="1"/>
  <c r="L26" i="3" a="1"/>
  <c r="L26" i="3" s="1"/>
  <c r="B28" i="3" a="1"/>
  <c r="B28" i="3" s="1"/>
  <c r="J26" i="3" a="1"/>
  <c r="J26" i="3" s="1"/>
  <c r="C26" i="3" a="1"/>
  <c r="C26" i="3" s="1"/>
  <c r="B24" i="3" a="1"/>
  <c r="B24" i="3" s="1"/>
  <c r="C28" i="3" a="1"/>
  <c r="C28" i="3" s="1"/>
  <c r="F26" i="3" a="1"/>
  <c r="F26" i="3" s="1"/>
  <c r="E24" i="3" a="1"/>
  <c r="E24" i="3" s="1"/>
  <c r="I25" i="3" a="1"/>
  <c r="I25" i="3" s="1"/>
  <c r="E26" i="3" a="1"/>
  <c r="E26" i="3" s="1"/>
  <c r="G24" i="3" a="1"/>
  <c r="G24" i="3" s="1"/>
  <c r="G28" i="3" a="1"/>
  <c r="G28" i="3" s="1"/>
  <c r="G27" i="3" a="1"/>
  <c r="G27" i="3" s="1"/>
  <c r="F28" i="3" a="1"/>
  <c r="F28" i="3" s="1"/>
  <c r="E25" i="3" a="1"/>
  <c r="E25" i="3" s="1"/>
  <c r="C24" i="3" a="1"/>
  <c r="C24" i="3" s="1"/>
  <c r="J27" i="3" a="1"/>
  <c r="J27" i="3" s="1"/>
  <c r="E27" i="3" a="1"/>
  <c r="E27" i="3" s="1"/>
  <c r="L25" i="3" a="1"/>
  <c r="L25" i="3" s="1"/>
  <c r="D28" i="3" a="1"/>
  <c r="D28" i="3" s="1"/>
  <c r="H25" i="3" a="1"/>
  <c r="H25" i="3" s="1"/>
  <c r="D26" i="3" a="1"/>
  <c r="D26" i="3" s="1"/>
  <c r="J24" i="3" a="1"/>
  <c r="J24" i="3" s="1"/>
  <c r="H26" i="3" a="1"/>
  <c r="H26" i="3" s="1"/>
  <c r="G26" i="3" a="1"/>
  <c r="G26" i="3" s="1"/>
  <c r="K24" i="3" a="1"/>
  <c r="K24" i="3" s="1"/>
  <c r="B26" i="3" a="1"/>
  <c r="B26" i="3" s="1"/>
  <c r="I24" i="3" a="1"/>
  <c r="I24" i="3" s="1"/>
  <c r="L24" i="3" a="1"/>
  <c r="L24" i="3" s="1"/>
  <c r="B25" i="3" a="1"/>
  <c r="B25" i="3" s="1"/>
  <c r="G25" i="3" a="1"/>
  <c r="G25" i="3" s="1"/>
  <c r="L28" i="3" a="1"/>
  <c r="L28" i="3" s="1"/>
  <c r="K28" i="3" a="1"/>
  <c r="K28" i="3" s="1"/>
  <c r="F25" i="3" a="1"/>
  <c r="F25" i="3" s="1"/>
  <c r="E28" i="3" a="1"/>
  <c r="E28" i="3" s="1"/>
  <c r="H28" i="3" a="1"/>
  <c r="H28" i="3" s="1"/>
  <c r="K26" i="3" a="1"/>
  <c r="K26" i="3" s="1"/>
  <c r="C25" i="3" a="1"/>
  <c r="C25" i="3" s="1"/>
  <c r="J28" i="3" a="1"/>
  <c r="J28" i="3" s="1"/>
  <c r="D24" i="3" a="1"/>
  <c r="D24" i="3" s="1"/>
  <c r="B27" i="3" a="1"/>
  <c r="B27" i="3" s="1"/>
  <c r="G21" i="3" a="1"/>
  <c r="G21" i="3" s="1"/>
  <c r="H19" i="3" a="1"/>
  <c r="H19" i="3" s="1"/>
  <c r="E20" i="3" a="1"/>
  <c r="E20" i="3" s="1"/>
  <c r="I22" i="3" a="1"/>
  <c r="I22" i="3" s="1"/>
  <c r="G22" i="3" a="1"/>
  <c r="G22" i="3" s="1"/>
  <c r="E22" i="3" a="1"/>
  <c r="E22" i="3" s="1"/>
  <c r="B21" i="3" a="1"/>
  <c r="B21" i="3" s="1"/>
  <c r="E19" i="3" a="1"/>
  <c r="E19" i="3" s="1"/>
  <c r="F22" i="3" a="1"/>
  <c r="F22" i="3" s="1"/>
  <c r="J21" i="3" a="1"/>
  <c r="J21" i="3" s="1"/>
  <c r="H20" i="3" a="1"/>
  <c r="H20" i="3" s="1"/>
  <c r="C22" i="3" a="1"/>
  <c r="C22" i="3" s="1"/>
  <c r="E21" i="3" a="1"/>
  <c r="E21" i="3" s="1"/>
  <c r="F19" i="3" a="1"/>
  <c r="F19" i="3" s="1"/>
  <c r="H22" i="3" a="1"/>
  <c r="H22" i="3" s="1"/>
  <c r="K21" i="3" a="1"/>
  <c r="K21" i="3" s="1"/>
  <c r="I20" i="3" a="1"/>
  <c r="I20" i="3" s="1"/>
  <c r="L19" i="3" a="1"/>
  <c r="L19" i="3" s="1"/>
  <c r="L21" i="3" a="1"/>
  <c r="L21" i="3" s="1"/>
  <c r="H21" i="3" a="1"/>
  <c r="H21" i="3" s="1"/>
  <c r="F21" i="3" a="1"/>
  <c r="F21" i="3" s="1"/>
  <c r="L20" i="3" a="1"/>
  <c r="L20" i="3" s="1"/>
  <c r="B20" i="3" a="1"/>
  <c r="B20" i="3" s="1"/>
  <c r="I19" i="3" a="1"/>
  <c r="I19" i="3" s="1"/>
  <c r="G20" i="3" a="1"/>
  <c r="G20" i="3" s="1"/>
  <c r="D21" i="3" a="1"/>
  <c r="D21" i="3" s="1"/>
  <c r="C20" i="3" a="1"/>
  <c r="C20" i="3" s="1"/>
  <c r="I21" i="3" a="1"/>
  <c r="I21" i="3" s="1"/>
  <c r="C21" i="3" a="1"/>
  <c r="C21" i="3" s="1"/>
  <c r="J19" i="3" a="1"/>
  <c r="J19" i="3" s="1"/>
  <c r="K20" i="3" a="1"/>
  <c r="K20" i="3" s="1"/>
  <c r="D20" i="3" a="1"/>
  <c r="D20" i="3" s="1"/>
  <c r="J20" i="3" a="1"/>
  <c r="J20" i="3" s="1"/>
  <c r="F20" i="3" a="1"/>
  <c r="F20" i="3" s="1"/>
  <c r="D19" i="3" a="1"/>
  <c r="D19" i="3" s="1"/>
  <c r="C19" i="3" a="1"/>
  <c r="C19" i="3" s="1"/>
  <c r="B19" i="3" a="1"/>
  <c r="B19" i="3" s="1"/>
  <c r="L22" i="3" a="1"/>
  <c r="L22" i="3" s="1"/>
  <c r="K22" i="3" a="1"/>
  <c r="K22" i="3" s="1"/>
  <c r="B22" i="3" a="1"/>
  <c r="B22" i="3" s="1"/>
  <c r="J22" i="3" a="1"/>
  <c r="J22" i="3" s="1"/>
  <c r="K19" i="3" a="1"/>
  <c r="K19" i="3" s="1"/>
  <c r="H17" i="3" a="1"/>
  <c r="H17" i="3" s="1"/>
  <c r="H15" i="3" a="1"/>
  <c r="H15" i="3" s="1"/>
  <c r="AT10" i="3" s="1"/>
  <c r="B17" i="3" a="1"/>
  <c r="B17" i="3" s="1"/>
  <c r="I17" i="3" a="1"/>
  <c r="I17" i="3" s="1"/>
  <c r="K17" i="3" a="1"/>
  <c r="K17" i="3" s="1"/>
  <c r="I15" i="3" a="1"/>
  <c r="I15" i="3" s="1"/>
  <c r="AU10" i="3" s="1"/>
  <c r="J17" i="3" a="1"/>
  <c r="J17" i="3" s="1"/>
  <c r="E15" i="3" a="1"/>
  <c r="E15" i="3" s="1"/>
  <c r="AQ10" i="3" s="1"/>
  <c r="G17" i="3" a="1"/>
  <c r="G17" i="3" s="1"/>
  <c r="F17" i="3" a="1"/>
  <c r="F17" i="3" s="1"/>
  <c r="E17" i="3" a="1"/>
  <c r="E17" i="3" s="1"/>
  <c r="D17" i="3" a="1"/>
  <c r="D17" i="3" s="1"/>
  <c r="C17" i="3" a="1"/>
  <c r="C17" i="3" s="1"/>
  <c r="B15" i="3" a="1"/>
  <c r="B15" i="3" s="1"/>
  <c r="AN10" i="3" s="1"/>
  <c r="K15" i="3" a="1"/>
  <c r="K15" i="3" s="1"/>
  <c r="AW10" i="3" s="1"/>
  <c r="J15" i="3" a="1"/>
  <c r="J15" i="3" s="1"/>
  <c r="AV10" i="3" s="1"/>
  <c r="G15" i="3" a="1"/>
  <c r="G15" i="3" s="1"/>
  <c r="AS10" i="3" s="1"/>
  <c r="L18" i="3" a="1"/>
  <c r="L18" i="3" s="1"/>
  <c r="K18" i="3" a="1"/>
  <c r="K18" i="3" s="1"/>
  <c r="AO10" i="3"/>
  <c r="J18" i="3" a="1"/>
  <c r="J18" i="3" s="1"/>
  <c r="I18" i="3" a="1"/>
  <c r="I18" i="3" s="1"/>
  <c r="AP10" i="3"/>
  <c r="L15" i="3" a="1"/>
  <c r="L15" i="3" s="1"/>
  <c r="AX10" i="3" s="1"/>
  <c r="F15" i="3" a="1"/>
  <c r="F15" i="3" s="1"/>
  <c r="AR10" i="3" s="1"/>
  <c r="G18" i="3" a="1"/>
  <c r="G18" i="3" s="1"/>
  <c r="F18" i="3" a="1"/>
  <c r="F18" i="3" s="1"/>
  <c r="E18" i="3" a="1"/>
  <c r="E18" i="3" s="1"/>
  <c r="D18" i="3" a="1"/>
  <c r="D18" i="3" s="1"/>
  <c r="C18" i="3" a="1"/>
  <c r="C18" i="3" s="1"/>
  <c r="H18" i="3" a="1"/>
  <c r="H18" i="3" s="1"/>
  <c r="B18" i="3" a="1"/>
  <c r="B18" i="3" s="1"/>
  <c r="L17" i="3" a="1"/>
  <c r="L17" i="3" s="1"/>
  <c r="AL71" i="3" l="1"/>
  <c r="AD67" i="3"/>
  <c r="AD68" i="3" s="1"/>
  <c r="AD66" i="3"/>
  <c r="AF66" i="3"/>
  <c r="AF67" i="3"/>
  <c r="AF68" i="3" s="1"/>
  <c r="AE67" i="3"/>
  <c r="AE68" i="3" s="1"/>
  <c r="AE66" i="3"/>
  <c r="AH67" i="3"/>
  <c r="AH68" i="3" s="1"/>
  <c r="AH66" i="3"/>
  <c r="AG67" i="3"/>
  <c r="AG68" i="3" s="1"/>
  <c r="AG66" i="3"/>
  <c r="Z66" i="3"/>
  <c r="Z67" i="3"/>
  <c r="Z68" i="3" s="1"/>
  <c r="AC67" i="3"/>
  <c r="AC68" i="3" s="1"/>
  <c r="AC66" i="3"/>
  <c r="AB67" i="3"/>
  <c r="AB68" i="3" s="1"/>
  <c r="AB66" i="3"/>
  <c r="AA67" i="3"/>
  <c r="AA68" i="3" s="1"/>
  <c r="AA66" i="3"/>
  <c r="W67" i="3"/>
  <c r="W68" i="3" s="1"/>
  <c r="W66" i="3"/>
  <c r="R67" i="3"/>
  <c r="R68" i="3" s="1"/>
  <c r="R66" i="3"/>
  <c r="Q67" i="3"/>
  <c r="Q68" i="3" s="1"/>
  <c r="Q66" i="3"/>
  <c r="U67" i="3"/>
  <c r="U68" i="3" s="1"/>
  <c r="U66" i="3"/>
  <c r="P67" i="3"/>
  <c r="P68" i="3" s="1"/>
  <c r="P66" i="3"/>
  <c r="T67" i="3"/>
  <c r="T68" i="3" s="1"/>
  <c r="T66" i="3"/>
  <c r="O67" i="3"/>
  <c r="O68" i="3" s="1"/>
  <c r="O66" i="3"/>
  <c r="V67" i="3"/>
  <c r="V68" i="3" s="1"/>
  <c r="V66" i="3"/>
  <c r="N67" i="3"/>
  <c r="N68" i="3" s="1"/>
  <c r="N66" i="3"/>
  <c r="S67" i="3"/>
  <c r="S68" i="3" s="1"/>
  <c r="S66" i="3"/>
  <c r="X66" i="3"/>
  <c r="X67" i="3"/>
  <c r="X68" i="3" s="1"/>
  <c r="AW8" i="3"/>
  <c r="AU8" i="3"/>
  <c r="AQ8" i="3"/>
  <c r="AY8" i="3"/>
  <c r="AY17" i="3" s="1"/>
  <c r="M33" i="3"/>
  <c r="M63" i="3" s="1"/>
  <c r="AY24" i="3"/>
  <c r="D16" i="3" a="1"/>
  <c r="D16" i="3" s="1"/>
  <c r="AP14" i="3" s="1"/>
  <c r="AN13" i="3"/>
  <c r="B83" i="3"/>
  <c r="AN21" i="3"/>
  <c r="G59" i="3"/>
  <c r="B33" i="3"/>
  <c r="AN23" i="3"/>
  <c r="L59" i="3"/>
  <c r="AO13" i="3"/>
  <c r="AN12" i="3"/>
  <c r="D59" i="3"/>
  <c r="B59" i="3"/>
  <c r="K83" i="3"/>
  <c r="F83" i="3"/>
  <c r="E83" i="3"/>
  <c r="G33" i="3"/>
  <c r="AR8" i="3"/>
  <c r="F33" i="3"/>
  <c r="L83" i="3"/>
  <c r="L33" i="3"/>
  <c r="J33" i="3"/>
  <c r="C33" i="3"/>
  <c r="AN8" i="3"/>
  <c r="AS12" i="3"/>
  <c r="AU12" i="3"/>
  <c r="AT12" i="3"/>
  <c r="AR12" i="3"/>
  <c r="AP12" i="3"/>
  <c r="AQ12" i="3"/>
  <c r="AT21" i="3"/>
  <c r="AQ13" i="3"/>
  <c r="D83" i="3"/>
  <c r="AX13" i="3"/>
  <c r="AR23" i="3"/>
  <c r="AU13" i="3"/>
  <c r="J83" i="3"/>
  <c r="AT9" i="3"/>
  <c r="C83" i="3"/>
  <c r="AT13" i="3"/>
  <c r="AV11" i="3"/>
  <c r="AS9" i="3"/>
  <c r="H59" i="3"/>
  <c r="AR13" i="3"/>
  <c r="AO21" i="3"/>
  <c r="AO12" i="3"/>
  <c r="I83" i="3"/>
  <c r="AX21" i="3"/>
  <c r="AW13" i="3"/>
  <c r="AV12" i="3"/>
  <c r="AT11" i="3"/>
  <c r="AP11" i="3"/>
  <c r="C59" i="3"/>
  <c r="AV8" i="3"/>
  <c r="AO11" i="3"/>
  <c r="AP9" i="3"/>
  <c r="AO23" i="3"/>
  <c r="AU9" i="3"/>
  <c r="I33" i="3"/>
  <c r="AQ21" i="3"/>
  <c r="E59" i="3"/>
  <c r="AW23" i="3"/>
  <c r="AU23" i="3"/>
  <c r="AQ11" i="3"/>
  <c r="AR11" i="3"/>
  <c r="AW12" i="3"/>
  <c r="AP21" i="3"/>
  <c r="E33" i="3"/>
  <c r="AN11" i="3"/>
  <c r="AS8" i="3"/>
  <c r="AT8" i="3"/>
  <c r="H33" i="3"/>
  <c r="AO8" i="3"/>
  <c r="AV9" i="3"/>
  <c r="K33" i="3"/>
  <c r="AP13" i="3"/>
  <c r="AQ9" i="3"/>
  <c r="AR9" i="3"/>
  <c r="AV23" i="3"/>
  <c r="AW9" i="3"/>
  <c r="AS13" i="3"/>
  <c r="AX9" i="3"/>
  <c r="AS11" i="3"/>
  <c r="I59" i="3"/>
  <c r="AU21" i="3"/>
  <c r="J59" i="3"/>
  <c r="AV21" i="3"/>
  <c r="AT23" i="3"/>
  <c r="AW11" i="3"/>
  <c r="AQ23" i="3"/>
  <c r="AN9" i="3"/>
  <c r="AX11" i="3"/>
  <c r="AO9" i="3"/>
  <c r="AW21" i="3"/>
  <c r="H83" i="3"/>
  <c r="F59" i="3"/>
  <c r="AS21" i="3"/>
  <c r="G83" i="3"/>
  <c r="AX12" i="3"/>
  <c r="AS23" i="3"/>
  <c r="AV13" i="3"/>
  <c r="K59" i="3"/>
  <c r="AR21" i="3"/>
  <c r="AX23" i="3"/>
  <c r="AP23" i="3"/>
  <c r="AU11" i="3"/>
  <c r="M62" i="3" l="1"/>
  <c r="D33" i="3"/>
  <c r="AQ17" i="3"/>
  <c r="AS17" i="3"/>
  <c r="AX17" i="3"/>
  <c r="AW17" i="3"/>
  <c r="AU17" i="3"/>
  <c r="AR17" i="3"/>
  <c r="AT17" i="3"/>
  <c r="AN17" i="3"/>
  <c r="AV17" i="3"/>
  <c r="AO17" i="3"/>
  <c r="M65" i="3"/>
  <c r="M64" i="3"/>
  <c r="AP8" i="3"/>
  <c r="B43" i="3" a="1"/>
  <c r="B43" i="3" s="1"/>
  <c r="AN20" i="3" s="1"/>
  <c r="AN24" i="3" s="1"/>
  <c r="K43" i="3" a="1"/>
  <c r="K43" i="3" s="1"/>
  <c r="K53" i="3" s="1"/>
  <c r="D43" i="3" a="1"/>
  <c r="D43" i="3" s="1"/>
  <c r="D53" i="3" s="1"/>
  <c r="H43" i="3" a="1"/>
  <c r="H43" i="3" s="1"/>
  <c r="H53" i="3" s="1"/>
  <c r="C43" i="3" a="1"/>
  <c r="C43" i="3" s="1"/>
  <c r="C53" i="3" s="1"/>
  <c r="C63" i="3" s="1"/>
  <c r="J43" i="3" a="1"/>
  <c r="J43" i="3" s="1"/>
  <c r="J53" i="3" s="1"/>
  <c r="F43" i="3" a="1"/>
  <c r="F43" i="3" s="1"/>
  <c r="F53" i="3" s="1"/>
  <c r="L43" i="3" a="1"/>
  <c r="L43" i="3" s="1"/>
  <c r="L53" i="3" s="1"/>
  <c r="G43" i="3" a="1"/>
  <c r="G43" i="3" s="1"/>
  <c r="G53" i="3" s="1"/>
  <c r="I43" i="3" a="1"/>
  <c r="I43" i="3" s="1"/>
  <c r="I53" i="3" s="1"/>
  <c r="E43" i="3" a="1"/>
  <c r="E43" i="3" s="1"/>
  <c r="E53" i="3" s="1"/>
  <c r="AP17" i="3" l="1"/>
  <c r="M67" i="3"/>
  <c r="M68" i="3" s="1"/>
  <c r="M66" i="3"/>
  <c r="B53" i="3"/>
  <c r="AS20" i="3"/>
  <c r="AS24" i="3" s="1"/>
  <c r="AX20" i="3"/>
  <c r="AX24" i="3" s="1"/>
  <c r="AR20" i="3"/>
  <c r="AR24" i="3" s="1"/>
  <c r="AV20" i="3"/>
  <c r="AV24" i="3" s="1"/>
  <c r="AO20" i="3"/>
  <c r="AO24" i="3" s="1"/>
  <c r="AT20" i="3"/>
  <c r="AT24" i="3" s="1"/>
  <c r="AP20" i="3"/>
  <c r="AP24" i="3" s="1"/>
  <c r="AW20" i="3"/>
  <c r="AW24" i="3" s="1"/>
  <c r="AQ20" i="3"/>
  <c r="AQ24" i="3" s="1"/>
  <c r="AU20" i="3"/>
  <c r="AU24" i="3" s="1"/>
  <c r="E63" i="3" l="1"/>
  <c r="E62" i="3"/>
  <c r="K62" i="3"/>
  <c r="K63" i="3"/>
  <c r="J63" i="3"/>
  <c r="J62" i="3"/>
  <c r="B63" i="3"/>
  <c r="B62" i="3"/>
  <c r="F63" i="3"/>
  <c r="F62" i="3"/>
  <c r="L62" i="3"/>
  <c r="L63" i="3"/>
  <c r="H62" i="3"/>
  <c r="H63" i="3"/>
  <c r="C62" i="3"/>
  <c r="I62" i="3"/>
  <c r="I63" i="3"/>
  <c r="G62" i="3"/>
  <c r="G63" i="3"/>
  <c r="D62" i="3"/>
  <c r="D63" i="3"/>
  <c r="K64" i="3" l="1"/>
  <c r="K65" i="3"/>
  <c r="L65" i="3"/>
  <c r="L64" i="3"/>
  <c r="F65" i="3"/>
  <c r="F64" i="3"/>
  <c r="J64" i="3"/>
  <c r="J65" i="3"/>
  <c r="I65" i="3"/>
  <c r="I64" i="3"/>
  <c r="C65" i="3"/>
  <c r="C64" i="3"/>
  <c r="B65" i="3"/>
  <c r="B64" i="3"/>
  <c r="D65" i="3"/>
  <c r="D64" i="3"/>
  <c r="G65" i="3"/>
  <c r="G64" i="3"/>
  <c r="H65" i="3"/>
  <c r="H64" i="3"/>
  <c r="E64" i="3"/>
  <c r="E65" i="3"/>
  <c r="F66" i="3" l="1"/>
  <c r="F67" i="3"/>
  <c r="F68" i="3" s="1"/>
  <c r="G67" i="3"/>
  <c r="G68" i="3" s="1"/>
  <c r="G66" i="3"/>
  <c r="C66" i="3"/>
  <c r="C67" i="3"/>
  <c r="C68" i="3" s="1"/>
  <c r="E66" i="3"/>
  <c r="E67" i="3"/>
  <c r="E68" i="3" s="1"/>
  <c r="L67" i="3"/>
  <c r="L68" i="3" s="1"/>
  <c r="L66" i="3"/>
  <c r="D67" i="3"/>
  <c r="D68" i="3" s="1"/>
  <c r="D66" i="3"/>
  <c r="B67" i="3"/>
  <c r="B68" i="3" s="1"/>
  <c r="B66" i="3"/>
  <c r="I67" i="3"/>
  <c r="I68" i="3" s="1"/>
  <c r="I66" i="3"/>
  <c r="K66" i="3"/>
  <c r="K67" i="3"/>
  <c r="K68" i="3" s="1"/>
  <c r="J66" i="3"/>
  <c r="J67" i="3"/>
  <c r="J68" i="3" s="1"/>
  <c r="H67" i="3"/>
  <c r="H68" i="3" s="1"/>
  <c r="H6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alonso mejias</author>
  </authors>
  <commentList>
    <comment ref="A1" authorId="0" shapeId="0" xr:uid="{2D48F8A2-67DB-41CE-9E80-EB6D6EA0C6CB}">
      <text>
        <r>
          <rPr>
            <b/>
            <sz val="9"/>
            <color indexed="81"/>
            <rFont val="Tahoma"/>
            <family val="2"/>
          </rPr>
          <t xml:space="preserve">GoldSim Version: 14.0.0412_x000D_
Model File: G:\Unidades compartidas\03.2 Proyectos MLP3\MLP-OT007 Modelo Balance Integral MBIO MLP\03.WIP\02.Hidrología\09-Simulaciones CB_CD Impacto des Evu\Escenario_2\C1.2.1_MBIO_V17_CD2024_Est_RU+V5+PA65+EVU+AC_det_P95.gsm_x000D_
Simulation Time: 17-02-2025 13:04_x000D_
Export Time: 17-02-2025 13:07_x000D_
Result Name: Resultados_anual_P50_x000D_
Result Path: \Resultados_y_Dashboard\Resultados_2025_x000D_
Result Description: (none)_x000D_
Probabilistic Simulation: Realization 1 (of 100)_x000D_
Reporting Period: Anual_x000D_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 Sanhueza</author>
  </authors>
  <commentList>
    <comment ref="B1" authorId="0" shapeId="0" xr:uid="{79DB7B26-6804-4C3D-A7E3-6B3F259291ED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PPlant_from_RajoPel_med_sim + TK128_from_Rajo_Pel</t>
        </r>
      </text>
    </comment>
    <comment ref="C1" authorId="0" shapeId="0" xr:uid="{6A4B8C0C-F0D5-4EAB-A0F3-5740F5362B28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Extraccion_Pelambres_Alt +Planta_DAR_a_Rechazo 
+Barrera_Hidraulica_NN5_Inflow</t>
        </r>
      </text>
    </comment>
    <comment ref="D1" authorId="0" shapeId="0" xr:uid="{AB885D41-990B-426C-81D2-173D706CC4C2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PPlant_from_desaladora_inflow
+TK128_from_Des </t>
        </r>
      </text>
    </comment>
    <comment ref="E1" authorId="0" shapeId="0" xr:uid="{64D3EA93-7DBE-47F5-AE21-9E34BB3CBDF4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PozosABQ_from_AF_Cuencas +PozosABQ_from_DGA_sin_Aleton -
PozosABQ_Flujo_Pasante_a_DGA</t>
        </r>
      </text>
    </comment>
    <comment ref="F1" authorId="0" shapeId="0" xr:uid="{D47D3340-AA7F-4646-A5A6-86A0C20E43F2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PI_TQ_Losses_BC 
+
PA_TQ_Losses_BC</t>
        </r>
      </text>
    </comment>
    <comment ref="G1" authorId="0" shapeId="0" xr:uid="{9394B51A-7BD6-494E-B98D-1845FFBF3F4D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STC_a_puerto
+Agua_Concentrado_Mo_a_puerto 
+Perdidas_Secado_Mo</t>
        </r>
      </text>
    </comment>
    <comment ref="H1" authorId="0" shapeId="0" xr:uid="{D1E66F7C-4308-4308-BCDF-CFFC951F4DBE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Laguna_Mauro_Storage
+Acuifero_C5_Storage
+TQ_Storage_BC
+PPlant_Area_Storage_BC
+PV_Op_InTransit_Storage_BC
+Operation_Total_Error_BC</t>
        </r>
      </text>
    </comment>
    <comment ref="I1" authorId="0" shapeId="0" xr:uid="{41823020-9E26-4354-9005-3F617992C9DD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Mineral_To_Planta -
Mineral_To_Planta_corr</t>
        </r>
      </text>
    </comment>
    <comment ref="J1" authorId="0" shapeId="0" xr:uid="{4024B5D0-44F2-402C-BA30-C2EA6AC0E787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Evap_P_Arenas_Muro_dem+
 Mauro_Area_Total_Losses_BC</t>
        </r>
      </text>
    </comment>
    <comment ref="K1" authorId="0" shapeId="0" xr:uid="{72662FF5-189E-42B9-ADD2-27EB40D7EB75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Recarga_Acuifero_desde_C5 +
MuroTM_Infiltracion_a_AcuifC5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tc={86F2671E-4BEA-44F1-A7CA-ADC6F2621B7E}</author>
    <author>tc={9688B9F6-EAAA-48CF-8CB6-4FA3225D01ED}</author>
    <author>tc={0FF91DA8-A756-4A78-B94F-2C41E2937591}</author>
    <author>tc={5B47B774-F34E-499B-8000-9E0DBF674C54}</author>
  </authors>
  <commentList>
    <comment ref="A48" authorId="0" shapeId="0" xr:uid="{86F2671E-4BEA-44F1-A7CA-ADC6F2621B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Salida de Planta de Procesos</t>
      </text>
    </comment>
    <comment ref="A50" authorId="1" shapeId="0" xr:uid="{9688B9F6-EAAA-48CF-8CB6-4FA3225D01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esta implementando con estos niveles en el modelo</t>
      </text>
    </comment>
    <comment ref="A51" authorId="2" shapeId="0" xr:uid="{0FF91DA8-A756-4A78-B94F-2C41E29375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Salida de Planta de Procesos</t>
      </text>
    </comment>
    <comment ref="A52" authorId="3" shapeId="0" xr:uid="{5B47B774-F34E-499B-8000-9E0DBF674C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Salida de Rajo Pelambres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<sst xmlns="http://schemas.openxmlformats.org/spreadsheetml/2006/main" count="386" uniqueCount="213">
  <si>
    <t>PPlant_from_RajoPel_med_sim</t>
  </si>
  <si>
    <t>l/s</t>
  </si>
  <si>
    <t>TK128_from_Rajo_Pel</t>
  </si>
  <si>
    <t>Extraccion_Pelambres_Alt</t>
  </si>
  <si>
    <t>Planta_DAR_a_Rechazo</t>
  </si>
  <si>
    <t>Barrera_Hidraulica_NN5_Inflow</t>
  </si>
  <si>
    <t>Extraccion_Pelambres_Sel</t>
  </si>
  <si>
    <t>Extraccion_Piuquenes_Sel</t>
  </si>
  <si>
    <t>Extraccion_Choapa_Sel</t>
  </si>
  <si>
    <t>PPlant_from_Chacay_inflow_B</t>
  </si>
  <si>
    <t>PPlant_from_Hualtatas_inflow_B</t>
  </si>
  <si>
    <t>Extraccion_Pozos_P7_P8_Sel</t>
  </si>
  <si>
    <t>PPlant_from_desaladora_inflow</t>
  </si>
  <si>
    <t>TK128_from_Des</t>
  </si>
  <si>
    <t>Fuente_adicional</t>
  </si>
  <si>
    <t>Mauro_Area_PP_Inflow_BC</t>
  </si>
  <si>
    <t>TQ_Pp_Inflows_BC</t>
  </si>
  <si>
    <t>Piscina_Proceso_from_Pp</t>
  </si>
  <si>
    <t>PI_TQ_from_EdCQ</t>
  </si>
  <si>
    <t>Fraccion_fresca_pozos_PRP</t>
  </si>
  <si>
    <t>PozosABQ_from_AF_Cuencas</t>
  </si>
  <si>
    <t>PozosABQ_from_DGA_sin_Aleton</t>
  </si>
  <si>
    <t>PozosABQ_Flujo_Pasante_a_DGA</t>
  </si>
  <si>
    <t>Mauro_Area_Runoff_Inflow</t>
  </si>
  <si>
    <t>Q_desborde</t>
  </si>
  <si>
    <t>TunelBP_AguaFresca_Inflows</t>
  </si>
  <si>
    <t>CajonKm49_Laguardia_inflow</t>
  </si>
  <si>
    <t>Aguas_del_valle</t>
  </si>
  <si>
    <t>Agua_Humedad_Mineral_inflow</t>
  </si>
  <si>
    <t>DrenTQ_from_EdCQ</t>
  </si>
  <si>
    <t>Mauro_Area_AcuiferoC5_Inflows</t>
  </si>
  <si>
    <t>Consumo_Humano_Planta_inflow_B</t>
  </si>
  <si>
    <t>Perdidas_consumo_humano</t>
  </si>
  <si>
    <t>Retencion_rebose_TQ</t>
  </si>
  <si>
    <t>LagunaTM_a_Evap</t>
  </si>
  <si>
    <t>PA_TM_a_Evap</t>
  </si>
  <si>
    <t>PA_TM_a_Rewetting</t>
  </si>
  <si>
    <t>MuroM_a_evap</t>
  </si>
  <si>
    <t>Dren_TM_Losses_BC</t>
  </si>
  <si>
    <t>LagunaTQ_Losses_BC</t>
  </si>
  <si>
    <t>DrenTQ_Losses_BC</t>
  </si>
  <si>
    <t>MuroTQ_Losses_BC</t>
  </si>
  <si>
    <t>PI_TQ_Losses_BC</t>
  </si>
  <si>
    <t>PA_TQ_Losses_BC</t>
  </si>
  <si>
    <t>PPlant_a_evap_total_outflow</t>
  </si>
  <si>
    <t>Riego_bosques_cte</t>
  </si>
  <si>
    <t>STC_a_puerto</t>
  </si>
  <si>
    <t>Agua_Concentrado_Mo_a_puerto</t>
  </si>
  <si>
    <t>Perdidas_Secado_Mo</t>
  </si>
  <si>
    <t>Control_polvo_mina</t>
  </si>
  <si>
    <t>Pisc_Procesos_a_Agua_Potable</t>
  </si>
  <si>
    <t>TK128_a_Consumo_Int_Mina</t>
  </si>
  <si>
    <t>Muro_Mauro_Storage</t>
  </si>
  <si>
    <t>CubetaTM_Storage_BC</t>
  </si>
  <si>
    <t>Laguna_Mauro_Storage</t>
  </si>
  <si>
    <t>Acuifero_C5_Storage</t>
  </si>
  <si>
    <t>TQ_Storage_BC</t>
  </si>
  <si>
    <t>PPlant_Area_Storage_BC</t>
  </si>
  <si>
    <t>PV_Op_InTransit_Storage_BC</t>
  </si>
  <si>
    <t>Operation_Total_Error_BC</t>
  </si>
  <si>
    <t>Mineral_To_Planta</t>
  </si>
  <si>
    <t>Mineral_To_Planta_corr</t>
  </si>
  <si>
    <t>Piscina_DrenTM_a_Recirculacion</t>
  </si>
  <si>
    <t>Oferta_Est_Dilucion</t>
  </si>
  <si>
    <t>Evap_P_Arenas_Muro_dem</t>
  </si>
  <si>
    <t>Mauro_Area_Total_Losses_BC</t>
  </si>
  <si>
    <t>Recarga_Acuifero_desde_C5</t>
  </si>
  <si>
    <t>MuroTM_Infiltracion_a_AcuifC5</t>
  </si>
  <si>
    <t>Bocatoma Pelambres Alternativa</t>
  </si>
  <si>
    <t>Variables que al ser llamadas en balance no necesitan de ningun ajuste de nombre para hacerlo calzar con nomenclatura de exportación de GoldSim</t>
  </si>
  <si>
    <t>ENTRADAS (l/s)</t>
  </si>
  <si>
    <t>Comentario</t>
  </si>
  <si>
    <t>Variables que al ser llamadas en balance necesitan de algun ajuste de nombre para hacerlo calzar con nomenclatura de exportación de GoldSim</t>
  </si>
  <si>
    <t>Aguas Mina</t>
  </si>
  <si>
    <t>Variables que se incluyeron dentro de nuevo balance propuesto</t>
  </si>
  <si>
    <t>Superficial</t>
  </si>
  <si>
    <t>Pel. Alt + Pel + Piuq. + Choapa + Chacay + Hualt</t>
  </si>
  <si>
    <t>Subterranea</t>
  </si>
  <si>
    <t>Pozos 7 y 8</t>
  </si>
  <si>
    <t>BH, Túneles, otros</t>
  </si>
  <si>
    <t>Pozos PRP + Pozos ABQ + Infiltración Túneles + Agua Mineral + Agua Fresca Dren TQ</t>
  </si>
  <si>
    <t>Precipitación Mauro</t>
  </si>
  <si>
    <t>Pp Mauro +Escorrentias Bajo CC + Escorrentia Sobre CCTM</t>
  </si>
  <si>
    <t>Llamado de Goldsim "Aguas Mina" + "Consumo Interior Mina"</t>
  </si>
  <si>
    <t>Precipitación Cordillera</t>
  </si>
  <si>
    <t xml:space="preserve"> Pp Quillayes + Pp Planta + Escorrentía (Bajo CCTQ) Quillayes</t>
  </si>
  <si>
    <t>Se le suma Planta DAR y Nodo 5</t>
  </si>
  <si>
    <t>Bocatoma Pelambres</t>
  </si>
  <si>
    <t>Bocatoma Piuquenes</t>
  </si>
  <si>
    <t>EVU</t>
  </si>
  <si>
    <t>Bombeo real EVU</t>
  </si>
  <si>
    <t>Bocatoma Choapa</t>
  </si>
  <si>
    <t>Fuente Alt 1 (x100)</t>
  </si>
  <si>
    <t>Bombeo real Fuente Adicional, acorde a relación porcentual entre fuentes</t>
  </si>
  <si>
    <t>Bocatoma Chacay</t>
  </si>
  <si>
    <t>Bocatoma Hualtatas</t>
  </si>
  <si>
    <t>Total Oferta</t>
  </si>
  <si>
    <t>Desaladora (INCO + PAO + EVU)</t>
  </si>
  <si>
    <t>Llamado de Goldsim "Desaladora" + "Consumo Interior Mina (Desaladora)"</t>
  </si>
  <si>
    <t>Fuente Adicional</t>
  </si>
  <si>
    <t>SALIDAS (l/s)</t>
  </si>
  <si>
    <t>Llamado de Goldsim "Pp Mauro"</t>
  </si>
  <si>
    <t>Evaporación Tranques</t>
  </si>
  <si>
    <t>Lag + PA + PI + Muro</t>
  </si>
  <si>
    <t>Precipitación Quillayes</t>
  </si>
  <si>
    <t>Llamado de Goldsim "Pp Quillayes"</t>
  </si>
  <si>
    <t>Retención Tranques</t>
  </si>
  <si>
    <t>Muro + Relaves</t>
  </si>
  <si>
    <t>Precipitación Planta</t>
  </si>
  <si>
    <t>Llamado de Goldsim "Pp Planta"</t>
  </si>
  <si>
    <t>Supresión</t>
  </si>
  <si>
    <t>Control de Polvo</t>
  </si>
  <si>
    <t>Escorrentía (Bajo CCTQ) Quillayes</t>
  </si>
  <si>
    <t>Llamado de Goldsim "Escorrentía Quillayes"</t>
  </si>
  <si>
    <t>Otros</t>
  </si>
  <si>
    <t>Consumo Hum. + Evap. Planta + Riego Bosques + Agua Conc.</t>
  </si>
  <si>
    <t>Fracción Fresca Pozos PRP</t>
  </si>
  <si>
    <t>Fija en 0.32</t>
  </si>
  <si>
    <t>Total Pérdidas</t>
  </si>
  <si>
    <t>Fracción Fresca Pozos ABQ</t>
  </si>
  <si>
    <t>Llamado de Goldsim "Agua Fresca PozosABQ1" + "Agua Fresca Pozos ABQ2" - "Flujo Pasante Pozos ABQ"</t>
  </si>
  <si>
    <t>Escorrentía (Bajo CCTM) Mauro</t>
  </si>
  <si>
    <t>Llamado de Goldsim "Escorrentía Mauro"</t>
  </si>
  <si>
    <t>Escorrentía (Sobre CCTM) Mauro</t>
  </si>
  <si>
    <t>Llamado de Goldsim "Desborde Canales"</t>
  </si>
  <si>
    <t>Infiltración Tunel de Desvio río Cuncumén</t>
  </si>
  <si>
    <t>Llamado de Goldsim "Agua Fresca Tunel Desvio TQ"</t>
  </si>
  <si>
    <t>Infiltración Tunel Evacuador de Emergencia Mauro</t>
  </si>
  <si>
    <t>Llamado de Goldsim "Tunel La Guardia"</t>
  </si>
  <si>
    <t>Aguas del Valle</t>
  </si>
  <si>
    <t>Fija en 0.285</t>
  </si>
  <si>
    <t>Agua en el Mineral (2.2% del Mineral)</t>
  </si>
  <si>
    <t>Llamado de Goldsim "Humedad Mineral"</t>
  </si>
  <si>
    <t>Agua Fresca Dren Basal TQ</t>
  </si>
  <si>
    <t>Llamado de Goldsim "Agua Fresca Dren TQ"</t>
  </si>
  <si>
    <t>Cuencas Mauro Aporte a Acuifero</t>
  </si>
  <si>
    <t>Llamado de Goldsim "Acuifero Mauro"</t>
  </si>
  <si>
    <t>Requerimiento de Consumo Humano</t>
  </si>
  <si>
    <t>Llamado de Goldsim "Consumo Humano"</t>
  </si>
  <si>
    <t>Total Entradas</t>
  </si>
  <si>
    <t>Pérdidas Consumo Humano</t>
  </si>
  <si>
    <t>Retención Rebose TQ</t>
  </si>
  <si>
    <t>Fija en 0</t>
  </si>
  <si>
    <t>Evap Laguna Mauro</t>
  </si>
  <si>
    <t>Evap Playas Act Mauro</t>
  </si>
  <si>
    <t>Evap Playas Inact Mauro</t>
  </si>
  <si>
    <t>Evap Muro Mauro</t>
  </si>
  <si>
    <t>Evap Piscina Dren Mauro</t>
  </si>
  <si>
    <t>Evap Laguna Quillayes</t>
  </si>
  <si>
    <t>Evap Piscina Dren Quillayes</t>
  </si>
  <si>
    <t>Evap Muro Quillayes</t>
  </si>
  <si>
    <t>Evap Playas Inact Quillayes</t>
  </si>
  <si>
    <t>Llamado de Goldsim "Evap Playas Act Quillayes" + "Evap Playas Inact Quillayes"</t>
  </si>
  <si>
    <t>Evap Planta Concentradora</t>
  </si>
  <si>
    <t>Llamado de Goldsim "Evap Planta (Solo Ev)"</t>
  </si>
  <si>
    <t>Riego Bosques</t>
  </si>
  <si>
    <t>Fija en 13</t>
  </si>
  <si>
    <t>Agua Concentrado (Sin riego bosques)</t>
  </si>
  <si>
    <t>Llamado de Goldsim "Concentrado Cobre" + "Concentrado Molibdeno" + "Secado Mo"</t>
  </si>
  <si>
    <t>Control de Polvo en Mina</t>
  </si>
  <si>
    <t>Agua Potable</t>
  </si>
  <si>
    <t>Llamado de Goldsim "Agua Potable"</t>
  </si>
  <si>
    <t>Consumo Interior Mina</t>
  </si>
  <si>
    <t>Total Salidas</t>
  </si>
  <si>
    <t>ALMACENAMIENTO (l/s)</t>
  </si>
  <si>
    <t>Retención Muro Mauro</t>
  </si>
  <si>
    <t>Retención Relaves Mauro</t>
  </si>
  <si>
    <t>Diferencia de Almacenamiento</t>
  </si>
  <si>
    <t>Total Almacenamiento</t>
  </si>
  <si>
    <t>BALANCE</t>
  </si>
  <si>
    <t>Entradas - Salidas</t>
  </si>
  <si>
    <t>Error (l/s)</t>
  </si>
  <si>
    <t>Error (%)</t>
  </si>
  <si>
    <t>RECIRCULACIONES (l/s)</t>
  </si>
  <si>
    <t>Recirculación Dren Mauro</t>
  </si>
  <si>
    <t>Recirculacion Dren Quillayes</t>
  </si>
  <si>
    <t>Hidrociclones (l/s)</t>
  </si>
  <si>
    <t>Oferta Ciclones</t>
  </si>
  <si>
    <t xml:space="preserve">Perdidas por infiltración </t>
  </si>
  <si>
    <t>Aguas mina</t>
  </si>
  <si>
    <t>ENTRADAS</t>
  </si>
  <si>
    <t>TIERMPO</t>
  </si>
  <si>
    <t>SALIDAS</t>
  </si>
  <si>
    <t>ALMACENAMIENTO</t>
  </si>
  <si>
    <t>TRATAMIENTO</t>
  </si>
  <si>
    <t>Perdida de tratamiento</t>
  </si>
  <si>
    <t>HIDROCICLONES</t>
  </si>
  <si>
    <t>columna hoja1</t>
  </si>
  <si>
    <t>columna calc</t>
  </si>
  <si>
    <t>filas (no eliminar)</t>
  </si>
  <si>
    <t>Perdidas por evaporacion</t>
  </si>
  <si>
    <t>ktpd-day</t>
  </si>
  <si>
    <t>CubetaTM_Infil_a_Acuifero_C5</t>
  </si>
  <si>
    <t xml:space="preserve">TRATAMIENTO </t>
  </si>
  <si>
    <t>Pérdida de Tratamiento  (kton/año)</t>
  </si>
  <si>
    <t xml:space="preserve">Pérdidas por evaporación </t>
  </si>
  <si>
    <t xml:space="preserve">Pérdidas por retención  </t>
  </si>
  <si>
    <t xml:space="preserve">Pérdidas por infiltración </t>
  </si>
  <si>
    <t xml:space="preserve">Total Pérdidas </t>
  </si>
  <si>
    <t>DrenTQ_a_TK079</t>
  </si>
  <si>
    <t>Result:</t>
  </si>
  <si>
    <t>Unit:</t>
  </si>
  <si>
    <t>Displaying:</t>
  </si>
  <si>
    <t>Desaladora (INCO + PAO + alt1)</t>
  </si>
  <si>
    <t>Tratamiento de mineral  (kton/d)</t>
  </si>
  <si>
    <t>INCO + PAO</t>
  </si>
  <si>
    <t>Bombeo real INCO + PAO</t>
  </si>
  <si>
    <t>ktpd</t>
  </si>
  <si>
    <t>Mineral_a_Planta_2_corr</t>
  </si>
  <si>
    <t>Bombeo_Maximo_Des1y2_real</t>
  </si>
  <si>
    <t>Bombeo_Maximol_Mod_extra_real</t>
  </si>
  <si>
    <t>Bombeo_Maximol_Mod_evu_real</t>
  </si>
  <si>
    <t>R#1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</si>
</sst>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family val="2"/>
    </font>
    <font>
      <sz val="11"/>
      <color theme="8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6" fillId="0" borderId="1" xfId="0" applyFont="1" applyBorder="1"/>
    <xf numFmtId="0" fontId="0" fillId="0" borderId="0" xfId="0" applyAlignment="1">
      <alignment horizontal="center"/>
    </xf>
    <xf numFmtId="1" fontId="0" fillId="0" borderId="0" xfId="0" applyNumberFormat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3" borderId="1" xfId="0" applyFont="1" applyFill="1" applyBorder="1"/>
    <xf numFmtId="1" fontId="0" fillId="3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0" fontId="6" fillId="2" borderId="1" xfId="0" applyFont="1" applyFill="1" applyBorder="1"/>
    <xf numFmtId="1" fontId="0" fillId="2" borderId="1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/>
    <xf numFmtId="1" fontId="0" fillId="0" borderId="1" xfId="0" applyNumberFormat="1" applyBorder="1" applyAlignment="1">
      <alignment horizontal="center"/>
    </xf>
    <xf numFmtId="1" fontId="4" fillId="0" borderId="0" xfId="0" applyNumberFormat="1" applyFont="1"/>
    <xf numFmtId="1" fontId="3" fillId="0" borderId="0" xfId="0" applyNumberFormat="1" applyFont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6" fillId="2" borderId="0" xfId="0" applyFont="1" applyFill="1"/>
    <xf numFmtId="1" fontId="8" fillId="0" borderId="0" xfId="0" applyNumberFormat="1" applyFont="1" applyAlignment="1">
      <alignment horizontal="center"/>
    </xf>
    <xf numFmtId="0" fontId="4" fillId="0" borderId="0" xfId="0" applyFont="1"/>
    <xf numFmtId="0" fontId="6" fillId="4" borderId="1" xfId="0" applyFont="1" applyFill="1" applyBorder="1"/>
    <xf numFmtId="1" fontId="0" fillId="4" borderId="1" xfId="0" applyNumberFormat="1" applyFill="1" applyBorder="1" applyAlignment="1">
      <alignment horizontal="center"/>
    </xf>
    <xf numFmtId="0" fontId="6" fillId="0" borderId="0" xfId="0" applyFont="1"/>
    <xf numFmtId="1" fontId="4" fillId="0" borderId="0" xfId="0" applyNumberFormat="1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1" fontId="6" fillId="0" borderId="1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2" fontId="6" fillId="0" borderId="1" xfId="0" applyNumberFormat="1" applyFont="1" applyBorder="1" applyAlignment="1">
      <alignment horizontal="center"/>
    </xf>
    <xf numFmtId="9" fontId="6" fillId="0" borderId="1" xfId="1" applyFont="1" applyBorder="1" applyAlignment="1">
      <alignment horizontal="center"/>
    </xf>
    <xf numFmtId="2" fontId="6" fillId="0" borderId="1" xfId="1" applyNumberFormat="1" applyFont="1" applyBorder="1" applyAlignment="1">
      <alignment horizontal="center"/>
    </xf>
    <xf numFmtId="0" fontId="4" fillId="0" borderId="1" xfId="0" applyFont="1" applyBorder="1"/>
    <xf numFmtId="164" fontId="0" fillId="0" borderId="0" xfId="0" applyNumberFormat="1" applyAlignment="1">
      <alignment horizontal="center"/>
    </xf>
    <xf numFmtId="0" fontId="6" fillId="5" borderId="1" xfId="0" applyFont="1" applyFill="1" applyBorder="1"/>
    <xf numFmtId="9" fontId="0" fillId="0" borderId="0" xfId="0" applyNumberFormat="1"/>
    <xf numFmtId="2" fontId="0" fillId="0" borderId="0" xfId="0" applyNumberFormat="1"/>
    <xf numFmtId="11" fontId="0" fillId="0" borderId="0" xfId="0" applyNumberFormat="1"/>
    <xf numFmtId="2" fontId="0" fillId="2" borderId="1" xfId="0" applyNumberFormat="1" applyFill="1" applyBorder="1" applyAlignment="1">
      <alignment horizontal="center"/>
    </xf>
    <xf numFmtId="10" fontId="6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1" fontId="6" fillId="0" borderId="0" xfId="0" applyNumberFormat="1" applyFont="1"/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9" fontId="0" fillId="0" borderId="0" xfId="1" applyFont="1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1" fontId="6" fillId="3" borderId="0" xfId="0" applyNumberFormat="1" applyFont="1" applyFill="1" applyAlignment="1">
      <alignment horizontal="center"/>
    </xf>
    <xf numFmtId="0" fontId="6" fillId="3" borderId="0" xfId="0" applyFont="1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uentes, Camilo" id="{1AA8808A-FA9D-485D-A5C8-6F04F5C623CD}" userId="S::camilo.fuentes2@wsp.com::e005cbd6-c493-47dc-8d66-5d5fbd874846" providerId="AD"/>
  <person displayName="Gonzalez, Claudio" id="{DA8024DB-9790-4392-BBD6-1517ECB9D835}" userId="S::Claudio.Gonzalez@wsp.com::46a5768d-3465-4fe6-9b5a-4f5b190eb550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8" dT="2024-08-22T15:57:23.09" personId="{1AA8808A-FA9D-485D-A5C8-6F04F5C623CD}" id="{86F2671E-4BEA-44F1-A7CA-ADC6F2621B7E}">
    <text>Salida de Planta de Procesos</text>
  </threadedComment>
  <threadedComment ref="A50" dT="2024-05-08T15:26:08.61" personId="{DA8024DB-9790-4392-BBD6-1517ECB9D835}" id="{9688B9F6-EAAA-48CF-8CB6-4FA3225D01ED}">
    <text>No esta implementando con estos niveles en el modelo</text>
  </threadedComment>
  <threadedComment ref="A51" dT="2024-08-22T15:57:19.16" personId="{1AA8808A-FA9D-485D-A5C8-6F04F5C623CD}" id="{0FF91DA8-A756-4A78-B94F-2C41E2937591}">
    <text>Salida de Planta de Procesos</text>
  </threadedComment>
  <threadedComment ref="A52" dT="2024-08-22T15:56:36.19" personId="{1AA8808A-FA9D-485D-A5C8-6F04F5C623CD}" id="{5B47B774-F34E-499B-8000-9E0DBF674C54}">
    <text>Salida de Rajo Pelambres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1389-7FDC-4A8D-83D9-9D7EEFF51D9F}">
  <dimension ref="A1:DR44"/>
  <sheetViews>
    <sheetView zoomScale="70" zoomScaleNormal="70" workbookViewId="0">
      <pane xSplit="1" topLeftCell="B1" activePane="topRight" state="frozen"/>
      <selection pane="topRight" activeCell="D44" sqref="D44"/>
    </sheetView>
  </sheetViews>
  <sheetFormatPr baseColWidth="10" defaultColWidth="30.85546875" defaultRowHeight="15" x14ac:dyDescent="0.25"/>
  <cols>
    <col min="73" max="73" width="34.5703125" customWidth="1"/>
  </cols>
  <sheetData>
    <row r="1" spans="1:122" x14ac:dyDescent="0.25">
      <c r="A1" t="s">
        <v>200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199</v>
      </c>
      <c r="BM1" t="s">
        <v>63</v>
      </c>
      <c r="BN1" t="s">
        <v>64</v>
      </c>
      <c r="BO1" t="s">
        <v>65</v>
      </c>
      <c r="BP1" t="s">
        <v>192</v>
      </c>
      <c r="BQ1" t="s">
        <v>66</v>
      </c>
      <c r="BR1" t="s">
        <v>67</v>
      </c>
      <c r="BS1" t="s">
        <v>208</v>
      </c>
      <c r="BT1" t="s">
        <v>209</v>
      </c>
      <c r="BU1" t="s">
        <v>210</v>
      </c>
      <c r="BV1" t="s">
        <v>211</v>
      </c>
    </row>
    <row r="2" spans="1:122" x14ac:dyDescent="0.25">
      <c r="A2" t="s">
        <v>201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191</v>
      </c>
      <c r="BJ2" t="s">
        <v>191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207</v>
      </c>
      <c r="BT2" t="s">
        <v>1</v>
      </c>
      <c r="BU2" t="s">
        <v>1</v>
      </c>
      <c r="BV2" t="s">
        <v>1</v>
      </c>
    </row>
    <row r="3" spans="1:122" x14ac:dyDescent="0.25">
      <c r="A3" t="s">
        <v>202</v>
      </c>
      <c r="B3" s="40" t="s">
        <v>212</v>
      </c>
      <c r="C3" s="40" t="s">
        <v>212</v>
      </c>
      <c r="D3" s="40" t="s">
        <v>212</v>
      </c>
      <c r="E3" s="40" t="s">
        <v>212</v>
      </c>
      <c r="F3" s="40" t="s">
        <v>212</v>
      </c>
      <c r="G3" s="40" t="s">
        <v>212</v>
      </c>
      <c r="H3" s="40" t="s">
        <v>212</v>
      </c>
      <c r="I3" s="40" t="s">
        <v>212</v>
      </c>
      <c r="J3" s="40" t="s">
        <v>212</v>
      </c>
      <c r="K3" s="40" t="s">
        <v>212</v>
      </c>
      <c r="L3" s="40" t="s">
        <v>212</v>
      </c>
      <c r="M3" s="40" t="s">
        <v>212</v>
      </c>
      <c r="N3" s="40" t="s">
        <v>212</v>
      </c>
      <c r="O3" s="40" t="s">
        <v>212</v>
      </c>
      <c r="P3" s="40" t="s">
        <v>212</v>
      </c>
      <c r="Q3" s="40" t="s">
        <v>212</v>
      </c>
      <c r="R3" s="40" t="s">
        <v>212</v>
      </c>
      <c r="S3" s="40" t="s">
        <v>212</v>
      </c>
      <c r="T3" s="40" t="s">
        <v>212</v>
      </c>
      <c r="U3" s="40" t="s">
        <v>212</v>
      </c>
      <c r="V3" s="40" t="s">
        <v>212</v>
      </c>
      <c r="W3" s="40" t="s">
        <v>212</v>
      </c>
      <c r="X3" s="40" t="s">
        <v>212</v>
      </c>
      <c r="Y3" s="40" t="s">
        <v>212</v>
      </c>
      <c r="Z3" s="40" t="s">
        <v>212</v>
      </c>
      <c r="AA3" s="40" t="s">
        <v>212</v>
      </c>
      <c r="AB3" s="40" t="s">
        <v>212</v>
      </c>
      <c r="AC3" s="40" t="s">
        <v>212</v>
      </c>
      <c r="AD3" s="40" t="s">
        <v>212</v>
      </c>
      <c r="AE3" s="40" t="s">
        <v>212</v>
      </c>
      <c r="AF3" s="40" t="s">
        <v>212</v>
      </c>
      <c r="AG3" s="40" t="s">
        <v>212</v>
      </c>
      <c r="AH3" s="40" t="s">
        <v>212</v>
      </c>
      <c r="AI3" s="40" t="s">
        <v>212</v>
      </c>
      <c r="AJ3" s="40" t="s">
        <v>212</v>
      </c>
      <c r="AK3" s="40" t="s">
        <v>212</v>
      </c>
      <c r="AL3" s="40" t="s">
        <v>212</v>
      </c>
      <c r="AM3" s="40" t="s">
        <v>212</v>
      </c>
      <c r="AN3" s="40" t="s">
        <v>212</v>
      </c>
      <c r="AO3" s="40" t="s">
        <v>212</v>
      </c>
      <c r="AP3" s="40" t="s">
        <v>212</v>
      </c>
      <c r="AQ3" s="40" t="s">
        <v>212</v>
      </c>
      <c r="AR3" s="40" t="s">
        <v>212</v>
      </c>
      <c r="AS3" s="40" t="s">
        <v>212</v>
      </c>
      <c r="AT3" s="40" t="s">
        <v>212</v>
      </c>
      <c r="AU3" s="40" t="s">
        <v>212</v>
      </c>
      <c r="AV3" s="40" t="s">
        <v>212</v>
      </c>
      <c r="AW3" s="40" t="s">
        <v>212</v>
      </c>
      <c r="AX3" s="40" t="s">
        <v>212</v>
      </c>
      <c r="AY3" s="40" t="s">
        <v>212</v>
      </c>
      <c r="AZ3" s="40" t="s">
        <v>212</v>
      </c>
      <c r="BA3" s="40" t="s">
        <v>212</v>
      </c>
      <c r="BB3" s="40" t="s">
        <v>212</v>
      </c>
      <c r="BC3" s="40" t="s">
        <v>212</v>
      </c>
      <c r="BD3" s="40" t="s">
        <v>212</v>
      </c>
      <c r="BE3" s="40" t="s">
        <v>212</v>
      </c>
      <c r="BF3" s="40" t="s">
        <v>212</v>
      </c>
      <c r="BG3" s="40" t="s">
        <v>212</v>
      </c>
      <c r="BH3" s="40" t="s">
        <v>212</v>
      </c>
      <c r="BI3" s="40" t="s">
        <v>212</v>
      </c>
      <c r="BJ3" s="40" t="s">
        <v>212</v>
      </c>
      <c r="BK3" s="40" t="s">
        <v>212</v>
      </c>
      <c r="BL3" s="40" t="s">
        <v>212</v>
      </c>
      <c r="BM3" s="40" t="s">
        <v>212</v>
      </c>
      <c r="BN3" s="40" t="s">
        <v>212</v>
      </c>
      <c r="BO3" s="40" t="s">
        <v>212</v>
      </c>
      <c r="BP3" s="40" t="s">
        <v>212</v>
      </c>
      <c r="BQ3" s="40" t="s">
        <v>212</v>
      </c>
      <c r="BR3" s="40" t="s">
        <v>212</v>
      </c>
      <c r="BS3" s="40" t="s">
        <v>212</v>
      </c>
      <c r="BT3" s="40" t="s">
        <v>212</v>
      </c>
      <c r="BU3" s="40" t="s">
        <v>212</v>
      </c>
      <c r="BV3" s="40" t="s">
        <v>212</v>
      </c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</row>
    <row r="4" spans="1:122" x14ac:dyDescent="0.25">
      <c r="A4">
        <v>2017</v>
      </c>
      <c r="B4">
        <v>1</v>
      </c>
      <c r="C4">
        <v>59.25</v>
      </c>
      <c r="D4">
        <v>69.180000000000007</v>
      </c>
      <c r="E4">
        <v>0</v>
      </c>
      <c r="F4">
        <v>0</v>
      </c>
      <c r="G4">
        <v>87.38</v>
      </c>
      <c r="H4">
        <v>30.44</v>
      </c>
      <c r="I4">
        <v>163</v>
      </c>
      <c r="J4">
        <v>8.3529999999999998</v>
      </c>
      <c r="K4">
        <v>2.8919999999999999</v>
      </c>
      <c r="L4">
        <v>27.7</v>
      </c>
      <c r="M4">
        <v>0</v>
      </c>
      <c r="N4">
        <v>0</v>
      </c>
      <c r="O4">
        <v>0</v>
      </c>
      <c r="P4">
        <v>58.07</v>
      </c>
      <c r="Q4">
        <v>12.72</v>
      </c>
      <c r="R4">
        <v>3.1510000000000003E-2</v>
      </c>
      <c r="S4">
        <v>35.47</v>
      </c>
      <c r="T4">
        <v>0.32</v>
      </c>
      <c r="U4">
        <v>4.4279999999999999</v>
      </c>
      <c r="V4">
        <v>9.1300000000000008</v>
      </c>
      <c r="W4">
        <v>1.369</v>
      </c>
      <c r="X4">
        <v>40.340000000000003</v>
      </c>
      <c r="Y4">
        <v>3.2559999999999998</v>
      </c>
      <c r="Z4">
        <v>30.82</v>
      </c>
      <c r="AA4">
        <v>0.95040000000000002</v>
      </c>
      <c r="AB4">
        <v>0.28499999999999998</v>
      </c>
      <c r="AC4">
        <v>42.1</v>
      </c>
      <c r="AD4">
        <v>7.6029999999999998</v>
      </c>
      <c r="AE4">
        <v>58.83</v>
      </c>
      <c r="AF4">
        <v>5.1239999999999997</v>
      </c>
      <c r="AG4">
        <v>0</v>
      </c>
      <c r="AH4">
        <v>0</v>
      </c>
      <c r="AI4">
        <v>121.4</v>
      </c>
      <c r="AJ4">
        <v>110.7</v>
      </c>
      <c r="AK4">
        <v>35.01</v>
      </c>
      <c r="AL4">
        <v>13.5</v>
      </c>
      <c r="AM4">
        <v>0.45250000000000001</v>
      </c>
      <c r="AN4">
        <v>0.30759999999999998</v>
      </c>
      <c r="AO4">
        <v>0.29039999999999999</v>
      </c>
      <c r="AP4">
        <v>1.006</v>
      </c>
      <c r="AQ4">
        <v>34.700000000000003</v>
      </c>
      <c r="AR4">
        <v>22.92</v>
      </c>
      <c r="AS4">
        <v>2.4</v>
      </c>
      <c r="AT4">
        <v>13</v>
      </c>
      <c r="AU4">
        <v>27.9</v>
      </c>
      <c r="AV4">
        <v>4.984</v>
      </c>
      <c r="AW4">
        <v>1.7190000000000001</v>
      </c>
      <c r="AX4">
        <v>0</v>
      </c>
      <c r="AY4">
        <v>16</v>
      </c>
      <c r="AZ4">
        <v>59.45</v>
      </c>
      <c r="BA4">
        <v>30.87</v>
      </c>
      <c r="BB4">
        <v>492.6</v>
      </c>
      <c r="BC4">
        <v>-98.24</v>
      </c>
      <c r="BD4">
        <v>5.8890000000000002</v>
      </c>
      <c r="BE4">
        <v>-221</v>
      </c>
      <c r="BF4" s="42">
        <v>2.0080000000000001E-14</v>
      </c>
      <c r="BG4">
        <v>7.1849999999999996</v>
      </c>
      <c r="BH4">
        <v>-151.69999999999999</v>
      </c>
      <c r="BI4">
        <v>60342</v>
      </c>
      <c r="BJ4">
        <v>60342</v>
      </c>
      <c r="BK4">
        <v>163.1</v>
      </c>
      <c r="BL4">
        <v>284.8</v>
      </c>
      <c r="BM4">
        <v>290</v>
      </c>
      <c r="BN4">
        <v>21.06</v>
      </c>
      <c r="BO4">
        <v>281.10000000000002</v>
      </c>
      <c r="BP4">
        <v>95.22</v>
      </c>
      <c r="BQ4">
        <v>12.96</v>
      </c>
      <c r="BR4">
        <v>35.19</v>
      </c>
      <c r="BS4">
        <v>157.30000000000001</v>
      </c>
      <c r="BT4">
        <v>0</v>
      </c>
      <c r="BU4">
        <v>0</v>
      </c>
      <c r="BV4">
        <v>0</v>
      </c>
      <c r="DF4" s="42"/>
    </row>
    <row r="5" spans="1:122" x14ac:dyDescent="0.25">
      <c r="A5">
        <v>2018</v>
      </c>
      <c r="B5">
        <v>1</v>
      </c>
      <c r="C5">
        <v>59.65</v>
      </c>
      <c r="D5">
        <v>51.32</v>
      </c>
      <c r="E5">
        <v>0</v>
      </c>
      <c r="F5">
        <v>0</v>
      </c>
      <c r="G5">
        <v>21.52</v>
      </c>
      <c r="H5">
        <v>33.340000000000003</v>
      </c>
      <c r="I5">
        <v>347.9</v>
      </c>
      <c r="J5">
        <v>6.1619999999999999</v>
      </c>
      <c r="K5">
        <v>1.35</v>
      </c>
      <c r="L5">
        <v>79.27</v>
      </c>
      <c r="M5">
        <v>0</v>
      </c>
      <c r="N5">
        <v>0</v>
      </c>
      <c r="O5">
        <v>0</v>
      </c>
      <c r="P5">
        <v>24.02</v>
      </c>
      <c r="Q5">
        <v>8.3689999999999998</v>
      </c>
      <c r="R5">
        <v>1.278E-2</v>
      </c>
      <c r="S5">
        <v>15.74</v>
      </c>
      <c r="T5">
        <v>0.32</v>
      </c>
      <c r="U5">
        <v>6.7649999999999997</v>
      </c>
      <c r="V5">
        <v>24.75</v>
      </c>
      <c r="W5">
        <v>3.7130000000000001</v>
      </c>
      <c r="X5">
        <v>4.1420000000000003</v>
      </c>
      <c r="Y5">
        <v>1.41E-2</v>
      </c>
      <c r="Z5">
        <v>24.56</v>
      </c>
      <c r="AA5">
        <v>0.86629999999999996</v>
      </c>
      <c r="AB5">
        <v>0.28499999999999998</v>
      </c>
      <c r="AC5">
        <v>44.39</v>
      </c>
      <c r="AD5">
        <v>14.8</v>
      </c>
      <c r="AE5">
        <v>21.1</v>
      </c>
      <c r="AF5">
        <v>4.5339999999999998</v>
      </c>
      <c r="AG5">
        <v>0</v>
      </c>
      <c r="AH5">
        <v>0</v>
      </c>
      <c r="AI5">
        <v>102.1</v>
      </c>
      <c r="AJ5">
        <v>113.5</v>
      </c>
      <c r="AK5">
        <v>36.090000000000003</v>
      </c>
      <c r="AL5">
        <v>18.57</v>
      </c>
      <c r="AM5">
        <v>0.42280000000000001</v>
      </c>
      <c r="AN5">
        <v>1.0290000000000001E-2</v>
      </c>
      <c r="AO5">
        <v>0.29780000000000001</v>
      </c>
      <c r="AP5">
        <v>0.4733</v>
      </c>
      <c r="AQ5">
        <v>24.2</v>
      </c>
      <c r="AR5">
        <v>24.09</v>
      </c>
      <c r="AS5">
        <v>2.4729999999999999</v>
      </c>
      <c r="AT5">
        <v>13</v>
      </c>
      <c r="AU5">
        <v>29.32</v>
      </c>
      <c r="AV5">
        <v>6.7149999999999999</v>
      </c>
      <c r="AW5">
        <v>2.3159999999999998</v>
      </c>
      <c r="AX5">
        <v>0</v>
      </c>
      <c r="AY5">
        <v>16</v>
      </c>
      <c r="AZ5">
        <v>59.65</v>
      </c>
      <c r="BA5">
        <v>1.645</v>
      </c>
      <c r="BB5">
        <v>546.70000000000005</v>
      </c>
      <c r="BC5">
        <v>-4.9219999999999997</v>
      </c>
      <c r="BD5">
        <v>-12.8</v>
      </c>
      <c r="BE5">
        <v>-204.8</v>
      </c>
      <c r="BF5" s="42">
        <v>5.7679999999999999E-15</v>
      </c>
      <c r="BG5">
        <v>-0.46829999999999999</v>
      </c>
      <c r="BH5">
        <v>-108.5</v>
      </c>
      <c r="BI5">
        <v>63633</v>
      </c>
      <c r="BJ5">
        <v>63633</v>
      </c>
      <c r="BK5">
        <v>187.5</v>
      </c>
      <c r="BL5">
        <v>285.60000000000002</v>
      </c>
      <c r="BM5">
        <v>380.7</v>
      </c>
      <c r="BN5">
        <v>21.32</v>
      </c>
      <c r="BO5">
        <v>270.60000000000002</v>
      </c>
      <c r="BP5">
        <v>101.2</v>
      </c>
      <c r="BQ5">
        <v>6.226</v>
      </c>
      <c r="BR5">
        <v>52.15</v>
      </c>
      <c r="BS5">
        <v>168.8</v>
      </c>
      <c r="BT5">
        <v>0</v>
      </c>
      <c r="BU5">
        <v>0</v>
      </c>
      <c r="BV5">
        <v>0</v>
      </c>
      <c r="DF5" s="42"/>
    </row>
    <row r="6" spans="1:122" x14ac:dyDescent="0.25">
      <c r="A6">
        <v>2019</v>
      </c>
      <c r="B6">
        <v>117.2</v>
      </c>
      <c r="C6">
        <v>55.64</v>
      </c>
      <c r="D6">
        <v>36.770000000000003</v>
      </c>
      <c r="E6">
        <v>0</v>
      </c>
      <c r="F6">
        <v>0</v>
      </c>
      <c r="G6">
        <v>13.28</v>
      </c>
      <c r="H6">
        <v>19.3</v>
      </c>
      <c r="I6">
        <v>328.6</v>
      </c>
      <c r="J6">
        <v>6.2679999999999998</v>
      </c>
      <c r="K6">
        <v>2.3170000000000002</v>
      </c>
      <c r="L6">
        <v>83.01</v>
      </c>
      <c r="M6">
        <v>0</v>
      </c>
      <c r="N6">
        <v>0</v>
      </c>
      <c r="O6">
        <v>0</v>
      </c>
      <c r="P6">
        <v>6.8419999999999996</v>
      </c>
      <c r="Q6">
        <v>3.1789999999999998</v>
      </c>
      <c r="R6">
        <v>7.8580000000000004E-3</v>
      </c>
      <c r="S6">
        <v>3.077</v>
      </c>
      <c r="T6">
        <v>0.32</v>
      </c>
      <c r="U6">
        <v>6.4279999999999999</v>
      </c>
      <c r="V6">
        <v>12.23</v>
      </c>
      <c r="W6">
        <v>1.8340000000000001</v>
      </c>
      <c r="X6">
        <v>0.3906</v>
      </c>
      <c r="Y6">
        <v>0</v>
      </c>
      <c r="Z6">
        <v>42.25</v>
      </c>
      <c r="AA6">
        <v>0.85370000000000001</v>
      </c>
      <c r="AB6">
        <v>0.28499999999999998</v>
      </c>
      <c r="AC6">
        <v>43.98</v>
      </c>
      <c r="AD6">
        <v>21.31</v>
      </c>
      <c r="AE6">
        <v>7.984</v>
      </c>
      <c r="AF6">
        <v>3.8540000000000001</v>
      </c>
      <c r="AG6">
        <v>0</v>
      </c>
      <c r="AH6">
        <v>0</v>
      </c>
      <c r="AI6">
        <v>104</v>
      </c>
      <c r="AJ6">
        <v>114.5</v>
      </c>
      <c r="AK6">
        <v>35.93</v>
      </c>
      <c r="AL6">
        <v>22.35</v>
      </c>
      <c r="AM6">
        <v>0.42549999999999999</v>
      </c>
      <c r="AN6">
        <v>1.3690000000000001E-2</v>
      </c>
      <c r="AO6">
        <v>0.30649999999999999</v>
      </c>
      <c r="AP6">
        <v>0.25090000000000001</v>
      </c>
      <c r="AQ6">
        <v>11.36</v>
      </c>
      <c r="AR6">
        <v>21.72</v>
      </c>
      <c r="AS6">
        <v>2.5649999999999999</v>
      </c>
      <c r="AT6">
        <v>13</v>
      </c>
      <c r="AU6">
        <v>29.07</v>
      </c>
      <c r="AV6">
        <v>6.4370000000000003</v>
      </c>
      <c r="AW6">
        <v>2.2200000000000002</v>
      </c>
      <c r="AX6">
        <v>0</v>
      </c>
      <c r="AY6">
        <v>16</v>
      </c>
      <c r="AZ6">
        <v>55.64</v>
      </c>
      <c r="BA6">
        <v>8.4730000000000008</v>
      </c>
      <c r="BB6">
        <v>538.9</v>
      </c>
      <c r="BC6">
        <v>-135.80000000000001</v>
      </c>
      <c r="BD6">
        <v>-5.7750000000000004</v>
      </c>
      <c r="BE6">
        <v>-176.8</v>
      </c>
      <c r="BF6">
        <v>-1.427</v>
      </c>
      <c r="BG6">
        <v>-1.1539999999999999</v>
      </c>
      <c r="BH6">
        <v>-48.52</v>
      </c>
      <c r="BI6">
        <v>63039</v>
      </c>
      <c r="BJ6">
        <v>63039</v>
      </c>
      <c r="BK6">
        <v>156</v>
      </c>
      <c r="BL6">
        <v>206.6</v>
      </c>
      <c r="BM6">
        <v>344.2</v>
      </c>
      <c r="BN6">
        <v>23.01</v>
      </c>
      <c r="BO6">
        <v>277.3</v>
      </c>
      <c r="BP6">
        <v>106.3</v>
      </c>
      <c r="BQ6">
        <v>2.0739999999999998</v>
      </c>
      <c r="BR6">
        <v>32.68</v>
      </c>
      <c r="BS6">
        <v>161.5</v>
      </c>
      <c r="BT6">
        <v>0</v>
      </c>
      <c r="BU6">
        <v>0</v>
      </c>
      <c r="BV6">
        <v>0</v>
      </c>
    </row>
    <row r="7" spans="1:122" x14ac:dyDescent="0.25">
      <c r="A7">
        <v>2020</v>
      </c>
      <c r="B7">
        <v>1</v>
      </c>
      <c r="C7">
        <v>3</v>
      </c>
      <c r="D7">
        <v>26.6</v>
      </c>
      <c r="E7">
        <v>0</v>
      </c>
      <c r="F7">
        <v>0</v>
      </c>
      <c r="G7">
        <v>26.47</v>
      </c>
      <c r="H7">
        <v>27.5</v>
      </c>
      <c r="I7">
        <v>361.2</v>
      </c>
      <c r="J7">
        <v>6.5270000000000001</v>
      </c>
      <c r="K7">
        <v>2.34</v>
      </c>
      <c r="L7">
        <v>73.930000000000007</v>
      </c>
      <c r="M7">
        <v>0</v>
      </c>
      <c r="N7">
        <v>0</v>
      </c>
      <c r="O7">
        <v>0</v>
      </c>
      <c r="P7">
        <v>38.17</v>
      </c>
      <c r="Q7">
        <v>6.13</v>
      </c>
      <c r="R7">
        <v>2.8760000000000001E-2</v>
      </c>
      <c r="S7">
        <v>9.4529999999999994</v>
      </c>
      <c r="T7">
        <v>0.32</v>
      </c>
      <c r="U7">
        <v>5.5039999999999996</v>
      </c>
      <c r="V7">
        <v>11.45</v>
      </c>
      <c r="W7">
        <v>1.7170000000000001</v>
      </c>
      <c r="X7">
        <v>11.45</v>
      </c>
      <c r="Y7">
        <v>0.24970000000000001</v>
      </c>
      <c r="Z7">
        <v>12.29</v>
      </c>
      <c r="AA7">
        <v>0.83679999999999999</v>
      </c>
      <c r="AB7">
        <v>0.28499999999999998</v>
      </c>
      <c r="AC7">
        <v>42.64</v>
      </c>
      <c r="AD7">
        <v>19.29</v>
      </c>
      <c r="AE7">
        <v>25.5</v>
      </c>
      <c r="AF7">
        <v>3.6509999999999998</v>
      </c>
      <c r="AG7">
        <v>0</v>
      </c>
      <c r="AH7">
        <v>0</v>
      </c>
      <c r="AI7">
        <v>84.7</v>
      </c>
      <c r="AJ7">
        <v>134.9</v>
      </c>
      <c r="AK7">
        <v>45.4</v>
      </c>
      <c r="AL7">
        <v>19.97</v>
      </c>
      <c r="AM7">
        <v>0.39710000000000001</v>
      </c>
      <c r="AN7">
        <v>0.83409999999999995</v>
      </c>
      <c r="AO7">
        <v>0.25659999999999999</v>
      </c>
      <c r="AP7">
        <v>0.1583</v>
      </c>
      <c r="AQ7">
        <v>12.05</v>
      </c>
      <c r="AR7">
        <v>15.7</v>
      </c>
      <c r="AS7">
        <v>2.347</v>
      </c>
      <c r="AT7">
        <v>13</v>
      </c>
      <c r="AU7">
        <v>29.27</v>
      </c>
      <c r="AV7">
        <v>6.86</v>
      </c>
      <c r="AW7">
        <v>2.3650000000000002</v>
      </c>
      <c r="AX7">
        <v>0</v>
      </c>
      <c r="AY7">
        <v>16</v>
      </c>
      <c r="AZ7">
        <v>53.07</v>
      </c>
      <c r="BA7">
        <v>8.59</v>
      </c>
      <c r="BB7">
        <v>527.70000000000005</v>
      </c>
      <c r="BC7">
        <v>-17.22</v>
      </c>
      <c r="BD7">
        <v>14.25</v>
      </c>
      <c r="BE7">
        <v>-154.19999999999999</v>
      </c>
      <c r="BF7">
        <v>1.423</v>
      </c>
      <c r="BG7">
        <v>-1.6830000000000001</v>
      </c>
      <c r="BH7">
        <v>21.33</v>
      </c>
      <c r="BI7">
        <v>61288</v>
      </c>
      <c r="BJ7">
        <v>61288</v>
      </c>
      <c r="BK7">
        <v>162.6</v>
      </c>
      <c r="BL7">
        <v>148</v>
      </c>
      <c r="BM7">
        <v>356.2</v>
      </c>
      <c r="BN7">
        <v>23.04</v>
      </c>
      <c r="BO7">
        <v>285.39999999999998</v>
      </c>
      <c r="BP7">
        <v>111.4</v>
      </c>
      <c r="BQ7">
        <v>8.8000000000000007</v>
      </c>
      <c r="BR7">
        <v>34.49</v>
      </c>
      <c r="BS7">
        <v>161.1</v>
      </c>
      <c r="BT7">
        <v>0</v>
      </c>
      <c r="BU7">
        <v>0</v>
      </c>
      <c r="BV7">
        <v>0</v>
      </c>
    </row>
    <row r="8" spans="1:122" x14ac:dyDescent="0.25">
      <c r="A8">
        <v>2021</v>
      </c>
      <c r="B8">
        <v>138.30000000000001</v>
      </c>
      <c r="C8">
        <v>49.57</v>
      </c>
      <c r="D8">
        <v>16.04</v>
      </c>
      <c r="E8">
        <v>0</v>
      </c>
      <c r="F8">
        <v>0</v>
      </c>
      <c r="G8">
        <v>16.420000000000002</v>
      </c>
      <c r="H8">
        <v>21.43</v>
      </c>
      <c r="I8">
        <v>386.1</v>
      </c>
      <c r="J8">
        <v>5.5739999999999998</v>
      </c>
      <c r="K8">
        <v>0.4425</v>
      </c>
      <c r="L8">
        <v>87.81</v>
      </c>
      <c r="M8">
        <v>0</v>
      </c>
      <c r="N8">
        <v>0</v>
      </c>
      <c r="O8">
        <v>0</v>
      </c>
      <c r="P8">
        <v>10.9</v>
      </c>
      <c r="Q8">
        <v>3.327</v>
      </c>
      <c r="R8">
        <v>1.6670000000000001E-2</v>
      </c>
      <c r="S8">
        <v>2.335</v>
      </c>
      <c r="T8">
        <v>0.32</v>
      </c>
      <c r="U8">
        <v>4.8499999999999996</v>
      </c>
      <c r="V8">
        <v>16.309999999999999</v>
      </c>
      <c r="W8">
        <v>2.4470000000000001</v>
      </c>
      <c r="X8">
        <v>0.50919999999999999</v>
      </c>
      <c r="Y8">
        <v>0</v>
      </c>
      <c r="Z8">
        <v>2.0590000000000002</v>
      </c>
      <c r="AA8">
        <v>0.67169999999999996</v>
      </c>
      <c r="AB8">
        <v>0.28499999999999998</v>
      </c>
      <c r="AC8">
        <v>40.67</v>
      </c>
      <c r="AD8">
        <v>10.91</v>
      </c>
      <c r="AE8">
        <v>9.6039999999999992</v>
      </c>
      <c r="AF8">
        <v>5.3710000000000004</v>
      </c>
      <c r="AG8">
        <v>0</v>
      </c>
      <c r="AH8">
        <v>0</v>
      </c>
      <c r="AI8">
        <v>42.67</v>
      </c>
      <c r="AJ8">
        <v>193.3</v>
      </c>
      <c r="AK8">
        <v>57.36</v>
      </c>
      <c r="AL8">
        <v>23.28</v>
      </c>
      <c r="AM8">
        <v>0.45760000000000001</v>
      </c>
      <c r="AN8">
        <v>0.56610000000000005</v>
      </c>
      <c r="AO8">
        <v>0.19869999999999999</v>
      </c>
      <c r="AP8">
        <v>0.1958</v>
      </c>
      <c r="AQ8">
        <v>6.0069999999999997</v>
      </c>
      <c r="AR8">
        <v>15.37</v>
      </c>
      <c r="AS8">
        <v>2.0339999999999998</v>
      </c>
      <c r="AT8">
        <v>13</v>
      </c>
      <c r="AU8">
        <v>26.11</v>
      </c>
      <c r="AV8">
        <v>5.3920000000000003</v>
      </c>
      <c r="AW8">
        <v>1.859</v>
      </c>
      <c r="AX8">
        <v>0</v>
      </c>
      <c r="AY8">
        <v>16</v>
      </c>
      <c r="AZ8">
        <v>49.57</v>
      </c>
      <c r="BA8">
        <v>4.3390000000000004</v>
      </c>
      <c r="BB8">
        <v>503.3</v>
      </c>
      <c r="BC8">
        <v>-29.24</v>
      </c>
      <c r="BD8">
        <v>-7.4279999999999999</v>
      </c>
      <c r="BE8">
        <v>-125.5</v>
      </c>
      <c r="BF8" s="42">
        <v>-1.615E-15</v>
      </c>
      <c r="BG8">
        <v>-0.112</v>
      </c>
      <c r="BH8">
        <v>65.56</v>
      </c>
      <c r="BI8">
        <v>58293</v>
      </c>
      <c r="BJ8">
        <v>58293</v>
      </c>
      <c r="BK8">
        <v>156.9</v>
      </c>
      <c r="BL8">
        <v>128.5</v>
      </c>
      <c r="BM8">
        <v>318.2</v>
      </c>
      <c r="BN8">
        <v>29.14</v>
      </c>
      <c r="BO8">
        <v>317.10000000000002</v>
      </c>
      <c r="BP8">
        <v>116.5</v>
      </c>
      <c r="BQ8">
        <v>2.0019999999999998</v>
      </c>
      <c r="BR8">
        <v>21.09</v>
      </c>
      <c r="BS8">
        <v>155.5</v>
      </c>
      <c r="BT8">
        <v>0</v>
      </c>
      <c r="BU8">
        <v>0</v>
      </c>
      <c r="BV8">
        <v>0</v>
      </c>
      <c r="DF8" s="42"/>
    </row>
    <row r="9" spans="1:122" x14ac:dyDescent="0.25">
      <c r="A9">
        <v>2022</v>
      </c>
      <c r="B9">
        <v>109.9</v>
      </c>
      <c r="C9">
        <v>52.89</v>
      </c>
      <c r="D9">
        <v>21.72</v>
      </c>
      <c r="E9">
        <v>0</v>
      </c>
      <c r="F9">
        <v>0</v>
      </c>
      <c r="G9">
        <v>28.48</v>
      </c>
      <c r="H9">
        <v>33.450000000000003</v>
      </c>
      <c r="I9">
        <v>369.7</v>
      </c>
      <c r="J9">
        <v>5.1459999999999999</v>
      </c>
      <c r="K9">
        <v>0</v>
      </c>
      <c r="L9">
        <v>71.8</v>
      </c>
      <c r="M9">
        <v>0</v>
      </c>
      <c r="N9">
        <v>0</v>
      </c>
      <c r="O9">
        <v>0</v>
      </c>
      <c r="P9">
        <v>41.84</v>
      </c>
      <c r="Q9">
        <v>12.09</v>
      </c>
      <c r="R9">
        <v>2.5300000000000001E-3</v>
      </c>
      <c r="S9">
        <v>24.25</v>
      </c>
      <c r="T9">
        <v>0.32</v>
      </c>
      <c r="U9">
        <v>5.524</v>
      </c>
      <c r="V9">
        <v>10.34</v>
      </c>
      <c r="W9">
        <v>1.5509999999999999</v>
      </c>
      <c r="X9">
        <v>3.01</v>
      </c>
      <c r="Y9">
        <v>0.48799999999999999</v>
      </c>
      <c r="Z9">
        <v>8.1739999999999995</v>
      </c>
      <c r="AA9">
        <v>0.74890000000000001</v>
      </c>
      <c r="AB9">
        <v>0.28499999999999998</v>
      </c>
      <c r="AC9">
        <v>35.78</v>
      </c>
      <c r="AD9">
        <v>7.117</v>
      </c>
      <c r="AE9">
        <v>27.31</v>
      </c>
      <c r="AF9">
        <v>6.84</v>
      </c>
      <c r="AG9">
        <v>0</v>
      </c>
      <c r="AH9">
        <v>0</v>
      </c>
      <c r="AI9">
        <v>44.63</v>
      </c>
      <c r="AJ9">
        <v>226.5</v>
      </c>
      <c r="AK9">
        <v>61.25</v>
      </c>
      <c r="AL9">
        <v>32.880000000000003</v>
      </c>
      <c r="AM9">
        <v>0.48699999999999999</v>
      </c>
      <c r="AN9">
        <v>8.0589999999999995E-2</v>
      </c>
      <c r="AO9">
        <v>0.29260000000000003</v>
      </c>
      <c r="AP9">
        <v>0.39279999999999998</v>
      </c>
      <c r="AQ9">
        <v>28.95</v>
      </c>
      <c r="AR9">
        <v>15.76</v>
      </c>
      <c r="AS9">
        <v>2.448</v>
      </c>
      <c r="AT9">
        <v>13</v>
      </c>
      <c r="AU9">
        <v>23.83</v>
      </c>
      <c r="AV9">
        <v>4.5129999999999999</v>
      </c>
      <c r="AW9">
        <v>1.556</v>
      </c>
      <c r="AX9">
        <v>0</v>
      </c>
      <c r="AY9">
        <v>16</v>
      </c>
      <c r="AZ9">
        <v>52.89</v>
      </c>
      <c r="BA9">
        <v>21.03</v>
      </c>
      <c r="BB9">
        <v>415.7</v>
      </c>
      <c r="BC9">
        <v>-39.19</v>
      </c>
      <c r="BD9">
        <v>14.77</v>
      </c>
      <c r="BE9">
        <v>-94.99</v>
      </c>
      <c r="BF9" s="42">
        <v>-8.0749999999999997E-15</v>
      </c>
      <c r="BG9">
        <v>1.2050000000000001</v>
      </c>
      <c r="BH9">
        <v>56.26</v>
      </c>
      <c r="BI9">
        <v>51290</v>
      </c>
      <c r="BJ9">
        <v>51290</v>
      </c>
      <c r="BK9">
        <v>161.9</v>
      </c>
      <c r="BL9">
        <v>111.8</v>
      </c>
      <c r="BM9">
        <v>375.1</v>
      </c>
      <c r="BN9">
        <v>32.880000000000003</v>
      </c>
      <c r="BO9">
        <v>365.7</v>
      </c>
      <c r="BP9">
        <v>120.7</v>
      </c>
      <c r="BQ9">
        <v>8.0139999999999993</v>
      </c>
      <c r="BR9">
        <v>26.88</v>
      </c>
      <c r="BS9">
        <v>143.80000000000001</v>
      </c>
      <c r="BT9">
        <v>0</v>
      </c>
      <c r="BU9">
        <v>0</v>
      </c>
      <c r="BV9">
        <v>0</v>
      </c>
      <c r="DF9" s="42"/>
    </row>
    <row r="10" spans="1:122" x14ac:dyDescent="0.25">
      <c r="A10">
        <v>2023</v>
      </c>
      <c r="B10">
        <v>123.4</v>
      </c>
      <c r="C10">
        <v>60.54</v>
      </c>
      <c r="D10">
        <v>28.26</v>
      </c>
      <c r="E10">
        <v>0</v>
      </c>
      <c r="F10">
        <v>0</v>
      </c>
      <c r="G10">
        <v>15.92</v>
      </c>
      <c r="H10">
        <v>24.25</v>
      </c>
      <c r="I10">
        <v>327.5</v>
      </c>
      <c r="J10">
        <v>7.3220000000000001</v>
      </c>
      <c r="K10">
        <v>0</v>
      </c>
      <c r="L10">
        <v>91.6</v>
      </c>
      <c r="M10">
        <v>152.9</v>
      </c>
      <c r="N10">
        <v>0</v>
      </c>
      <c r="O10">
        <v>0</v>
      </c>
      <c r="P10">
        <v>16.649999999999999</v>
      </c>
      <c r="Q10">
        <v>5.37</v>
      </c>
      <c r="R10">
        <v>1.436E-2</v>
      </c>
      <c r="S10">
        <v>4.8460000000000001</v>
      </c>
      <c r="T10">
        <v>0.32</v>
      </c>
      <c r="U10">
        <v>6.7510000000000003</v>
      </c>
      <c r="V10">
        <v>12.36</v>
      </c>
      <c r="W10">
        <v>1.8540000000000001</v>
      </c>
      <c r="X10">
        <v>0.71299999999999997</v>
      </c>
      <c r="Y10">
        <v>2.911E-3</v>
      </c>
      <c r="Z10">
        <v>49.38</v>
      </c>
      <c r="AA10">
        <v>0.68440000000000001</v>
      </c>
      <c r="AB10">
        <v>0.28499999999999998</v>
      </c>
      <c r="AC10">
        <v>39.92</v>
      </c>
      <c r="AD10">
        <v>18.62</v>
      </c>
      <c r="AE10">
        <v>11.23</v>
      </c>
      <c r="AF10">
        <v>6.21</v>
      </c>
      <c r="AG10">
        <v>0</v>
      </c>
      <c r="AH10">
        <v>0</v>
      </c>
      <c r="AI10">
        <v>47.68</v>
      </c>
      <c r="AJ10">
        <v>254.7</v>
      </c>
      <c r="AK10">
        <v>62.97</v>
      </c>
      <c r="AL10">
        <v>38.18</v>
      </c>
      <c r="AM10">
        <v>0.53269999999999995</v>
      </c>
      <c r="AN10">
        <v>0.52890000000000004</v>
      </c>
      <c r="AO10">
        <v>0.29970000000000002</v>
      </c>
      <c r="AP10">
        <v>0.25919999999999999</v>
      </c>
      <c r="AQ10">
        <v>7.06</v>
      </c>
      <c r="AR10">
        <v>17.84</v>
      </c>
      <c r="AS10">
        <v>2.4910000000000001</v>
      </c>
      <c r="AT10">
        <v>13</v>
      </c>
      <c r="AU10">
        <v>26.12</v>
      </c>
      <c r="AV10">
        <v>5.0880000000000001</v>
      </c>
      <c r="AW10">
        <v>1.754</v>
      </c>
      <c r="AX10">
        <v>0</v>
      </c>
      <c r="AY10">
        <v>16</v>
      </c>
      <c r="AZ10">
        <v>60.54</v>
      </c>
      <c r="BA10">
        <v>14.05</v>
      </c>
      <c r="BB10">
        <v>445.3</v>
      </c>
      <c r="BC10">
        <v>3.923</v>
      </c>
      <c r="BD10">
        <v>-10.17</v>
      </c>
      <c r="BE10">
        <v>-78.599999999999994</v>
      </c>
      <c r="BF10" s="42">
        <v>1.9610000000000001E-14</v>
      </c>
      <c r="BG10">
        <v>1.9390000000000001</v>
      </c>
      <c r="BH10">
        <v>13.65</v>
      </c>
      <c r="BI10">
        <v>57223</v>
      </c>
      <c r="BJ10">
        <v>57223</v>
      </c>
      <c r="BK10">
        <v>167.4</v>
      </c>
      <c r="BL10">
        <v>108.6</v>
      </c>
      <c r="BM10">
        <v>366</v>
      </c>
      <c r="BN10">
        <v>38.18</v>
      </c>
      <c r="BO10">
        <v>404</v>
      </c>
      <c r="BP10">
        <v>123.7</v>
      </c>
      <c r="BQ10">
        <v>1.994</v>
      </c>
      <c r="BR10">
        <v>37.58</v>
      </c>
      <c r="BS10">
        <v>167</v>
      </c>
      <c r="BT10">
        <v>152.9</v>
      </c>
      <c r="BU10">
        <v>0</v>
      </c>
      <c r="BV10">
        <v>0</v>
      </c>
      <c r="DF10" s="42"/>
    </row>
    <row r="11" spans="1:122" x14ac:dyDescent="0.25">
      <c r="A11">
        <v>2024</v>
      </c>
      <c r="B11">
        <v>1</v>
      </c>
      <c r="C11">
        <v>52.84</v>
      </c>
      <c r="D11">
        <v>44.23</v>
      </c>
      <c r="E11">
        <v>0</v>
      </c>
      <c r="F11">
        <v>0</v>
      </c>
      <c r="G11">
        <v>19.260000000000002</v>
      </c>
      <c r="H11">
        <v>23.73</v>
      </c>
      <c r="I11">
        <v>303.89999999999998</v>
      </c>
      <c r="J11">
        <v>5.2350000000000003</v>
      </c>
      <c r="K11">
        <v>0</v>
      </c>
      <c r="L11">
        <v>90.66</v>
      </c>
      <c r="M11">
        <v>307.3</v>
      </c>
      <c r="N11">
        <v>0</v>
      </c>
      <c r="O11">
        <v>0</v>
      </c>
      <c r="P11">
        <v>92.56</v>
      </c>
      <c r="Q11">
        <v>16</v>
      </c>
      <c r="R11">
        <v>1.0359999999999999E-2</v>
      </c>
      <c r="S11">
        <v>35.29</v>
      </c>
      <c r="T11">
        <v>0.32</v>
      </c>
      <c r="U11">
        <v>6.1909999999999998</v>
      </c>
      <c r="V11">
        <v>19.32</v>
      </c>
      <c r="W11">
        <v>2.8980000000000001</v>
      </c>
      <c r="X11">
        <v>36.9</v>
      </c>
      <c r="Y11">
        <v>1.639</v>
      </c>
      <c r="Z11">
        <v>18.309999999999999</v>
      </c>
      <c r="AA11">
        <v>1.2549999999999999</v>
      </c>
      <c r="AB11">
        <v>0.28499999999999998</v>
      </c>
      <c r="AC11">
        <v>48.68</v>
      </c>
      <c r="AD11">
        <v>18.79</v>
      </c>
      <c r="AE11">
        <v>50.6</v>
      </c>
      <c r="AF11">
        <v>4.1319999999999997</v>
      </c>
      <c r="AG11">
        <v>0</v>
      </c>
      <c r="AH11">
        <v>0</v>
      </c>
      <c r="AI11">
        <v>102.6</v>
      </c>
      <c r="AJ11">
        <v>222.2</v>
      </c>
      <c r="AK11">
        <v>57.93</v>
      </c>
      <c r="AL11">
        <v>37.14</v>
      </c>
      <c r="AM11">
        <v>0.49480000000000002</v>
      </c>
      <c r="AN11">
        <v>5.3409999999999999E-2</v>
      </c>
      <c r="AO11">
        <v>0.2596</v>
      </c>
      <c r="AP11">
        <v>0.33250000000000002</v>
      </c>
      <c r="AQ11">
        <v>36.619999999999997</v>
      </c>
      <c r="AR11">
        <v>14.88</v>
      </c>
      <c r="AS11">
        <v>2.323</v>
      </c>
      <c r="AT11">
        <v>13</v>
      </c>
      <c r="AU11">
        <v>27.83</v>
      </c>
      <c r="AV11">
        <v>7.1970000000000001</v>
      </c>
      <c r="AW11">
        <v>2.4820000000000002</v>
      </c>
      <c r="AX11">
        <v>0</v>
      </c>
      <c r="AY11">
        <v>16</v>
      </c>
      <c r="AZ11">
        <v>52.84</v>
      </c>
      <c r="BA11">
        <v>20.21</v>
      </c>
      <c r="BB11">
        <v>554</v>
      </c>
      <c r="BC11">
        <v>32.53</v>
      </c>
      <c r="BD11">
        <v>28.33</v>
      </c>
      <c r="BE11">
        <v>-50.53</v>
      </c>
      <c r="BF11" s="42">
        <v>-2.3010000000000001E-15</v>
      </c>
      <c r="BG11">
        <v>0.26140000000000002</v>
      </c>
      <c r="BH11">
        <v>-103.1</v>
      </c>
      <c r="BI11">
        <v>69966</v>
      </c>
      <c r="BJ11">
        <v>69966</v>
      </c>
      <c r="BK11">
        <v>198.3</v>
      </c>
      <c r="BL11">
        <v>116.3</v>
      </c>
      <c r="BM11">
        <v>489.1</v>
      </c>
      <c r="BN11">
        <v>37.14</v>
      </c>
      <c r="BO11">
        <v>420.3</v>
      </c>
      <c r="BP11">
        <v>125.9</v>
      </c>
      <c r="BQ11">
        <v>16.170000000000002</v>
      </c>
      <c r="BR11">
        <v>66.569999999999993</v>
      </c>
      <c r="BS11">
        <v>189.7</v>
      </c>
      <c r="BT11">
        <v>307.3</v>
      </c>
      <c r="BU11">
        <v>0</v>
      </c>
      <c r="BV11">
        <v>0</v>
      </c>
      <c r="DF11" s="42"/>
    </row>
    <row r="12" spans="1:122" x14ac:dyDescent="0.25">
      <c r="A12">
        <v>2025</v>
      </c>
      <c r="B12">
        <v>82.63</v>
      </c>
      <c r="C12">
        <v>58.59</v>
      </c>
      <c r="D12">
        <v>68.81</v>
      </c>
      <c r="E12">
        <v>0</v>
      </c>
      <c r="F12">
        <v>0</v>
      </c>
      <c r="G12">
        <v>2.4180000000000001</v>
      </c>
      <c r="H12">
        <v>34.61</v>
      </c>
      <c r="I12">
        <v>360.5</v>
      </c>
      <c r="J12">
        <v>4.3010000000000002</v>
      </c>
      <c r="K12">
        <v>0</v>
      </c>
      <c r="L12">
        <v>90.71</v>
      </c>
      <c r="M12">
        <v>113.8</v>
      </c>
      <c r="N12">
        <v>0</v>
      </c>
      <c r="O12">
        <v>0</v>
      </c>
      <c r="P12">
        <v>45.22</v>
      </c>
      <c r="Q12">
        <v>13.83</v>
      </c>
      <c r="R12">
        <v>6.182E-2</v>
      </c>
      <c r="S12">
        <v>43.28</v>
      </c>
      <c r="T12">
        <v>0.32</v>
      </c>
      <c r="U12">
        <v>7.0369999999999999</v>
      </c>
      <c r="V12">
        <v>27.2</v>
      </c>
      <c r="W12">
        <v>4.08</v>
      </c>
      <c r="X12">
        <v>5.2160000000000002</v>
      </c>
      <c r="Y12">
        <v>0.32690000000000002</v>
      </c>
      <c r="Z12">
        <v>54.28</v>
      </c>
      <c r="AA12">
        <v>2.1949999999999998</v>
      </c>
      <c r="AB12">
        <v>0.28499999999999998</v>
      </c>
      <c r="AC12">
        <v>48.38</v>
      </c>
      <c r="AD12">
        <v>26.15</v>
      </c>
      <c r="AE12">
        <v>20.63</v>
      </c>
      <c r="AF12">
        <v>2.52</v>
      </c>
      <c r="AG12">
        <v>0</v>
      </c>
      <c r="AH12">
        <v>0</v>
      </c>
      <c r="AI12">
        <v>88.77</v>
      </c>
      <c r="AJ12">
        <v>229</v>
      </c>
      <c r="AK12">
        <v>63.65</v>
      </c>
      <c r="AL12">
        <v>22.28</v>
      </c>
      <c r="AM12">
        <v>0.46739999999999998</v>
      </c>
      <c r="AN12">
        <v>5.7869999999999998E-2</v>
      </c>
      <c r="AO12">
        <v>0.19989999999999999</v>
      </c>
      <c r="AP12">
        <v>0.19400000000000001</v>
      </c>
      <c r="AQ12">
        <v>33.44</v>
      </c>
      <c r="AR12">
        <v>13.38</v>
      </c>
      <c r="AS12">
        <v>2.0430000000000001</v>
      </c>
      <c r="AT12">
        <v>13</v>
      </c>
      <c r="AU12">
        <v>28</v>
      </c>
      <c r="AV12">
        <v>7.7110000000000003</v>
      </c>
      <c r="AW12">
        <v>2.6589999999999998</v>
      </c>
      <c r="AX12">
        <v>0</v>
      </c>
      <c r="AY12">
        <v>16</v>
      </c>
      <c r="AZ12">
        <v>58.59</v>
      </c>
      <c r="BA12">
        <v>26.85</v>
      </c>
      <c r="BB12">
        <v>566.29999999999995</v>
      </c>
      <c r="BC12">
        <v>95.84</v>
      </c>
      <c r="BD12">
        <v>-26.4</v>
      </c>
      <c r="BE12">
        <v>-28.91</v>
      </c>
      <c r="BF12" s="42">
        <v>0</v>
      </c>
      <c r="BG12">
        <v>-0.44500000000000001</v>
      </c>
      <c r="BH12" s="42">
        <v>2.5190000000000001E-5</v>
      </c>
      <c r="BI12">
        <v>69350</v>
      </c>
      <c r="BJ12">
        <v>69350</v>
      </c>
      <c r="BK12">
        <v>236.3</v>
      </c>
      <c r="BL12">
        <v>164.1</v>
      </c>
      <c r="BM12">
        <v>778</v>
      </c>
      <c r="BN12">
        <v>22.28</v>
      </c>
      <c r="BO12">
        <v>404.2</v>
      </c>
      <c r="BP12">
        <v>117</v>
      </c>
      <c r="BQ12">
        <v>5.984</v>
      </c>
      <c r="BR12">
        <v>45.92</v>
      </c>
      <c r="BS12">
        <v>190</v>
      </c>
      <c r="BT12">
        <v>105.8</v>
      </c>
      <c r="BU12">
        <v>0</v>
      </c>
      <c r="BV12">
        <v>0</v>
      </c>
      <c r="DH12" s="42"/>
    </row>
    <row r="13" spans="1:122" x14ac:dyDescent="0.25">
      <c r="A13">
        <v>2026</v>
      </c>
      <c r="B13">
        <v>83.72</v>
      </c>
      <c r="C13">
        <v>58.37</v>
      </c>
      <c r="D13">
        <v>62.57</v>
      </c>
      <c r="E13">
        <v>0</v>
      </c>
      <c r="F13">
        <v>0</v>
      </c>
      <c r="G13">
        <v>2.1659999999999999</v>
      </c>
      <c r="H13">
        <v>34.229999999999997</v>
      </c>
      <c r="I13">
        <v>354.7</v>
      </c>
      <c r="J13">
        <v>4.3010000000000002</v>
      </c>
      <c r="K13">
        <v>0</v>
      </c>
      <c r="L13">
        <v>88.41</v>
      </c>
      <c r="M13">
        <v>183.2</v>
      </c>
      <c r="N13">
        <v>0</v>
      </c>
      <c r="O13">
        <v>0</v>
      </c>
      <c r="P13">
        <v>47.47</v>
      </c>
      <c r="Q13">
        <v>13.75</v>
      </c>
      <c r="R13">
        <v>5.5559999999999998E-2</v>
      </c>
      <c r="S13">
        <v>41.36</v>
      </c>
      <c r="T13">
        <v>0.32</v>
      </c>
      <c r="U13">
        <v>6.9279999999999999</v>
      </c>
      <c r="V13">
        <v>24.68</v>
      </c>
      <c r="W13">
        <v>3.702</v>
      </c>
      <c r="X13">
        <v>5.07</v>
      </c>
      <c r="Y13">
        <v>0</v>
      </c>
      <c r="Z13">
        <v>54.79</v>
      </c>
      <c r="AA13">
        <v>2.1949999999999998</v>
      </c>
      <c r="AB13">
        <v>0.28499999999999998</v>
      </c>
      <c r="AC13">
        <v>48.38</v>
      </c>
      <c r="AD13">
        <v>32.26</v>
      </c>
      <c r="AE13">
        <v>12.89</v>
      </c>
      <c r="AF13">
        <v>2.52</v>
      </c>
      <c r="AG13">
        <v>0</v>
      </c>
      <c r="AH13">
        <v>0</v>
      </c>
      <c r="AI13">
        <v>88.88</v>
      </c>
      <c r="AJ13">
        <v>245.2</v>
      </c>
      <c r="AK13">
        <v>66.81</v>
      </c>
      <c r="AL13">
        <v>25.1</v>
      </c>
      <c r="AM13">
        <v>0.4748</v>
      </c>
      <c r="AN13" s="42">
        <v>6.0909999999999999E-2</v>
      </c>
      <c r="AO13">
        <v>0.20019999999999999</v>
      </c>
      <c r="AP13">
        <v>0.22500000000000001</v>
      </c>
      <c r="AQ13">
        <v>34.479999999999997</v>
      </c>
      <c r="AR13">
        <v>13.49</v>
      </c>
      <c r="AS13">
        <v>2.036</v>
      </c>
      <c r="AT13">
        <v>13</v>
      </c>
      <c r="AU13">
        <v>34.200000000000003</v>
      </c>
      <c r="AV13">
        <v>4.9470000000000001</v>
      </c>
      <c r="AW13">
        <v>1.706</v>
      </c>
      <c r="AX13">
        <v>0</v>
      </c>
      <c r="AY13">
        <v>16</v>
      </c>
      <c r="AZ13">
        <v>58.37</v>
      </c>
      <c r="BA13">
        <v>15.53</v>
      </c>
      <c r="BB13">
        <v>566</v>
      </c>
      <c r="BC13">
        <v>-2.6629999999999998</v>
      </c>
      <c r="BD13">
        <v>-1.1379999999999999</v>
      </c>
      <c r="BE13">
        <v>-22.43</v>
      </c>
      <c r="BF13">
        <v>0</v>
      </c>
      <c r="BG13">
        <v>-1.029E-3</v>
      </c>
      <c r="BH13" s="42">
        <v>3.5819999999999998E-4</v>
      </c>
      <c r="BI13">
        <v>69350</v>
      </c>
      <c r="BJ13">
        <v>69350</v>
      </c>
      <c r="BK13">
        <v>218.9</v>
      </c>
      <c r="BL13">
        <v>159.1</v>
      </c>
      <c r="BM13">
        <v>783.6</v>
      </c>
      <c r="BN13">
        <v>25.1</v>
      </c>
      <c r="BO13">
        <v>426.5</v>
      </c>
      <c r="BP13">
        <v>123.1</v>
      </c>
      <c r="BQ13">
        <v>5.56</v>
      </c>
      <c r="BR13">
        <v>55.57</v>
      </c>
      <c r="BS13">
        <v>190</v>
      </c>
      <c r="BT13">
        <v>169.9</v>
      </c>
      <c r="BU13">
        <v>0</v>
      </c>
      <c r="BV13">
        <v>0</v>
      </c>
    </row>
    <row r="14" spans="1:122" x14ac:dyDescent="0.25">
      <c r="A14">
        <v>2027</v>
      </c>
      <c r="B14">
        <v>97.88</v>
      </c>
      <c r="C14">
        <v>2</v>
      </c>
      <c r="D14">
        <v>63.79</v>
      </c>
      <c r="E14">
        <v>0</v>
      </c>
      <c r="F14">
        <v>0</v>
      </c>
      <c r="G14">
        <v>32.49</v>
      </c>
      <c r="H14">
        <v>10.91</v>
      </c>
      <c r="I14">
        <v>176.9</v>
      </c>
      <c r="J14">
        <v>0</v>
      </c>
      <c r="K14">
        <v>0</v>
      </c>
      <c r="L14">
        <v>43.57</v>
      </c>
      <c r="M14">
        <v>397.2</v>
      </c>
      <c r="N14">
        <v>0</v>
      </c>
      <c r="O14">
        <v>0</v>
      </c>
      <c r="P14">
        <v>49.86</v>
      </c>
      <c r="Q14">
        <v>13.84</v>
      </c>
      <c r="R14">
        <v>6.1159999999999999E-2</v>
      </c>
      <c r="S14">
        <v>45.49</v>
      </c>
      <c r="T14">
        <v>0.32</v>
      </c>
      <c r="U14">
        <v>6.931</v>
      </c>
      <c r="V14">
        <v>24.42</v>
      </c>
      <c r="W14">
        <v>3.6640000000000001</v>
      </c>
      <c r="X14">
        <v>4.9409999999999998</v>
      </c>
      <c r="Y14">
        <v>0</v>
      </c>
      <c r="Z14">
        <v>54.8</v>
      </c>
      <c r="AA14">
        <v>2.1949999999999998</v>
      </c>
      <c r="AB14">
        <v>0.28499999999999998</v>
      </c>
      <c r="AC14">
        <v>48.38</v>
      </c>
      <c r="AD14">
        <v>34.65</v>
      </c>
      <c r="AE14">
        <v>12.89</v>
      </c>
      <c r="AF14">
        <v>2.52</v>
      </c>
      <c r="AG14">
        <v>0</v>
      </c>
      <c r="AH14">
        <v>0</v>
      </c>
      <c r="AI14">
        <v>92</v>
      </c>
      <c r="AJ14">
        <v>248.4</v>
      </c>
      <c r="AK14">
        <v>69.45</v>
      </c>
      <c r="AL14">
        <v>30.21</v>
      </c>
      <c r="AM14">
        <v>0.46450000000000002</v>
      </c>
      <c r="AN14" s="42">
        <v>6.0060000000000002E-2</v>
      </c>
      <c r="AO14">
        <v>0.19889999999999999</v>
      </c>
      <c r="AP14">
        <v>0.17180000000000001</v>
      </c>
      <c r="AQ14">
        <v>35.35</v>
      </c>
      <c r="AR14">
        <v>13.25</v>
      </c>
      <c r="AS14">
        <v>2.0289999999999999</v>
      </c>
      <c r="AT14">
        <v>13</v>
      </c>
      <c r="AU14">
        <v>33.01</v>
      </c>
      <c r="AV14">
        <v>8.5909999999999993</v>
      </c>
      <c r="AW14">
        <v>2.9620000000000002</v>
      </c>
      <c r="AX14">
        <v>0</v>
      </c>
      <c r="AY14">
        <v>16</v>
      </c>
      <c r="AZ14">
        <v>61.52</v>
      </c>
      <c r="BA14">
        <v>15.43</v>
      </c>
      <c r="BB14">
        <v>555.6</v>
      </c>
      <c r="BC14">
        <v>-5.0369999999999999</v>
      </c>
      <c r="BD14">
        <v>3.0419999999999998</v>
      </c>
      <c r="BE14">
        <v>-11.87</v>
      </c>
      <c r="BF14" s="42">
        <v>3.23E-15</v>
      </c>
      <c r="BG14">
        <v>-0.1129</v>
      </c>
      <c r="BH14" s="42">
        <v>-7.6390000000000006E-5</v>
      </c>
      <c r="BI14">
        <v>69350</v>
      </c>
      <c r="BJ14">
        <v>69350</v>
      </c>
      <c r="BK14">
        <v>215</v>
      </c>
      <c r="BL14">
        <v>154.4</v>
      </c>
      <c r="BM14">
        <v>768.9</v>
      </c>
      <c r="BN14">
        <v>30.21</v>
      </c>
      <c r="BO14">
        <v>440.5</v>
      </c>
      <c r="BP14">
        <v>128.9</v>
      </c>
      <c r="BQ14">
        <v>5.4850000000000003</v>
      </c>
      <c r="BR14">
        <v>49.97</v>
      </c>
      <c r="BS14">
        <v>190</v>
      </c>
      <c r="BT14">
        <v>337.4</v>
      </c>
      <c r="BU14">
        <v>47.95</v>
      </c>
      <c r="BV14">
        <v>0</v>
      </c>
      <c r="DF14" s="42"/>
    </row>
    <row r="15" spans="1:122" x14ac:dyDescent="0.25">
      <c r="A15">
        <v>2028</v>
      </c>
      <c r="B15">
        <v>1</v>
      </c>
      <c r="C15">
        <v>62.44</v>
      </c>
      <c r="D15" s="42">
        <v>37.68</v>
      </c>
      <c r="E15">
        <v>30.91</v>
      </c>
      <c r="F15">
        <v>19</v>
      </c>
      <c r="G15">
        <v>50.91</v>
      </c>
      <c r="H15">
        <v>9.92</v>
      </c>
      <c r="I15">
        <v>0</v>
      </c>
      <c r="J15">
        <v>0</v>
      </c>
      <c r="K15">
        <v>0</v>
      </c>
      <c r="L15">
        <v>0</v>
      </c>
      <c r="M15">
        <v>616.79999999999995</v>
      </c>
      <c r="N15">
        <v>0</v>
      </c>
      <c r="O15">
        <v>0</v>
      </c>
      <c r="P15">
        <v>51.04</v>
      </c>
      <c r="Q15">
        <v>13.79</v>
      </c>
      <c r="R15">
        <v>5.6649999999999999E-2</v>
      </c>
      <c r="S15">
        <v>47.02</v>
      </c>
      <c r="T15">
        <v>0.32</v>
      </c>
      <c r="U15">
        <v>6.9459999999999997</v>
      </c>
      <c r="V15">
        <v>24.25</v>
      </c>
      <c r="W15">
        <v>3.6379999999999999</v>
      </c>
      <c r="X15">
        <v>4.7990000000000004</v>
      </c>
      <c r="Y15">
        <v>0</v>
      </c>
      <c r="Z15">
        <v>54.77</v>
      </c>
      <c r="AA15">
        <v>2.1949999999999998</v>
      </c>
      <c r="AB15">
        <v>0.28499999999999998</v>
      </c>
      <c r="AC15">
        <v>48.38</v>
      </c>
      <c r="AD15">
        <v>35.700000000000003</v>
      </c>
      <c r="AE15">
        <v>12.49</v>
      </c>
      <c r="AF15">
        <v>2.52</v>
      </c>
      <c r="AG15">
        <v>0</v>
      </c>
      <c r="AH15">
        <v>0</v>
      </c>
      <c r="AI15">
        <v>88.05</v>
      </c>
      <c r="AJ15">
        <v>263.8</v>
      </c>
      <c r="AK15">
        <v>73.2</v>
      </c>
      <c r="AL15">
        <v>31.61</v>
      </c>
      <c r="AM15">
        <v>0.46810000000000002</v>
      </c>
      <c r="AN15" s="42">
        <v>6.0170000000000001E-2</v>
      </c>
      <c r="AO15">
        <v>0.19789999999999999</v>
      </c>
      <c r="AP15">
        <v>0.1794</v>
      </c>
      <c r="AQ15">
        <v>36.729999999999997</v>
      </c>
      <c r="AR15">
        <v>13.04</v>
      </c>
      <c r="AS15">
        <v>2.0219999999999998</v>
      </c>
      <c r="AT15">
        <v>13</v>
      </c>
      <c r="AU15">
        <v>31.12</v>
      </c>
      <c r="AV15">
        <v>12.21</v>
      </c>
      <c r="AW15">
        <v>4.2110000000000003</v>
      </c>
      <c r="AX15">
        <v>0</v>
      </c>
      <c r="AY15">
        <v>16</v>
      </c>
      <c r="AZ15">
        <v>62.44</v>
      </c>
      <c r="BA15">
        <v>21.46</v>
      </c>
      <c r="BB15">
        <v>543.20000000000005</v>
      </c>
      <c r="BC15">
        <v>14.7</v>
      </c>
      <c r="BD15">
        <v>2.8340000000000001</v>
      </c>
      <c r="BE15">
        <v>-7.0439999999999996</v>
      </c>
      <c r="BF15" s="42">
        <v>1.8410000000000001E-15</v>
      </c>
      <c r="BG15">
        <v>-0.20050000000000001</v>
      </c>
      <c r="BH15" s="42">
        <v>-1.0910000000000001E-5</v>
      </c>
      <c r="BI15">
        <v>69540</v>
      </c>
      <c r="BJ15">
        <v>69540</v>
      </c>
      <c r="BK15">
        <v>215.8</v>
      </c>
      <c r="BL15">
        <v>150.69999999999999</v>
      </c>
      <c r="BM15">
        <v>734.6</v>
      </c>
      <c r="BN15">
        <v>31.61</v>
      </c>
      <c r="BO15">
        <v>457.1</v>
      </c>
      <c r="BP15">
        <v>134.6</v>
      </c>
      <c r="BQ15">
        <v>5.1559999999999997</v>
      </c>
      <c r="BR15">
        <v>45.36</v>
      </c>
      <c r="BS15">
        <v>190</v>
      </c>
      <c r="BT15">
        <v>536</v>
      </c>
      <c r="BU15">
        <v>68.72</v>
      </c>
      <c r="BV15">
        <v>0</v>
      </c>
      <c r="DF15" s="42"/>
      <c r="DH15" s="42"/>
    </row>
    <row r="16" spans="1:122" x14ac:dyDescent="0.25">
      <c r="A16">
        <v>2029</v>
      </c>
      <c r="B16">
        <v>100.7</v>
      </c>
      <c r="C16">
        <v>61.34</v>
      </c>
      <c r="D16" s="42">
        <v>35.04</v>
      </c>
      <c r="E16">
        <v>36.28</v>
      </c>
      <c r="F16">
        <v>19</v>
      </c>
      <c r="G16">
        <v>43.94</v>
      </c>
      <c r="H16" s="42">
        <v>9.4550000000000001</v>
      </c>
      <c r="I16">
        <v>0</v>
      </c>
      <c r="J16">
        <v>0</v>
      </c>
      <c r="K16">
        <v>0</v>
      </c>
      <c r="L16">
        <v>0</v>
      </c>
      <c r="M16">
        <v>628.4</v>
      </c>
      <c r="N16">
        <v>0</v>
      </c>
      <c r="O16">
        <v>0</v>
      </c>
      <c r="P16">
        <v>52.66</v>
      </c>
      <c r="Q16">
        <v>13.8</v>
      </c>
      <c r="R16">
        <v>6.5360000000000001E-2</v>
      </c>
      <c r="S16">
        <v>47.64</v>
      </c>
      <c r="T16">
        <v>0.32</v>
      </c>
      <c r="U16">
        <v>6.9580000000000002</v>
      </c>
      <c r="V16">
        <v>27.57</v>
      </c>
      <c r="W16">
        <v>4.1349999999999998</v>
      </c>
      <c r="X16">
        <v>4.6859999999999999</v>
      </c>
      <c r="Y16">
        <v>0</v>
      </c>
      <c r="Z16">
        <v>54.81</v>
      </c>
      <c r="AA16">
        <v>2.1949999999999998</v>
      </c>
      <c r="AB16">
        <v>0.28499999999999998</v>
      </c>
      <c r="AC16">
        <v>48.38</v>
      </c>
      <c r="AD16">
        <v>36.25</v>
      </c>
      <c r="AE16">
        <v>12.12</v>
      </c>
      <c r="AF16">
        <v>2.52</v>
      </c>
      <c r="AG16">
        <v>0</v>
      </c>
      <c r="AH16">
        <v>0</v>
      </c>
      <c r="AI16">
        <v>83.57</v>
      </c>
      <c r="AJ16">
        <v>275.5</v>
      </c>
      <c r="AK16">
        <v>76.7</v>
      </c>
      <c r="AL16">
        <v>32.4</v>
      </c>
      <c r="AM16">
        <v>0.46600000000000003</v>
      </c>
      <c r="AN16" s="42">
        <v>5.8360000000000002E-2</v>
      </c>
      <c r="AO16">
        <v>0.19650000000000001</v>
      </c>
      <c r="AP16">
        <v>0.19</v>
      </c>
      <c r="AQ16">
        <v>35.04</v>
      </c>
      <c r="AR16">
        <v>12.97</v>
      </c>
      <c r="AS16">
        <v>2.008</v>
      </c>
      <c r="AT16">
        <v>13</v>
      </c>
      <c r="AU16">
        <v>29.2</v>
      </c>
      <c r="AV16">
        <v>7.45</v>
      </c>
      <c r="AW16">
        <v>2.569</v>
      </c>
      <c r="AX16">
        <v>0</v>
      </c>
      <c r="AY16">
        <v>16</v>
      </c>
      <c r="AZ16">
        <v>61.34</v>
      </c>
      <c r="BA16">
        <v>27.59</v>
      </c>
      <c r="BB16">
        <v>544.29999999999995</v>
      </c>
      <c r="BC16">
        <v>15.95</v>
      </c>
      <c r="BD16">
        <v>2.8340000000000001</v>
      </c>
      <c r="BE16">
        <v>-2.2879999999999998</v>
      </c>
      <c r="BF16" s="42">
        <v>1.384E-15</v>
      </c>
      <c r="BG16">
        <v>0.19189999999999999</v>
      </c>
      <c r="BH16" s="42">
        <v>4.8820000000000004E-7</v>
      </c>
      <c r="BI16">
        <v>69350</v>
      </c>
      <c r="BJ16">
        <v>69350</v>
      </c>
      <c r="BK16">
        <v>231.1</v>
      </c>
      <c r="BL16">
        <v>151.80000000000001</v>
      </c>
      <c r="BM16">
        <v>691.1</v>
      </c>
      <c r="BN16">
        <v>32.4</v>
      </c>
      <c r="BO16">
        <v>468.6</v>
      </c>
      <c r="BP16">
        <v>140.1</v>
      </c>
      <c r="BQ16">
        <v>4.8869999999999996</v>
      </c>
      <c r="BR16">
        <v>55.46</v>
      </c>
      <c r="BS16">
        <v>190</v>
      </c>
      <c r="BT16">
        <v>540.70000000000005</v>
      </c>
      <c r="BU16">
        <v>69.319999999999993</v>
      </c>
      <c r="BV16">
        <v>0</v>
      </c>
      <c r="DF16" s="42"/>
      <c r="DH16" s="42"/>
    </row>
    <row r="17" spans="1:112" x14ac:dyDescent="0.25">
      <c r="A17">
        <v>2030</v>
      </c>
      <c r="B17">
        <v>105</v>
      </c>
      <c r="C17">
        <v>62.98</v>
      </c>
      <c r="D17" s="42">
        <v>40.89</v>
      </c>
      <c r="E17">
        <v>41.77</v>
      </c>
      <c r="F17">
        <v>19</v>
      </c>
      <c r="G17">
        <v>24.46</v>
      </c>
      <c r="H17">
        <v>8.0380000000000003</v>
      </c>
      <c r="I17">
        <v>0</v>
      </c>
      <c r="J17">
        <v>0</v>
      </c>
      <c r="K17">
        <v>0</v>
      </c>
      <c r="L17">
        <v>0</v>
      </c>
      <c r="M17">
        <v>608</v>
      </c>
      <c r="N17">
        <v>0</v>
      </c>
      <c r="O17">
        <v>0</v>
      </c>
      <c r="P17">
        <v>54.17</v>
      </c>
      <c r="Q17">
        <v>13.84</v>
      </c>
      <c r="R17">
        <v>7.5380000000000003E-2</v>
      </c>
      <c r="S17">
        <v>43.04</v>
      </c>
      <c r="T17">
        <v>0.32</v>
      </c>
      <c r="U17">
        <v>6.9480000000000004</v>
      </c>
      <c r="V17">
        <v>29.65</v>
      </c>
      <c r="W17">
        <v>4.4470000000000001</v>
      </c>
      <c r="X17">
        <v>4.5739999999999998</v>
      </c>
      <c r="Y17">
        <v>0</v>
      </c>
      <c r="Z17">
        <v>54.9</v>
      </c>
      <c r="AA17">
        <v>2.1949999999999998</v>
      </c>
      <c r="AB17">
        <v>0.28499999999999998</v>
      </c>
      <c r="AC17">
        <v>48.38</v>
      </c>
      <c r="AD17">
        <v>36.479999999999997</v>
      </c>
      <c r="AE17">
        <v>11.81</v>
      </c>
      <c r="AF17">
        <v>2.52</v>
      </c>
      <c r="AG17">
        <v>0</v>
      </c>
      <c r="AH17">
        <v>0</v>
      </c>
      <c r="AI17">
        <v>80.930000000000007</v>
      </c>
      <c r="AJ17">
        <v>287.5</v>
      </c>
      <c r="AK17">
        <v>79.97</v>
      </c>
      <c r="AL17">
        <v>33.72</v>
      </c>
      <c r="AM17">
        <v>0.46610000000000001</v>
      </c>
      <c r="AN17" s="42">
        <v>5.6980000000000003E-2</v>
      </c>
      <c r="AO17">
        <v>0.2054</v>
      </c>
      <c r="AP17">
        <v>0.20480000000000001</v>
      </c>
      <c r="AQ17">
        <v>38.729999999999997</v>
      </c>
      <c r="AR17">
        <v>14.26</v>
      </c>
      <c r="AS17">
        <v>2.0790000000000002</v>
      </c>
      <c r="AT17">
        <v>13</v>
      </c>
      <c r="AU17">
        <v>28.47</v>
      </c>
      <c r="AV17">
        <v>3.3180000000000001</v>
      </c>
      <c r="AW17">
        <v>1.1439999999999999</v>
      </c>
      <c r="AX17">
        <v>0</v>
      </c>
      <c r="AY17">
        <v>16</v>
      </c>
      <c r="AZ17">
        <v>62.98</v>
      </c>
      <c r="BA17">
        <v>24.7</v>
      </c>
      <c r="BB17">
        <v>552.6</v>
      </c>
      <c r="BC17">
        <v>-17.77</v>
      </c>
      <c r="BD17">
        <v>2.8359999999999999</v>
      </c>
      <c r="BE17">
        <v>-11.25</v>
      </c>
      <c r="BF17" s="42">
        <v>-1.107E-14</v>
      </c>
      <c r="BG17">
        <v>4.1300000000000003E-2</v>
      </c>
      <c r="BH17" s="42">
        <v>3.27E-6</v>
      </c>
      <c r="BI17">
        <v>69350</v>
      </c>
      <c r="BJ17">
        <v>69350</v>
      </c>
      <c r="BK17">
        <v>240</v>
      </c>
      <c r="BL17">
        <v>153.19999999999999</v>
      </c>
      <c r="BM17">
        <v>702.1</v>
      </c>
      <c r="BN17">
        <v>33.72</v>
      </c>
      <c r="BO17">
        <v>482.6</v>
      </c>
      <c r="BP17">
        <v>145.5</v>
      </c>
      <c r="BQ17">
        <v>4.6109999999999998</v>
      </c>
      <c r="BR17">
        <v>59.23</v>
      </c>
      <c r="BS17">
        <v>190</v>
      </c>
      <c r="BT17">
        <v>500.1</v>
      </c>
      <c r="BU17">
        <v>64.11</v>
      </c>
      <c r="BV17">
        <v>0</v>
      </c>
      <c r="DF17" s="42"/>
      <c r="DH17" s="42"/>
    </row>
    <row r="18" spans="1:112" x14ac:dyDescent="0.25">
      <c r="A18">
        <v>2031</v>
      </c>
      <c r="B18">
        <v>101.6</v>
      </c>
      <c r="C18">
        <v>63.34</v>
      </c>
      <c r="D18" s="42">
        <v>31.25</v>
      </c>
      <c r="E18">
        <v>34.08</v>
      </c>
      <c r="F18">
        <v>19</v>
      </c>
      <c r="G18">
        <v>48.83</v>
      </c>
      <c r="H18" s="42">
        <v>10.28</v>
      </c>
      <c r="I18">
        <v>0</v>
      </c>
      <c r="J18">
        <v>0</v>
      </c>
      <c r="K18">
        <v>0</v>
      </c>
      <c r="L18">
        <v>0</v>
      </c>
      <c r="M18">
        <v>651.4</v>
      </c>
      <c r="N18">
        <v>0</v>
      </c>
      <c r="O18">
        <v>0</v>
      </c>
      <c r="P18">
        <v>55.68</v>
      </c>
      <c r="Q18">
        <v>13.84</v>
      </c>
      <c r="R18">
        <v>6.9540000000000005E-2</v>
      </c>
      <c r="S18">
        <v>45.78</v>
      </c>
      <c r="T18">
        <v>0.32</v>
      </c>
      <c r="U18">
        <v>6.9020000000000001</v>
      </c>
      <c r="V18">
        <v>28.89</v>
      </c>
      <c r="W18">
        <v>4.3339999999999996</v>
      </c>
      <c r="X18">
        <v>4.3639999999999999</v>
      </c>
      <c r="Y18">
        <v>0</v>
      </c>
      <c r="Z18">
        <v>54.82</v>
      </c>
      <c r="AA18">
        <v>2.1949999999999998</v>
      </c>
      <c r="AB18">
        <v>0.28499999999999998</v>
      </c>
      <c r="AC18">
        <v>48.38</v>
      </c>
      <c r="AD18">
        <v>36.22</v>
      </c>
      <c r="AE18">
        <v>11.55</v>
      </c>
      <c r="AF18">
        <v>2.52</v>
      </c>
      <c r="AG18">
        <v>0</v>
      </c>
      <c r="AH18">
        <v>0</v>
      </c>
      <c r="AI18">
        <v>83.16</v>
      </c>
      <c r="AJ18">
        <v>302.7</v>
      </c>
      <c r="AK18">
        <v>82.96</v>
      </c>
      <c r="AL18">
        <v>36.630000000000003</v>
      </c>
      <c r="AM18">
        <v>0.4743</v>
      </c>
      <c r="AN18" s="42">
        <v>5.6770000000000001E-2</v>
      </c>
      <c r="AO18">
        <v>0.19980000000000001</v>
      </c>
      <c r="AP18">
        <v>0.1842</v>
      </c>
      <c r="AQ18">
        <v>36.049999999999997</v>
      </c>
      <c r="AR18">
        <v>13.31</v>
      </c>
      <c r="AS18">
        <v>2.0430000000000001</v>
      </c>
      <c r="AT18">
        <v>13</v>
      </c>
      <c r="AU18">
        <v>26.35</v>
      </c>
      <c r="AV18">
        <v>4.09</v>
      </c>
      <c r="AW18">
        <v>1.41</v>
      </c>
      <c r="AX18">
        <v>0</v>
      </c>
      <c r="AY18">
        <v>16</v>
      </c>
      <c r="AZ18">
        <v>63.34</v>
      </c>
      <c r="BA18">
        <v>22.26</v>
      </c>
      <c r="BB18">
        <v>550</v>
      </c>
      <c r="BC18">
        <v>9.6920000000000002</v>
      </c>
      <c r="BD18">
        <v>2.7679999999999998</v>
      </c>
      <c r="BE18">
        <v>-5.7079999999999999E-2</v>
      </c>
      <c r="BF18" s="42">
        <v>-2.3069999999999998E-16</v>
      </c>
      <c r="BG18">
        <v>0.1173</v>
      </c>
      <c r="BH18" s="42">
        <v>-4.8149999999999996E-6</v>
      </c>
      <c r="BI18">
        <v>69350</v>
      </c>
      <c r="BJ18">
        <v>69350</v>
      </c>
      <c r="BK18">
        <v>244.8</v>
      </c>
      <c r="BL18">
        <v>147.4</v>
      </c>
      <c r="BM18">
        <v>703.7</v>
      </c>
      <c r="BN18">
        <v>36.630000000000003</v>
      </c>
      <c r="BO18">
        <v>505.9</v>
      </c>
      <c r="BP18">
        <v>150.9</v>
      </c>
      <c r="BQ18">
        <v>4.2990000000000004</v>
      </c>
      <c r="BR18">
        <v>58.97</v>
      </c>
      <c r="BS18">
        <v>190</v>
      </c>
      <c r="BT18">
        <v>569.5</v>
      </c>
      <c r="BU18">
        <v>73.010000000000005</v>
      </c>
      <c r="BV18">
        <v>0</v>
      </c>
      <c r="DF18" s="42"/>
      <c r="DH18" s="42"/>
    </row>
    <row r="19" spans="1:112" x14ac:dyDescent="0.25">
      <c r="A19">
        <v>2032</v>
      </c>
      <c r="B19">
        <v>108.9</v>
      </c>
      <c r="C19">
        <v>68.7</v>
      </c>
      <c r="D19" s="42">
        <v>34.76</v>
      </c>
      <c r="E19">
        <v>49.05</v>
      </c>
      <c r="F19">
        <v>19</v>
      </c>
      <c r="G19">
        <v>20.21</v>
      </c>
      <c r="H19" s="42">
        <v>8.2539999999999996</v>
      </c>
      <c r="I19">
        <v>0</v>
      </c>
      <c r="J19">
        <v>0</v>
      </c>
      <c r="K19">
        <v>0</v>
      </c>
      <c r="L19">
        <v>0</v>
      </c>
      <c r="M19">
        <v>645.20000000000005</v>
      </c>
      <c r="N19">
        <v>0</v>
      </c>
      <c r="O19">
        <v>0</v>
      </c>
      <c r="P19">
        <v>57.07</v>
      </c>
      <c r="Q19">
        <v>13.79</v>
      </c>
      <c r="R19">
        <v>6.7790000000000003E-2</v>
      </c>
      <c r="S19">
        <v>46.09</v>
      </c>
      <c r="T19">
        <v>0.32</v>
      </c>
      <c r="U19">
        <v>6.9429999999999996</v>
      </c>
      <c r="V19">
        <v>32.35</v>
      </c>
      <c r="W19">
        <v>4.8529999999999998</v>
      </c>
      <c r="X19">
        <v>4.3559999999999999</v>
      </c>
      <c r="Y19">
        <v>0</v>
      </c>
      <c r="Z19">
        <v>55.03</v>
      </c>
      <c r="AA19">
        <v>2.1949999999999998</v>
      </c>
      <c r="AB19">
        <v>0.28499999999999998</v>
      </c>
      <c r="AC19">
        <v>48.38</v>
      </c>
      <c r="AD19">
        <v>36.4</v>
      </c>
      <c r="AE19">
        <v>11.67</v>
      </c>
      <c r="AF19">
        <v>2.52</v>
      </c>
      <c r="AG19">
        <v>0</v>
      </c>
      <c r="AH19">
        <v>0</v>
      </c>
      <c r="AI19">
        <v>82.02</v>
      </c>
      <c r="AJ19">
        <v>306.8</v>
      </c>
      <c r="AK19">
        <v>85.63</v>
      </c>
      <c r="AL19">
        <v>37.369999999999997</v>
      </c>
      <c r="AM19">
        <v>0.46579999999999999</v>
      </c>
      <c r="AN19" s="42">
        <v>5.6079999999999998E-2</v>
      </c>
      <c r="AO19">
        <v>0.19919999999999999</v>
      </c>
      <c r="AP19">
        <v>0.18440000000000001</v>
      </c>
      <c r="AQ19">
        <v>35.68</v>
      </c>
      <c r="AR19">
        <v>13.37</v>
      </c>
      <c r="AS19">
        <v>2.0289999999999999</v>
      </c>
      <c r="AT19">
        <v>13</v>
      </c>
      <c r="AU19">
        <v>28.11</v>
      </c>
      <c r="AV19">
        <v>5.77</v>
      </c>
      <c r="AW19">
        <v>1.99</v>
      </c>
      <c r="AX19">
        <v>0</v>
      </c>
      <c r="AY19">
        <v>16</v>
      </c>
      <c r="AZ19">
        <v>68.7</v>
      </c>
      <c r="BA19">
        <v>23.49</v>
      </c>
      <c r="BB19">
        <v>543.9</v>
      </c>
      <c r="BC19">
        <v>-0.14419999999999999</v>
      </c>
      <c r="BD19">
        <v>2.79</v>
      </c>
      <c r="BE19">
        <v>-1.0960000000000001</v>
      </c>
      <c r="BF19" s="42">
        <v>-5.292E-15</v>
      </c>
      <c r="BG19">
        <v>-0.1399</v>
      </c>
      <c r="BH19" s="42">
        <v>5.9730000000000002E-6</v>
      </c>
      <c r="BI19">
        <v>69540</v>
      </c>
      <c r="BJ19">
        <v>69540</v>
      </c>
      <c r="BK19">
        <v>247.3</v>
      </c>
      <c r="BL19">
        <v>152.30000000000001</v>
      </c>
      <c r="BM19">
        <v>692.3</v>
      </c>
      <c r="BN19">
        <v>37.369999999999997</v>
      </c>
      <c r="BO19">
        <v>512.29999999999995</v>
      </c>
      <c r="BP19">
        <v>155.9</v>
      </c>
      <c r="BQ19">
        <v>4.2359999999999998</v>
      </c>
      <c r="BR19">
        <v>56.21</v>
      </c>
      <c r="BS19">
        <v>190</v>
      </c>
      <c r="BT19">
        <v>557.29999999999995</v>
      </c>
      <c r="BU19">
        <v>71.45</v>
      </c>
      <c r="BV19">
        <v>0</v>
      </c>
      <c r="DF19" s="42"/>
      <c r="DH19" s="42"/>
    </row>
    <row r="20" spans="1:112" x14ac:dyDescent="0.25">
      <c r="A20">
        <v>2033</v>
      </c>
      <c r="B20">
        <v>100.7</v>
      </c>
      <c r="C20">
        <v>68.599999999999994</v>
      </c>
      <c r="D20" s="42">
        <v>37.630000000000003</v>
      </c>
      <c r="E20">
        <v>32.25</v>
      </c>
      <c r="F20">
        <v>19</v>
      </c>
      <c r="G20">
        <v>41.86</v>
      </c>
      <c r="H20">
        <v>9.7270000000000003</v>
      </c>
      <c r="I20">
        <v>0</v>
      </c>
      <c r="J20">
        <v>0</v>
      </c>
      <c r="K20">
        <v>0</v>
      </c>
      <c r="L20">
        <v>0</v>
      </c>
      <c r="M20">
        <v>655.1</v>
      </c>
      <c r="N20">
        <v>0</v>
      </c>
      <c r="O20">
        <v>0</v>
      </c>
      <c r="P20">
        <v>58.5</v>
      </c>
      <c r="Q20">
        <v>13.84</v>
      </c>
      <c r="R20">
        <v>5.0709999999999998E-2</v>
      </c>
      <c r="S20">
        <v>42.75</v>
      </c>
      <c r="T20">
        <v>0.32</v>
      </c>
      <c r="U20">
        <v>6.9269999999999996</v>
      </c>
      <c r="V20">
        <v>24.25</v>
      </c>
      <c r="W20">
        <v>3.6379999999999999</v>
      </c>
      <c r="X20">
        <v>4.2789999999999999</v>
      </c>
      <c r="Y20">
        <v>0</v>
      </c>
      <c r="Z20">
        <v>54.79</v>
      </c>
      <c r="AA20">
        <v>2.1949999999999998</v>
      </c>
      <c r="AB20">
        <v>0.28499999999999998</v>
      </c>
      <c r="AC20">
        <v>48.38</v>
      </c>
      <c r="AD20">
        <v>36.31</v>
      </c>
      <c r="AE20">
        <v>10.79</v>
      </c>
      <c r="AF20">
        <v>2.52</v>
      </c>
      <c r="AG20">
        <v>0</v>
      </c>
      <c r="AH20">
        <v>0</v>
      </c>
      <c r="AI20">
        <v>80.290000000000006</v>
      </c>
      <c r="AJ20">
        <v>317.5</v>
      </c>
      <c r="AK20">
        <v>88.47</v>
      </c>
      <c r="AL20">
        <v>38.659999999999997</v>
      </c>
      <c r="AM20">
        <v>0.4667</v>
      </c>
      <c r="AN20" s="42">
        <v>5.4969999999999998E-2</v>
      </c>
      <c r="AO20">
        <v>0.1971</v>
      </c>
      <c r="AP20">
        <v>0.18959999999999999</v>
      </c>
      <c r="AQ20">
        <v>33.75</v>
      </c>
      <c r="AR20">
        <v>13.07</v>
      </c>
      <c r="AS20">
        <v>2.0139999999999998</v>
      </c>
      <c r="AT20">
        <v>13</v>
      </c>
      <c r="AU20">
        <v>28.13</v>
      </c>
      <c r="AV20">
        <v>6.5570000000000004</v>
      </c>
      <c r="AW20">
        <v>2.2610000000000001</v>
      </c>
      <c r="AX20">
        <v>0</v>
      </c>
      <c r="AY20">
        <v>16</v>
      </c>
      <c r="AZ20">
        <v>68.599999999999994</v>
      </c>
      <c r="BA20">
        <v>23.27</v>
      </c>
      <c r="BB20">
        <v>540.70000000000005</v>
      </c>
      <c r="BC20" s="42">
        <v>-6.7789999999999999</v>
      </c>
      <c r="BD20">
        <v>2.1139999999999999</v>
      </c>
      <c r="BE20">
        <v>-1.579</v>
      </c>
      <c r="BF20" s="42">
        <v>4.1530000000000002E-15</v>
      </c>
      <c r="BG20">
        <v>-7.6609999999999998E-2</v>
      </c>
      <c r="BH20" s="42">
        <v>-1.658E-6</v>
      </c>
      <c r="BI20">
        <v>69350</v>
      </c>
      <c r="BJ20">
        <v>69350</v>
      </c>
      <c r="BK20">
        <v>250.5</v>
      </c>
      <c r="BL20">
        <v>144.6</v>
      </c>
      <c r="BM20">
        <v>695.8</v>
      </c>
      <c r="BN20">
        <v>38.659999999999997</v>
      </c>
      <c r="BO20">
        <v>525.4</v>
      </c>
      <c r="BP20">
        <v>160.69999999999999</v>
      </c>
      <c r="BQ20">
        <v>3.7320000000000002</v>
      </c>
      <c r="BR20">
        <v>54.95</v>
      </c>
      <c r="BS20">
        <v>190</v>
      </c>
      <c r="BT20">
        <v>573.79999999999995</v>
      </c>
      <c r="BU20">
        <v>73.56</v>
      </c>
      <c r="BV20">
        <v>0</v>
      </c>
      <c r="DF20" s="42"/>
      <c r="DH20" s="42"/>
    </row>
    <row r="21" spans="1:112" x14ac:dyDescent="0.25">
      <c r="A21">
        <v>2034</v>
      </c>
      <c r="B21">
        <v>96.17</v>
      </c>
      <c r="C21">
        <v>69.150000000000006</v>
      </c>
      <c r="D21" s="42">
        <v>40.65</v>
      </c>
      <c r="E21">
        <v>37.92</v>
      </c>
      <c r="F21">
        <v>19</v>
      </c>
      <c r="G21">
        <v>31.33</v>
      </c>
      <c r="H21">
        <v>9.1159999999999997</v>
      </c>
      <c r="I21">
        <v>0</v>
      </c>
      <c r="J21">
        <v>0</v>
      </c>
      <c r="K21">
        <v>0</v>
      </c>
      <c r="L21">
        <v>0</v>
      </c>
      <c r="M21">
        <v>661.7</v>
      </c>
      <c r="N21">
        <v>0</v>
      </c>
      <c r="O21">
        <v>0</v>
      </c>
      <c r="P21">
        <v>60.3</v>
      </c>
      <c r="Q21">
        <v>13.83</v>
      </c>
      <c r="R21">
        <v>5.7389999999999997E-2</v>
      </c>
      <c r="S21">
        <v>43.74</v>
      </c>
      <c r="T21">
        <v>0.32</v>
      </c>
      <c r="U21">
        <v>6.9589999999999996</v>
      </c>
      <c r="V21">
        <v>28.45</v>
      </c>
      <c r="W21">
        <v>4.2670000000000003</v>
      </c>
      <c r="X21">
        <v>4.1959999999999997</v>
      </c>
      <c r="Y21">
        <v>0</v>
      </c>
      <c r="Z21">
        <v>54.85</v>
      </c>
      <c r="AA21">
        <v>2.1949999999999998</v>
      </c>
      <c r="AB21">
        <v>0.28499999999999998</v>
      </c>
      <c r="AC21">
        <v>48.38</v>
      </c>
      <c r="AD21">
        <v>36.51</v>
      </c>
      <c r="AE21">
        <v>10.6</v>
      </c>
      <c r="AF21">
        <v>2.52</v>
      </c>
      <c r="AG21">
        <v>0</v>
      </c>
      <c r="AH21">
        <v>0</v>
      </c>
      <c r="AI21">
        <v>83.83</v>
      </c>
      <c r="AJ21">
        <v>327.39999999999998</v>
      </c>
      <c r="AK21">
        <v>90.45</v>
      </c>
      <c r="AL21">
        <v>40.1</v>
      </c>
      <c r="AM21">
        <v>0.46970000000000001</v>
      </c>
      <c r="AN21" s="42">
        <v>5.4339999999999999E-2</v>
      </c>
      <c r="AO21">
        <v>0.20119999999999999</v>
      </c>
      <c r="AP21">
        <v>0.18720000000000001</v>
      </c>
      <c r="AQ21">
        <v>36.11</v>
      </c>
      <c r="AR21">
        <v>13.63</v>
      </c>
      <c r="AS21">
        <v>2.0459999999999998</v>
      </c>
      <c r="AT21">
        <v>13</v>
      </c>
      <c r="AU21">
        <v>28.18</v>
      </c>
      <c r="AV21">
        <v>13.71</v>
      </c>
      <c r="AW21">
        <v>4.726</v>
      </c>
      <c r="AX21">
        <v>0</v>
      </c>
      <c r="AY21">
        <v>16</v>
      </c>
      <c r="AZ21">
        <v>69.150000000000006</v>
      </c>
      <c r="BA21">
        <v>21.26</v>
      </c>
      <c r="BB21">
        <v>522.70000000000005</v>
      </c>
      <c r="BC21">
        <v>-9.5519999999999996</v>
      </c>
      <c r="BD21">
        <v>2.5680000000000001</v>
      </c>
      <c r="BE21">
        <v>-2.5099999999999998</v>
      </c>
      <c r="BF21" s="42">
        <v>-1.107E-14</v>
      </c>
      <c r="BG21">
        <v>-0.21010000000000001</v>
      </c>
      <c r="BH21" s="42">
        <v>-4.5340000000000001E-8</v>
      </c>
      <c r="BI21">
        <v>69350</v>
      </c>
      <c r="BJ21">
        <v>69350</v>
      </c>
      <c r="BK21">
        <v>252.1</v>
      </c>
      <c r="BL21">
        <v>147.5</v>
      </c>
      <c r="BM21">
        <v>672.2</v>
      </c>
      <c r="BN21">
        <v>40.1</v>
      </c>
      <c r="BO21">
        <v>542.20000000000005</v>
      </c>
      <c r="BP21">
        <v>165.5</v>
      </c>
      <c r="BQ21">
        <v>3.504</v>
      </c>
      <c r="BR21">
        <v>52.3</v>
      </c>
      <c r="BS21">
        <v>190</v>
      </c>
      <c r="BT21">
        <v>553.5</v>
      </c>
      <c r="BU21">
        <v>70.959999999999994</v>
      </c>
      <c r="BV21">
        <v>0</v>
      </c>
      <c r="DF21" s="42"/>
      <c r="DH21" s="42"/>
    </row>
    <row r="22" spans="1:112" x14ac:dyDescent="0.25">
      <c r="A22">
        <v>2035</v>
      </c>
      <c r="B22">
        <v>96.36</v>
      </c>
      <c r="C22">
        <v>68.37</v>
      </c>
      <c r="D22" s="42">
        <v>39.51</v>
      </c>
      <c r="E22">
        <v>33.44</v>
      </c>
      <c r="F22">
        <v>18.95</v>
      </c>
      <c r="G22">
        <v>40.9</v>
      </c>
      <c r="H22" s="42">
        <v>10.18</v>
      </c>
      <c r="I22">
        <v>0</v>
      </c>
      <c r="J22">
        <v>0</v>
      </c>
      <c r="K22">
        <v>0</v>
      </c>
      <c r="L22">
        <v>0</v>
      </c>
      <c r="M22">
        <v>627.9</v>
      </c>
      <c r="N22">
        <v>0.1968</v>
      </c>
      <c r="O22">
        <v>0</v>
      </c>
      <c r="P22">
        <v>61.87</v>
      </c>
      <c r="Q22">
        <v>13.84</v>
      </c>
      <c r="R22">
        <v>6.7549999999999999E-2</v>
      </c>
      <c r="S22">
        <v>46.71</v>
      </c>
      <c r="T22">
        <v>0.32</v>
      </c>
      <c r="U22">
        <v>6.9059999999999997</v>
      </c>
      <c r="V22">
        <v>26.73</v>
      </c>
      <c r="W22">
        <v>4.0090000000000003</v>
      </c>
      <c r="X22">
        <v>4.1139999999999999</v>
      </c>
      <c r="Y22">
        <v>0</v>
      </c>
      <c r="Z22">
        <v>54.65</v>
      </c>
      <c r="AA22">
        <v>2.1890000000000001</v>
      </c>
      <c r="AB22">
        <v>0.28499999999999998</v>
      </c>
      <c r="AC22">
        <v>41.86</v>
      </c>
      <c r="AD22">
        <v>36.32</v>
      </c>
      <c r="AE22">
        <v>10.5</v>
      </c>
      <c r="AF22">
        <v>2.52</v>
      </c>
      <c r="AG22">
        <v>0</v>
      </c>
      <c r="AH22">
        <v>0</v>
      </c>
      <c r="AI22">
        <v>90.17</v>
      </c>
      <c r="AJ22">
        <v>335.3</v>
      </c>
      <c r="AK22">
        <v>92.09</v>
      </c>
      <c r="AL22">
        <v>42.21</v>
      </c>
      <c r="AM22">
        <v>0.4733</v>
      </c>
      <c r="AN22" s="42">
        <v>5.3170000000000002E-2</v>
      </c>
      <c r="AO22">
        <v>0.20180000000000001</v>
      </c>
      <c r="AP22">
        <v>0.2069</v>
      </c>
      <c r="AQ22">
        <v>37.03</v>
      </c>
      <c r="AR22">
        <v>13.44</v>
      </c>
      <c r="AS22">
        <v>2.0710000000000002</v>
      </c>
      <c r="AT22">
        <v>13</v>
      </c>
      <c r="AU22">
        <v>24.69</v>
      </c>
      <c r="AV22">
        <v>10.27</v>
      </c>
      <c r="AW22">
        <v>3.5409999999999999</v>
      </c>
      <c r="AX22">
        <v>0</v>
      </c>
      <c r="AY22">
        <v>16</v>
      </c>
      <c r="AZ22">
        <v>68.569999999999993</v>
      </c>
      <c r="BA22">
        <v>14.32</v>
      </c>
      <c r="BB22">
        <v>454.6</v>
      </c>
      <c r="BC22">
        <v>20.82</v>
      </c>
      <c r="BD22">
        <v>2.2850000000000001</v>
      </c>
      <c r="BE22">
        <v>0.62170000000000003</v>
      </c>
      <c r="BF22" s="42">
        <v>9.2290000000000007E-16</v>
      </c>
      <c r="BG22">
        <v>-0.82669999999999999</v>
      </c>
      <c r="BH22" s="42">
        <v>-4.7999999999999996E-7</v>
      </c>
      <c r="BI22">
        <v>60006</v>
      </c>
      <c r="BJ22">
        <v>60006</v>
      </c>
      <c r="BK22">
        <v>248.1</v>
      </c>
      <c r="BL22">
        <v>144.80000000000001</v>
      </c>
      <c r="BM22">
        <v>585</v>
      </c>
      <c r="BN22">
        <v>42.21</v>
      </c>
      <c r="BO22">
        <v>560.29999999999995</v>
      </c>
      <c r="BP22">
        <v>170</v>
      </c>
      <c r="BQ22">
        <v>3.339</v>
      </c>
      <c r="BR22">
        <v>43.74</v>
      </c>
      <c r="BS22">
        <v>164.4</v>
      </c>
      <c r="BT22">
        <v>555.6</v>
      </c>
      <c r="BU22">
        <v>71.23</v>
      </c>
      <c r="BV22">
        <v>0</v>
      </c>
      <c r="DF22" s="42"/>
      <c r="DH22" s="42"/>
    </row>
    <row r="23" spans="1:112" x14ac:dyDescent="0.25">
      <c r="A23">
        <v>2036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774.2</v>
      </c>
      <c r="N23">
        <v>68.58</v>
      </c>
      <c r="O23">
        <v>0</v>
      </c>
      <c r="P23">
        <v>62.39</v>
      </c>
      <c r="Q23">
        <v>13.8</v>
      </c>
      <c r="R23">
        <v>6.9580000000000003E-2</v>
      </c>
      <c r="S23">
        <v>45.46</v>
      </c>
      <c r="T23">
        <v>0.32</v>
      </c>
      <c r="U23">
        <v>0</v>
      </c>
      <c r="V23">
        <v>0</v>
      </c>
      <c r="W23">
        <v>0</v>
      </c>
      <c r="X23">
        <v>4.0170000000000003</v>
      </c>
      <c r="Y23">
        <v>0</v>
      </c>
      <c r="Z23">
        <v>0</v>
      </c>
      <c r="AA23">
        <v>0</v>
      </c>
      <c r="AB23">
        <v>0.28499999999999998</v>
      </c>
      <c r="AC23">
        <v>32.44</v>
      </c>
      <c r="AD23">
        <v>36.5</v>
      </c>
      <c r="AE23">
        <v>10.63</v>
      </c>
      <c r="AF23">
        <v>2.52</v>
      </c>
      <c r="AG23">
        <v>0</v>
      </c>
      <c r="AH23">
        <v>0</v>
      </c>
      <c r="AI23">
        <v>84.8</v>
      </c>
      <c r="AJ23">
        <v>342.6</v>
      </c>
      <c r="AK23">
        <v>94.54</v>
      </c>
      <c r="AL23">
        <v>42.22</v>
      </c>
      <c r="AM23">
        <v>0.47070000000000001</v>
      </c>
      <c r="AN23" s="42">
        <v>5.2350000000000001E-2</v>
      </c>
      <c r="AO23">
        <v>0.1973</v>
      </c>
      <c r="AP23">
        <v>0.18859999999999999</v>
      </c>
      <c r="AQ23">
        <v>35.07</v>
      </c>
      <c r="AR23">
        <v>13.25</v>
      </c>
      <c r="AS23">
        <v>2.0150000000000001</v>
      </c>
      <c r="AT23">
        <v>13</v>
      </c>
      <c r="AU23">
        <v>19.170000000000002</v>
      </c>
      <c r="AV23">
        <v>7.9580000000000002</v>
      </c>
      <c r="AW23">
        <v>2.7440000000000002</v>
      </c>
      <c r="AX23">
        <v>0</v>
      </c>
      <c r="AY23">
        <v>16</v>
      </c>
      <c r="AZ23">
        <v>68.58</v>
      </c>
      <c r="BA23">
        <v>8.1660000000000004</v>
      </c>
      <c r="BB23">
        <v>351.6</v>
      </c>
      <c r="BC23">
        <v>-55.98</v>
      </c>
      <c r="BD23">
        <v>15.42</v>
      </c>
      <c r="BE23">
        <v>-9.7159999999999993</v>
      </c>
      <c r="BF23" s="42">
        <v>0</v>
      </c>
      <c r="BG23">
        <v>-1.6659999999999999</v>
      </c>
      <c r="BH23" s="42">
        <v>-1.0760000000000001E-12</v>
      </c>
      <c r="BI23">
        <v>46628</v>
      </c>
      <c r="BJ23">
        <v>46628</v>
      </c>
      <c r="BK23">
        <v>223.5</v>
      </c>
      <c r="BL23">
        <v>71.510000000000005</v>
      </c>
      <c r="BM23">
        <v>464.8</v>
      </c>
      <c r="BN23">
        <v>42.22</v>
      </c>
      <c r="BO23">
        <v>564.6</v>
      </c>
      <c r="BP23">
        <v>199.9</v>
      </c>
      <c r="BQ23">
        <v>3.2349999999999999</v>
      </c>
      <c r="BR23">
        <v>28.81</v>
      </c>
      <c r="BS23">
        <v>127.4</v>
      </c>
      <c r="BT23">
        <v>747</v>
      </c>
      <c r="BU23">
        <v>95.77</v>
      </c>
      <c r="BV23">
        <v>0</v>
      </c>
      <c r="DH23" s="42"/>
    </row>
    <row r="24" spans="1:112" x14ac:dyDescent="0.25">
      <c r="A24">
        <v>2037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774.1</v>
      </c>
      <c r="N24">
        <v>68.569999999999993</v>
      </c>
      <c r="O24">
        <v>0</v>
      </c>
      <c r="P24">
        <v>62.05</v>
      </c>
      <c r="Q24">
        <v>13.83</v>
      </c>
      <c r="R24">
        <v>7.1370000000000003E-2</v>
      </c>
      <c r="S24">
        <v>45.07</v>
      </c>
      <c r="T24">
        <v>0.32</v>
      </c>
      <c r="U24">
        <v>0</v>
      </c>
      <c r="V24">
        <v>0</v>
      </c>
      <c r="W24">
        <v>0</v>
      </c>
      <c r="X24">
        <v>3.9390000000000001</v>
      </c>
      <c r="Y24">
        <v>0</v>
      </c>
      <c r="Z24">
        <v>0</v>
      </c>
      <c r="AA24">
        <v>0</v>
      </c>
      <c r="AB24">
        <v>0.28499999999999998</v>
      </c>
      <c r="AC24">
        <v>31.17</v>
      </c>
      <c r="AD24">
        <v>36.56</v>
      </c>
      <c r="AE24">
        <v>10.5</v>
      </c>
      <c r="AF24">
        <v>2.52</v>
      </c>
      <c r="AG24">
        <v>0</v>
      </c>
      <c r="AH24">
        <v>0</v>
      </c>
      <c r="AI24">
        <v>59.46</v>
      </c>
      <c r="AJ24">
        <v>350.6</v>
      </c>
      <c r="AK24">
        <v>99.17</v>
      </c>
      <c r="AL24">
        <v>41</v>
      </c>
      <c r="AM24">
        <v>0.45710000000000001</v>
      </c>
      <c r="AN24" s="42">
        <v>5.2240000000000002E-2</v>
      </c>
      <c r="AO24">
        <v>0.2024</v>
      </c>
      <c r="AP24">
        <v>0.20730000000000001</v>
      </c>
      <c r="AQ24">
        <v>38.49</v>
      </c>
      <c r="AR24">
        <v>13.76</v>
      </c>
      <c r="AS24">
        <v>2.056</v>
      </c>
      <c r="AT24">
        <v>13</v>
      </c>
      <c r="AU24">
        <v>18.16</v>
      </c>
      <c r="AV24">
        <v>7.6449999999999996</v>
      </c>
      <c r="AW24">
        <v>2.6360000000000001</v>
      </c>
      <c r="AX24">
        <v>0</v>
      </c>
      <c r="AY24">
        <v>16</v>
      </c>
      <c r="AZ24">
        <v>68.569999999999993</v>
      </c>
      <c r="BA24">
        <v>13.72</v>
      </c>
      <c r="BB24">
        <v>338.3</v>
      </c>
      <c r="BC24" s="42">
        <v>-34.22</v>
      </c>
      <c r="BD24">
        <v>2.4649999999999999</v>
      </c>
      <c r="BE24">
        <v>-3.2879999999999998</v>
      </c>
      <c r="BF24" s="42">
        <v>0</v>
      </c>
      <c r="BG24">
        <v>-0.17580000000000001</v>
      </c>
      <c r="BH24" s="42">
        <v>1.8890000000000001E-12</v>
      </c>
      <c r="BI24">
        <v>44676</v>
      </c>
      <c r="BJ24">
        <v>44676</v>
      </c>
      <c r="BK24">
        <v>231.9</v>
      </c>
      <c r="BL24">
        <v>61.06</v>
      </c>
      <c r="BM24">
        <v>446.6</v>
      </c>
      <c r="BN24">
        <v>41</v>
      </c>
      <c r="BO24">
        <v>550.70000000000005</v>
      </c>
      <c r="BP24">
        <v>202.7</v>
      </c>
      <c r="BQ24">
        <v>3.0139999999999998</v>
      </c>
      <c r="BR24">
        <v>21.61</v>
      </c>
      <c r="BS24">
        <v>122.4</v>
      </c>
      <c r="BT24">
        <v>746.9</v>
      </c>
      <c r="BU24">
        <v>95.75</v>
      </c>
      <c r="BV24">
        <v>0</v>
      </c>
      <c r="DH24" s="42"/>
    </row>
    <row r="25" spans="1:112" x14ac:dyDescent="0.25">
      <c r="A25">
        <v>2038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774.1</v>
      </c>
      <c r="N25">
        <v>68.569999999999993</v>
      </c>
      <c r="O25">
        <v>0</v>
      </c>
      <c r="P25">
        <v>61.8</v>
      </c>
      <c r="Q25">
        <v>13.84</v>
      </c>
      <c r="R25">
        <v>7.485E-2</v>
      </c>
      <c r="S25">
        <v>44.61</v>
      </c>
      <c r="T25">
        <v>0.32</v>
      </c>
      <c r="U25">
        <v>0</v>
      </c>
      <c r="V25">
        <v>0</v>
      </c>
      <c r="W25">
        <v>0</v>
      </c>
      <c r="X25">
        <v>3.8530000000000002</v>
      </c>
      <c r="Y25">
        <v>0</v>
      </c>
      <c r="Z25">
        <v>0</v>
      </c>
      <c r="AA25">
        <v>0</v>
      </c>
      <c r="AB25">
        <v>0.28499999999999998</v>
      </c>
      <c r="AC25">
        <v>30.95</v>
      </c>
      <c r="AD25">
        <v>36.36</v>
      </c>
      <c r="AE25">
        <v>10.28</v>
      </c>
      <c r="AF25">
        <v>2.52</v>
      </c>
      <c r="AG25">
        <v>0</v>
      </c>
      <c r="AH25">
        <v>0</v>
      </c>
      <c r="AI25">
        <v>43.36</v>
      </c>
      <c r="AJ25">
        <v>378.5</v>
      </c>
      <c r="AK25">
        <v>96.67</v>
      </c>
      <c r="AL25">
        <v>42.47</v>
      </c>
      <c r="AM25">
        <v>0.47339999999999999</v>
      </c>
      <c r="AN25">
        <v>5.0810000000000001E-2</v>
      </c>
      <c r="AO25">
        <v>0.20399999999999999</v>
      </c>
      <c r="AP25">
        <v>0.1978</v>
      </c>
      <c r="AQ25">
        <v>37.69</v>
      </c>
      <c r="AR25">
        <v>13.78</v>
      </c>
      <c r="AS25">
        <v>2.077</v>
      </c>
      <c r="AT25">
        <v>13</v>
      </c>
      <c r="AU25">
        <v>18.489999999999998</v>
      </c>
      <c r="AV25">
        <v>7.593</v>
      </c>
      <c r="AW25">
        <v>2.6179999999999999</v>
      </c>
      <c r="AX25">
        <v>0</v>
      </c>
      <c r="AY25">
        <v>16</v>
      </c>
      <c r="AZ25">
        <v>68.569999999999993</v>
      </c>
      <c r="BA25">
        <v>13.86</v>
      </c>
      <c r="BB25">
        <v>335.5</v>
      </c>
      <c r="BC25" s="42">
        <v>-43.47</v>
      </c>
      <c r="BD25">
        <v>1.2050000000000001</v>
      </c>
      <c r="BE25">
        <v>-1.992</v>
      </c>
      <c r="BF25" s="42">
        <v>0</v>
      </c>
      <c r="BG25" s="42">
        <v>-4.9459999999999999E-3</v>
      </c>
      <c r="BH25" s="42">
        <v>-3.7509999999999999E-13</v>
      </c>
      <c r="BI25">
        <v>44676</v>
      </c>
      <c r="BJ25">
        <v>44371</v>
      </c>
      <c r="BK25">
        <v>232.6</v>
      </c>
      <c r="BL25">
        <v>59.9</v>
      </c>
      <c r="BM25">
        <v>430.1</v>
      </c>
      <c r="BN25">
        <v>42.47</v>
      </c>
      <c r="BO25">
        <v>561.5</v>
      </c>
      <c r="BP25">
        <v>204.5</v>
      </c>
      <c r="BQ25">
        <v>2.8340000000000001</v>
      </c>
      <c r="BR25">
        <v>19.47</v>
      </c>
      <c r="BS25">
        <v>121.6</v>
      </c>
      <c r="BT25">
        <v>746.9</v>
      </c>
      <c r="BU25">
        <v>95.75</v>
      </c>
      <c r="BV25">
        <v>0</v>
      </c>
      <c r="DH25" s="42"/>
    </row>
    <row r="26" spans="1:112" x14ac:dyDescent="0.25">
      <c r="A26">
        <v>2039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774.1</v>
      </c>
      <c r="N26">
        <v>68.569999999999993</v>
      </c>
      <c r="O26">
        <v>0</v>
      </c>
      <c r="P26">
        <v>62.27</v>
      </c>
      <c r="Q26">
        <v>13.81</v>
      </c>
      <c r="R26">
        <v>7.1779999999999997E-2</v>
      </c>
      <c r="S26">
        <v>46.88</v>
      </c>
      <c r="T26">
        <v>0.32</v>
      </c>
      <c r="U26">
        <v>0</v>
      </c>
      <c r="V26">
        <v>0</v>
      </c>
      <c r="W26">
        <v>0</v>
      </c>
      <c r="X26">
        <v>3.81</v>
      </c>
      <c r="Y26">
        <v>0</v>
      </c>
      <c r="Z26">
        <v>0</v>
      </c>
      <c r="AA26">
        <v>0</v>
      </c>
      <c r="AB26">
        <v>0.28499999999999998</v>
      </c>
      <c r="AC26">
        <v>30.25</v>
      </c>
      <c r="AD26">
        <v>36.22</v>
      </c>
      <c r="AE26">
        <v>9.8710000000000004</v>
      </c>
      <c r="AF26">
        <v>2.52</v>
      </c>
      <c r="AG26">
        <v>0</v>
      </c>
      <c r="AH26">
        <v>0</v>
      </c>
      <c r="AI26">
        <v>27.14</v>
      </c>
      <c r="AJ26">
        <v>387.4</v>
      </c>
      <c r="AK26">
        <v>85.13</v>
      </c>
      <c r="AL26">
        <v>42.6</v>
      </c>
      <c r="AM26">
        <v>0.47489999999999999</v>
      </c>
      <c r="AN26">
        <v>5.0360000000000002E-2</v>
      </c>
      <c r="AO26">
        <v>0.19839999999999999</v>
      </c>
      <c r="AP26">
        <v>0.1668</v>
      </c>
      <c r="AQ26">
        <v>36.43</v>
      </c>
      <c r="AR26">
        <v>13.19</v>
      </c>
      <c r="AS26">
        <v>2.028</v>
      </c>
      <c r="AT26">
        <v>13</v>
      </c>
      <c r="AU26">
        <v>18.36</v>
      </c>
      <c r="AV26">
        <v>7.4189999999999996</v>
      </c>
      <c r="AW26">
        <v>2.5579999999999998</v>
      </c>
      <c r="AX26">
        <v>0</v>
      </c>
      <c r="AY26">
        <v>16</v>
      </c>
      <c r="AZ26">
        <v>68.569999999999993</v>
      </c>
      <c r="BA26">
        <v>13.94</v>
      </c>
      <c r="BB26">
        <v>324.39999999999998</v>
      </c>
      <c r="BC26" s="42">
        <v>-7.4320000000000004</v>
      </c>
      <c r="BD26">
        <v>-3.9220000000000002</v>
      </c>
      <c r="BE26">
        <v>2.46</v>
      </c>
      <c r="BF26" s="42">
        <v>-1.427</v>
      </c>
      <c r="BG26">
        <v>-0.81479999999999997</v>
      </c>
      <c r="BH26" s="42">
        <v>3.333E-13</v>
      </c>
      <c r="BI26">
        <v>44238</v>
      </c>
      <c r="BJ26">
        <v>43356</v>
      </c>
      <c r="BK26">
        <v>218.7</v>
      </c>
      <c r="BL26">
        <v>59.45</v>
      </c>
      <c r="BM26">
        <v>367</v>
      </c>
      <c r="BN26">
        <v>42.6</v>
      </c>
      <c r="BO26">
        <v>542.70000000000005</v>
      </c>
      <c r="BP26">
        <v>187.6</v>
      </c>
      <c r="BQ26">
        <v>2.6819999999999999</v>
      </c>
      <c r="BR26">
        <v>17.68</v>
      </c>
      <c r="BS26">
        <v>118.8</v>
      </c>
      <c r="BT26">
        <v>746.9</v>
      </c>
      <c r="BU26">
        <v>95.75</v>
      </c>
      <c r="BV26">
        <v>0</v>
      </c>
      <c r="DH26" s="42"/>
    </row>
    <row r="27" spans="1:112" x14ac:dyDescent="0.25">
      <c r="A27">
        <v>2040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774.2</v>
      </c>
      <c r="N27">
        <v>68.58</v>
      </c>
      <c r="O27">
        <v>0</v>
      </c>
      <c r="P27">
        <v>62.72</v>
      </c>
      <c r="Q27">
        <v>13.76</v>
      </c>
      <c r="R27">
        <v>6.2379999999999998E-2</v>
      </c>
      <c r="S27">
        <v>45.08</v>
      </c>
      <c r="T27">
        <v>0.32</v>
      </c>
      <c r="U27">
        <v>0</v>
      </c>
      <c r="V27">
        <v>0</v>
      </c>
      <c r="W27">
        <v>0</v>
      </c>
      <c r="X27">
        <v>3.8</v>
      </c>
      <c r="Y27">
        <v>0</v>
      </c>
      <c r="Z27">
        <v>0</v>
      </c>
      <c r="AA27">
        <v>0</v>
      </c>
      <c r="AB27">
        <v>0.28499999999999998</v>
      </c>
      <c r="AC27">
        <v>30.24</v>
      </c>
      <c r="AD27">
        <v>36.49</v>
      </c>
      <c r="AE27">
        <v>10.01</v>
      </c>
      <c r="AF27">
        <v>2.52</v>
      </c>
      <c r="AG27">
        <v>0</v>
      </c>
      <c r="AH27">
        <v>0</v>
      </c>
      <c r="AI27">
        <v>23.47</v>
      </c>
      <c r="AJ27">
        <v>382.4</v>
      </c>
      <c r="AK27">
        <v>78.900000000000006</v>
      </c>
      <c r="AL27">
        <v>41.96</v>
      </c>
      <c r="AM27">
        <v>0.46820000000000001</v>
      </c>
      <c r="AN27">
        <v>4.9349999999999998E-2</v>
      </c>
      <c r="AO27">
        <v>0.2024</v>
      </c>
      <c r="AP27">
        <v>0.17510000000000001</v>
      </c>
      <c r="AQ27">
        <v>35.97</v>
      </c>
      <c r="AR27">
        <v>13.43</v>
      </c>
      <c r="AS27">
        <v>2.0699999999999998</v>
      </c>
      <c r="AT27">
        <v>13</v>
      </c>
      <c r="AU27">
        <v>21.34</v>
      </c>
      <c r="AV27">
        <v>7.4180000000000001</v>
      </c>
      <c r="AW27">
        <v>2.5579999999999998</v>
      </c>
      <c r="AX27">
        <v>0</v>
      </c>
      <c r="AY27">
        <v>16</v>
      </c>
      <c r="AZ27">
        <v>68.58</v>
      </c>
      <c r="BA27">
        <v>14.52</v>
      </c>
      <c r="BB27">
        <v>325.5</v>
      </c>
      <c r="BC27" s="42">
        <v>0</v>
      </c>
      <c r="BD27">
        <v>-0.91649999999999998</v>
      </c>
      <c r="BE27">
        <v>0.32629999999999998</v>
      </c>
      <c r="BF27" s="42">
        <v>0</v>
      </c>
      <c r="BG27">
        <v>-1.435E-2</v>
      </c>
      <c r="BH27" s="42">
        <v>-2.7839999999999999E-12</v>
      </c>
      <c r="BI27">
        <v>44652</v>
      </c>
      <c r="BJ27">
        <v>43465</v>
      </c>
      <c r="BK27">
        <v>208.9</v>
      </c>
      <c r="BL27">
        <v>60.21</v>
      </c>
      <c r="BM27">
        <v>347.8</v>
      </c>
      <c r="BN27">
        <v>42</v>
      </c>
      <c r="BO27">
        <v>527.20000000000005</v>
      </c>
      <c r="BP27">
        <v>181</v>
      </c>
      <c r="BQ27">
        <v>2.7410000000000001</v>
      </c>
      <c r="BR27">
        <v>17.440000000000001</v>
      </c>
      <c r="BS27">
        <v>118.8</v>
      </c>
      <c r="BT27">
        <v>747</v>
      </c>
      <c r="BU27">
        <v>95.77</v>
      </c>
      <c r="BV27">
        <v>0</v>
      </c>
      <c r="DH27" s="42"/>
    </row>
    <row r="28" spans="1:112" x14ac:dyDescent="0.25">
      <c r="A28">
        <v>2041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774.1</v>
      </c>
      <c r="N28">
        <v>68.569999999999993</v>
      </c>
      <c r="O28">
        <v>0</v>
      </c>
      <c r="P28">
        <v>63.45</v>
      </c>
      <c r="Q28">
        <v>13.84</v>
      </c>
      <c r="R28">
        <v>6.2280000000000002E-2</v>
      </c>
      <c r="S28">
        <v>42.98</v>
      </c>
      <c r="T28">
        <v>0.32</v>
      </c>
      <c r="U28">
        <v>0</v>
      </c>
      <c r="V28">
        <v>0</v>
      </c>
      <c r="W28">
        <v>0</v>
      </c>
      <c r="X28">
        <v>3.8090000000000002</v>
      </c>
      <c r="Y28">
        <v>0</v>
      </c>
      <c r="Z28">
        <v>0</v>
      </c>
      <c r="AA28">
        <v>0</v>
      </c>
      <c r="AB28">
        <v>0.28499999999999998</v>
      </c>
      <c r="AC28">
        <v>30.19</v>
      </c>
      <c r="AD28">
        <v>36.53</v>
      </c>
      <c r="AE28">
        <v>9.7880000000000003</v>
      </c>
      <c r="AF28">
        <v>2.52</v>
      </c>
      <c r="AG28">
        <v>0</v>
      </c>
      <c r="AH28">
        <v>0</v>
      </c>
      <c r="AI28">
        <v>21.66</v>
      </c>
      <c r="AJ28">
        <v>384.7</v>
      </c>
      <c r="AK28">
        <v>79.12</v>
      </c>
      <c r="AL28">
        <v>41.7</v>
      </c>
      <c r="AM28">
        <v>0.46500000000000002</v>
      </c>
      <c r="AN28">
        <v>4.854E-2</v>
      </c>
      <c r="AO28">
        <v>0.2039</v>
      </c>
      <c r="AP28">
        <v>0.21210000000000001</v>
      </c>
      <c r="AQ28">
        <v>37.08</v>
      </c>
      <c r="AR28">
        <v>13.74</v>
      </c>
      <c r="AS28">
        <v>2.077</v>
      </c>
      <c r="AT28">
        <v>13</v>
      </c>
      <c r="AU28">
        <v>22.02</v>
      </c>
      <c r="AV28">
        <v>7.4050000000000002</v>
      </c>
      <c r="AW28">
        <v>2.5539999999999998</v>
      </c>
      <c r="AX28">
        <v>0</v>
      </c>
      <c r="AY28">
        <v>16</v>
      </c>
      <c r="AZ28">
        <v>68.569999999999993</v>
      </c>
      <c r="BA28">
        <v>14.49</v>
      </c>
      <c r="BB28">
        <v>324.3</v>
      </c>
      <c r="BC28" s="42">
        <v>0</v>
      </c>
      <c r="BD28">
        <v>-0.54649999999999999</v>
      </c>
      <c r="BE28">
        <v>-3.0449999999999999</v>
      </c>
      <c r="BF28" s="42">
        <v>0</v>
      </c>
      <c r="BG28">
        <v>-5.5970000000000004E-3</v>
      </c>
      <c r="BH28" s="42">
        <v>-1.0510000000000001E-12</v>
      </c>
      <c r="BI28">
        <v>44457</v>
      </c>
      <c r="BJ28">
        <v>43274</v>
      </c>
      <c r="BK28">
        <v>208.3</v>
      </c>
      <c r="BL28">
        <v>60.14</v>
      </c>
      <c r="BM28">
        <v>345.6</v>
      </c>
      <c r="BN28">
        <v>41.71</v>
      </c>
      <c r="BO28">
        <v>527.70000000000005</v>
      </c>
      <c r="BP28">
        <v>180.8</v>
      </c>
      <c r="BQ28">
        <v>2.64</v>
      </c>
      <c r="BR28">
        <v>17.559999999999999</v>
      </c>
      <c r="BS28">
        <v>118.6</v>
      </c>
      <c r="BT28">
        <v>746.9</v>
      </c>
      <c r="BU28">
        <v>95.75</v>
      </c>
      <c r="BV28">
        <v>0</v>
      </c>
      <c r="DH28" s="42"/>
    </row>
    <row r="29" spans="1:112" x14ac:dyDescent="0.25">
      <c r="A29">
        <v>2042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774.1</v>
      </c>
      <c r="N29">
        <v>68.569999999999993</v>
      </c>
      <c r="O29">
        <v>0</v>
      </c>
      <c r="P29">
        <v>64.03</v>
      </c>
      <c r="Q29">
        <v>13.81</v>
      </c>
      <c r="R29">
        <v>6.9519999999999998E-2</v>
      </c>
      <c r="S29">
        <v>47</v>
      </c>
      <c r="T29">
        <v>0.32</v>
      </c>
      <c r="U29">
        <v>0</v>
      </c>
      <c r="V29">
        <v>0</v>
      </c>
      <c r="W29">
        <v>0</v>
      </c>
      <c r="X29">
        <v>3.8090000000000002</v>
      </c>
      <c r="Y29">
        <v>0</v>
      </c>
      <c r="Z29">
        <v>0</v>
      </c>
      <c r="AA29">
        <v>0</v>
      </c>
      <c r="AB29">
        <v>0.28499999999999998</v>
      </c>
      <c r="AC29">
        <v>30.22</v>
      </c>
      <c r="AD29">
        <v>36.43</v>
      </c>
      <c r="AE29">
        <v>9.9309999999999992</v>
      </c>
      <c r="AF29">
        <v>2.52</v>
      </c>
      <c r="AG29">
        <v>0</v>
      </c>
      <c r="AH29">
        <v>0</v>
      </c>
      <c r="AI29">
        <v>19.739999999999998</v>
      </c>
      <c r="AJ29">
        <v>386.7</v>
      </c>
      <c r="AK29">
        <v>78.790000000000006</v>
      </c>
      <c r="AL29">
        <v>41.45</v>
      </c>
      <c r="AM29">
        <v>0.46210000000000001</v>
      </c>
      <c r="AN29">
        <v>4.7530000000000003E-2</v>
      </c>
      <c r="AO29">
        <v>0.1986</v>
      </c>
      <c r="AP29">
        <v>0.18940000000000001</v>
      </c>
      <c r="AQ29">
        <v>35.630000000000003</v>
      </c>
      <c r="AR29">
        <v>13.24</v>
      </c>
      <c r="AS29">
        <v>2.0289999999999999</v>
      </c>
      <c r="AT29">
        <v>13</v>
      </c>
      <c r="AU29">
        <v>22.01</v>
      </c>
      <c r="AV29">
        <v>7.4119999999999999</v>
      </c>
      <c r="AW29">
        <v>2.556</v>
      </c>
      <c r="AX29">
        <v>0</v>
      </c>
      <c r="AY29">
        <v>16</v>
      </c>
      <c r="AZ29">
        <v>68.569999999999993</v>
      </c>
      <c r="BA29">
        <v>14.58</v>
      </c>
      <c r="BB29">
        <v>324.2</v>
      </c>
      <c r="BC29" s="42">
        <v>0</v>
      </c>
      <c r="BD29">
        <v>0.21759999999999999</v>
      </c>
      <c r="BE29">
        <v>3.3679999999999999</v>
      </c>
      <c r="BF29" s="42">
        <v>0</v>
      </c>
      <c r="BG29" s="42">
        <v>1.1010000000000001E-2</v>
      </c>
      <c r="BH29" s="42">
        <v>9.9240000000000009E-13</v>
      </c>
      <c r="BI29">
        <v>44603</v>
      </c>
      <c r="BJ29">
        <v>43315</v>
      </c>
      <c r="BK29">
        <v>208.7</v>
      </c>
      <c r="BL29">
        <v>59.59</v>
      </c>
      <c r="BM29">
        <v>341.9</v>
      </c>
      <c r="BN29">
        <v>41.45</v>
      </c>
      <c r="BO29">
        <v>527.1</v>
      </c>
      <c r="BP29">
        <v>181.6</v>
      </c>
      <c r="BQ29">
        <v>2.7480000000000002</v>
      </c>
      <c r="BR29">
        <v>17.82</v>
      </c>
      <c r="BS29">
        <v>118.7</v>
      </c>
      <c r="BT29">
        <v>746.9</v>
      </c>
      <c r="BU29">
        <v>95.75</v>
      </c>
      <c r="BV29">
        <v>0</v>
      </c>
      <c r="DH29" s="42"/>
    </row>
    <row r="30" spans="1:112" x14ac:dyDescent="0.25">
      <c r="A30">
        <v>2043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774.1</v>
      </c>
      <c r="N30">
        <v>68.569999999999993</v>
      </c>
      <c r="O30">
        <v>0</v>
      </c>
      <c r="P30">
        <v>64.41</v>
      </c>
      <c r="Q30">
        <v>13.83</v>
      </c>
      <c r="R30">
        <v>5.5120000000000002E-2</v>
      </c>
      <c r="S30">
        <v>46.18</v>
      </c>
      <c r="T30">
        <v>0.32</v>
      </c>
      <c r="U30">
        <v>0</v>
      </c>
      <c r="V30">
        <v>0</v>
      </c>
      <c r="W30">
        <v>0</v>
      </c>
      <c r="X30">
        <v>3.81</v>
      </c>
      <c r="Y30">
        <v>0</v>
      </c>
      <c r="Z30">
        <v>0</v>
      </c>
      <c r="AA30">
        <v>0</v>
      </c>
      <c r="AB30">
        <v>0.28499999999999998</v>
      </c>
      <c r="AC30">
        <v>30.08</v>
      </c>
      <c r="AD30">
        <v>36.590000000000003</v>
      </c>
      <c r="AE30">
        <v>10.16</v>
      </c>
      <c r="AF30">
        <v>2.52</v>
      </c>
      <c r="AG30">
        <v>0</v>
      </c>
      <c r="AH30">
        <v>0</v>
      </c>
      <c r="AI30">
        <v>20.12</v>
      </c>
      <c r="AJ30">
        <v>390.2</v>
      </c>
      <c r="AK30">
        <v>77.92</v>
      </c>
      <c r="AL30">
        <v>41.38</v>
      </c>
      <c r="AM30">
        <v>0.46139999999999998</v>
      </c>
      <c r="AN30">
        <v>4.7359999999999999E-2</v>
      </c>
      <c r="AO30">
        <v>0.19670000000000001</v>
      </c>
      <c r="AP30">
        <v>0.1744</v>
      </c>
      <c r="AQ30">
        <v>34.46</v>
      </c>
      <c r="AR30">
        <v>13.04</v>
      </c>
      <c r="AS30">
        <v>2.0059999999999998</v>
      </c>
      <c r="AT30">
        <v>13</v>
      </c>
      <c r="AU30">
        <v>21.29</v>
      </c>
      <c r="AV30">
        <v>7.3789999999999996</v>
      </c>
      <c r="AW30">
        <v>2.544</v>
      </c>
      <c r="AX30">
        <v>0</v>
      </c>
      <c r="AY30">
        <v>16</v>
      </c>
      <c r="AZ30">
        <v>68.569999999999993</v>
      </c>
      <c r="BA30">
        <v>14.34</v>
      </c>
      <c r="BB30">
        <v>322.7</v>
      </c>
      <c r="BC30" s="42">
        <v>0</v>
      </c>
      <c r="BD30">
        <v>1.4259999999999999</v>
      </c>
      <c r="BE30">
        <v>2.9020000000000001</v>
      </c>
      <c r="BF30" s="42">
        <v>0</v>
      </c>
      <c r="BG30">
        <v>1.29E-2</v>
      </c>
      <c r="BH30" s="42">
        <v>-4.2179999999999998E-13</v>
      </c>
      <c r="BI30">
        <v>44165</v>
      </c>
      <c r="BJ30">
        <v>43118</v>
      </c>
      <c r="BK30">
        <v>209.5</v>
      </c>
      <c r="BL30">
        <v>60.8</v>
      </c>
      <c r="BM30">
        <v>342.7</v>
      </c>
      <c r="BN30">
        <v>41.39</v>
      </c>
      <c r="BO30">
        <v>530.1</v>
      </c>
      <c r="BP30">
        <v>183.4</v>
      </c>
      <c r="BQ30">
        <v>2.8039999999999998</v>
      </c>
      <c r="BR30">
        <v>17.850000000000001</v>
      </c>
      <c r="BS30">
        <v>118.1</v>
      </c>
      <c r="BT30">
        <v>746.9</v>
      </c>
      <c r="BU30">
        <v>95.75</v>
      </c>
      <c r="BV30">
        <v>0</v>
      </c>
      <c r="DH30" s="42"/>
    </row>
    <row r="31" spans="1:112" x14ac:dyDescent="0.25">
      <c r="A31">
        <v>2044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774.2</v>
      </c>
      <c r="N31">
        <v>68.58</v>
      </c>
      <c r="O31">
        <v>0</v>
      </c>
      <c r="P31">
        <v>64.36</v>
      </c>
      <c r="Q31">
        <v>13.79</v>
      </c>
      <c r="R31">
        <v>6.8959999999999994E-2</v>
      </c>
      <c r="S31">
        <v>45.61</v>
      </c>
      <c r="T31">
        <v>0.32</v>
      </c>
      <c r="U31">
        <v>0</v>
      </c>
      <c r="V31">
        <v>0</v>
      </c>
      <c r="W31">
        <v>0</v>
      </c>
      <c r="X31">
        <v>3.8</v>
      </c>
      <c r="Y31">
        <v>0</v>
      </c>
      <c r="Z31">
        <v>0</v>
      </c>
      <c r="AA31">
        <v>0</v>
      </c>
      <c r="AB31">
        <v>0.28499999999999998</v>
      </c>
      <c r="AC31">
        <v>29.67</v>
      </c>
      <c r="AD31">
        <v>36.57</v>
      </c>
      <c r="AE31">
        <v>10.57</v>
      </c>
      <c r="AF31">
        <v>2.52</v>
      </c>
      <c r="AG31">
        <v>0</v>
      </c>
      <c r="AH31">
        <v>0</v>
      </c>
      <c r="AI31">
        <v>25.21</v>
      </c>
      <c r="AJ31">
        <v>384.4</v>
      </c>
      <c r="AK31">
        <v>78.83</v>
      </c>
      <c r="AL31">
        <v>40.869999999999997</v>
      </c>
      <c r="AM31">
        <v>0.45569999999999999</v>
      </c>
      <c r="AN31">
        <v>4.6260000000000003E-2</v>
      </c>
      <c r="AO31">
        <v>0.20369999999999999</v>
      </c>
      <c r="AP31">
        <v>0.20549999999999999</v>
      </c>
      <c r="AQ31">
        <v>36.880000000000003</v>
      </c>
      <c r="AR31">
        <v>13.65</v>
      </c>
      <c r="AS31">
        <v>2.0859999999999999</v>
      </c>
      <c r="AT31">
        <v>13</v>
      </c>
      <c r="AU31">
        <v>19.52</v>
      </c>
      <c r="AV31">
        <v>7.2770000000000001</v>
      </c>
      <c r="AW31">
        <v>2.5089999999999999</v>
      </c>
      <c r="AX31">
        <v>0</v>
      </c>
      <c r="AY31">
        <v>16</v>
      </c>
      <c r="AZ31">
        <v>68.58</v>
      </c>
      <c r="BA31">
        <v>14.01</v>
      </c>
      <c r="BB31">
        <v>321.39999999999998</v>
      </c>
      <c r="BC31" s="42">
        <v>0</v>
      </c>
      <c r="BD31">
        <v>4.3150000000000004</v>
      </c>
      <c r="BE31">
        <v>-1.3919999999999999</v>
      </c>
      <c r="BF31" s="42">
        <v>1.3520000000000001</v>
      </c>
      <c r="BG31">
        <v>0.52359999999999995</v>
      </c>
      <c r="BH31" s="42">
        <v>2.3770000000000001E-12</v>
      </c>
      <c r="BI31">
        <v>43151</v>
      </c>
      <c r="BJ31">
        <v>42641</v>
      </c>
      <c r="BK31">
        <v>211.7</v>
      </c>
      <c r="BL31">
        <v>61.41</v>
      </c>
      <c r="BM31">
        <v>349.2</v>
      </c>
      <c r="BN31">
        <v>40.880000000000003</v>
      </c>
      <c r="BO31">
        <v>529.70000000000005</v>
      </c>
      <c r="BP31">
        <v>188.3</v>
      </c>
      <c r="BQ31">
        <v>2.92</v>
      </c>
      <c r="BR31">
        <v>17.88</v>
      </c>
      <c r="BS31">
        <v>116.5</v>
      </c>
      <c r="BT31">
        <v>747</v>
      </c>
      <c r="BU31">
        <v>95.77</v>
      </c>
      <c r="BV31">
        <v>0</v>
      </c>
      <c r="DH31" s="42"/>
    </row>
    <row r="32" spans="1:112" x14ac:dyDescent="0.25">
      <c r="A32">
        <v>2045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774.1</v>
      </c>
      <c r="N32">
        <v>68.569999999999993</v>
      </c>
      <c r="O32">
        <v>0</v>
      </c>
      <c r="P32">
        <v>64.48</v>
      </c>
      <c r="Q32">
        <v>13.75</v>
      </c>
      <c r="R32">
        <v>4.5670000000000002E-2</v>
      </c>
      <c r="S32">
        <v>35.64</v>
      </c>
      <c r="T32">
        <v>0.32</v>
      </c>
      <c r="U32">
        <v>0</v>
      </c>
      <c r="V32">
        <v>0</v>
      </c>
      <c r="W32">
        <v>0</v>
      </c>
      <c r="X32">
        <v>3.8090000000000002</v>
      </c>
      <c r="Y32">
        <v>0</v>
      </c>
      <c r="Z32">
        <v>0</v>
      </c>
      <c r="AA32">
        <v>0</v>
      </c>
      <c r="AB32">
        <v>0.28499999999999998</v>
      </c>
      <c r="AC32">
        <v>30.06</v>
      </c>
      <c r="AD32">
        <v>36.42</v>
      </c>
      <c r="AE32">
        <v>9.891</v>
      </c>
      <c r="AF32">
        <v>2.52</v>
      </c>
      <c r="AG32">
        <v>0</v>
      </c>
      <c r="AH32">
        <v>0</v>
      </c>
      <c r="AI32">
        <v>23.35</v>
      </c>
      <c r="AJ32">
        <v>396.4</v>
      </c>
      <c r="AK32">
        <v>77.680000000000007</v>
      </c>
      <c r="AL32">
        <v>42.07</v>
      </c>
      <c r="AM32">
        <v>0.46910000000000002</v>
      </c>
      <c r="AN32">
        <v>4.4810000000000003E-2</v>
      </c>
      <c r="AO32">
        <v>0.20330000000000001</v>
      </c>
      <c r="AP32">
        <v>0.21679999999999999</v>
      </c>
      <c r="AQ32">
        <v>32.520000000000003</v>
      </c>
      <c r="AR32">
        <v>13.66</v>
      </c>
      <c r="AS32">
        <v>2.0819999999999999</v>
      </c>
      <c r="AT32">
        <v>13</v>
      </c>
      <c r="AU32">
        <v>16.54</v>
      </c>
      <c r="AV32">
        <v>7.375</v>
      </c>
      <c r="AW32">
        <v>2.5430000000000001</v>
      </c>
      <c r="AX32">
        <v>0</v>
      </c>
      <c r="AY32">
        <v>16</v>
      </c>
      <c r="AZ32">
        <v>68.569999999999993</v>
      </c>
      <c r="BA32">
        <v>14.12</v>
      </c>
      <c r="BB32">
        <v>321</v>
      </c>
      <c r="BC32" s="42">
        <v>0</v>
      </c>
      <c r="BD32">
        <v>-0.88060000000000005</v>
      </c>
      <c r="BE32">
        <v>-6.1369999999999996</v>
      </c>
      <c r="BF32" s="42">
        <v>-1.3560000000000001</v>
      </c>
      <c r="BG32">
        <v>-0.51160000000000005</v>
      </c>
      <c r="BH32" s="42">
        <v>-1.3790000000000001E-12</v>
      </c>
      <c r="BI32">
        <v>43910</v>
      </c>
      <c r="BJ32">
        <v>43096</v>
      </c>
      <c r="BK32">
        <v>219.4</v>
      </c>
      <c r="BL32">
        <v>60.34</v>
      </c>
      <c r="BM32">
        <v>357.8</v>
      </c>
      <c r="BN32">
        <v>42.09</v>
      </c>
      <c r="BO32">
        <v>540</v>
      </c>
      <c r="BP32">
        <v>191.1</v>
      </c>
      <c r="BQ32">
        <v>2.6549999999999998</v>
      </c>
      <c r="BR32">
        <v>17.75</v>
      </c>
      <c r="BS32">
        <v>118.1</v>
      </c>
      <c r="BT32">
        <v>746.9</v>
      </c>
      <c r="BU32">
        <v>95.75</v>
      </c>
      <c r="BV32">
        <v>0</v>
      </c>
      <c r="DH32" s="42"/>
    </row>
    <row r="33" spans="1:112" x14ac:dyDescent="0.25">
      <c r="A33">
        <v>2046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774.1</v>
      </c>
      <c r="N33">
        <v>68.569999999999993</v>
      </c>
      <c r="O33">
        <v>0</v>
      </c>
      <c r="P33">
        <v>64.400000000000006</v>
      </c>
      <c r="Q33">
        <v>13.84</v>
      </c>
      <c r="R33">
        <v>5.5669999999999997E-2</v>
      </c>
      <c r="S33">
        <v>37.24</v>
      </c>
      <c r="T33">
        <v>0.32</v>
      </c>
      <c r="U33">
        <v>0</v>
      </c>
      <c r="V33">
        <v>0</v>
      </c>
      <c r="W33">
        <v>0</v>
      </c>
      <c r="X33">
        <v>3.81</v>
      </c>
      <c r="Y33">
        <v>0</v>
      </c>
      <c r="Z33">
        <v>0</v>
      </c>
      <c r="AA33">
        <v>0</v>
      </c>
      <c r="AB33">
        <v>0.28499999999999998</v>
      </c>
      <c r="AC33">
        <v>30.18</v>
      </c>
      <c r="AD33">
        <v>36.67</v>
      </c>
      <c r="AE33">
        <v>9.8109999999999999</v>
      </c>
      <c r="AF33">
        <v>2.52</v>
      </c>
      <c r="AG33">
        <v>0</v>
      </c>
      <c r="AH33">
        <v>0</v>
      </c>
      <c r="AI33">
        <v>20.55</v>
      </c>
      <c r="AJ33">
        <v>392.8</v>
      </c>
      <c r="AK33">
        <v>80.5</v>
      </c>
      <c r="AL33">
        <v>41.84</v>
      </c>
      <c r="AM33">
        <v>0.46710000000000002</v>
      </c>
      <c r="AN33">
        <v>4.4970000000000003E-2</v>
      </c>
      <c r="AO33">
        <v>0.19980000000000001</v>
      </c>
      <c r="AP33">
        <v>0.1779</v>
      </c>
      <c r="AQ33">
        <v>32.880000000000003</v>
      </c>
      <c r="AR33">
        <v>13.35</v>
      </c>
      <c r="AS33">
        <v>2.036</v>
      </c>
      <c r="AT33">
        <v>13</v>
      </c>
      <c r="AU33">
        <v>15.55</v>
      </c>
      <c r="AV33">
        <v>7.4039999999999999</v>
      </c>
      <c r="AW33">
        <v>2.5529999999999999</v>
      </c>
      <c r="AX33">
        <v>0</v>
      </c>
      <c r="AY33">
        <v>16</v>
      </c>
      <c r="AZ33">
        <v>68.569999999999993</v>
      </c>
      <c r="BA33">
        <v>14.77</v>
      </c>
      <c r="BB33">
        <v>324.8</v>
      </c>
      <c r="BC33" s="42">
        <v>0</v>
      </c>
      <c r="BD33">
        <v>-3.5230000000000001</v>
      </c>
      <c r="BE33">
        <v>-2.871</v>
      </c>
      <c r="BF33" s="42">
        <v>0</v>
      </c>
      <c r="BG33">
        <v>-1.1209999999999999E-2</v>
      </c>
      <c r="BH33" s="42">
        <v>1.8470000000000001E-13</v>
      </c>
      <c r="BI33">
        <v>44530</v>
      </c>
      <c r="BJ33">
        <v>43267</v>
      </c>
      <c r="BK33">
        <v>215.3</v>
      </c>
      <c r="BL33">
        <v>58.99</v>
      </c>
      <c r="BM33">
        <v>347.2</v>
      </c>
      <c r="BN33">
        <v>41.9</v>
      </c>
      <c r="BO33">
        <v>536.20000000000005</v>
      </c>
      <c r="BP33">
        <v>184.7</v>
      </c>
      <c r="BQ33">
        <v>2.7029999999999998</v>
      </c>
      <c r="BR33">
        <v>17.7</v>
      </c>
      <c r="BS33">
        <v>118.5</v>
      </c>
      <c r="BT33">
        <v>746.9</v>
      </c>
      <c r="BU33">
        <v>95.75</v>
      </c>
      <c r="BV33">
        <v>0</v>
      </c>
      <c r="DH33" s="42"/>
    </row>
    <row r="34" spans="1:112" x14ac:dyDescent="0.25">
      <c r="A34">
        <v>2047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774.1</v>
      </c>
      <c r="N34">
        <v>68.569999999999993</v>
      </c>
      <c r="O34">
        <v>0</v>
      </c>
      <c r="P34">
        <v>64.38</v>
      </c>
      <c r="Q34">
        <v>13.69</v>
      </c>
      <c r="R34">
        <v>4.4380000000000003E-2</v>
      </c>
      <c r="S34">
        <v>34.47</v>
      </c>
      <c r="T34">
        <v>0.32</v>
      </c>
      <c r="U34">
        <v>0</v>
      </c>
      <c r="V34">
        <v>0</v>
      </c>
      <c r="W34">
        <v>0</v>
      </c>
      <c r="X34">
        <v>3.8</v>
      </c>
      <c r="Y34">
        <v>0</v>
      </c>
      <c r="Z34">
        <v>0</v>
      </c>
      <c r="AA34">
        <v>0</v>
      </c>
      <c r="AB34">
        <v>0.28499999999999998</v>
      </c>
      <c r="AC34">
        <v>30.12</v>
      </c>
      <c r="AD34">
        <v>36.75</v>
      </c>
      <c r="AE34">
        <v>9.9990000000000006</v>
      </c>
      <c r="AF34">
        <v>2.52</v>
      </c>
      <c r="AG34">
        <v>0</v>
      </c>
      <c r="AH34">
        <v>0</v>
      </c>
      <c r="AI34">
        <v>20.03</v>
      </c>
      <c r="AJ34">
        <v>393.1</v>
      </c>
      <c r="AK34">
        <v>76.819999999999993</v>
      </c>
      <c r="AL34">
        <v>41.89</v>
      </c>
      <c r="AM34">
        <v>0.46710000000000002</v>
      </c>
      <c r="AN34">
        <v>4.3729999999999998E-2</v>
      </c>
      <c r="AO34">
        <v>0.19670000000000001</v>
      </c>
      <c r="AP34">
        <v>0.2397</v>
      </c>
      <c r="AQ34">
        <v>30.82</v>
      </c>
      <c r="AR34">
        <v>13.12</v>
      </c>
      <c r="AS34">
        <v>2.0059999999999998</v>
      </c>
      <c r="AT34">
        <v>13</v>
      </c>
      <c r="AU34">
        <v>16.920000000000002</v>
      </c>
      <c r="AV34">
        <v>7.3869999999999996</v>
      </c>
      <c r="AW34">
        <v>2.5470000000000002</v>
      </c>
      <c r="AX34">
        <v>0</v>
      </c>
      <c r="AY34">
        <v>16</v>
      </c>
      <c r="AZ34">
        <v>68.569999999999993</v>
      </c>
      <c r="BA34">
        <v>14.39</v>
      </c>
      <c r="BB34">
        <v>323.39999999999998</v>
      </c>
      <c r="BC34" s="42">
        <v>0</v>
      </c>
      <c r="BD34">
        <v>-0.2671</v>
      </c>
      <c r="BE34">
        <v>-2.286</v>
      </c>
      <c r="BF34" s="42">
        <v>0</v>
      </c>
      <c r="BG34">
        <v>-1.269E-2</v>
      </c>
      <c r="BH34" s="42">
        <v>2.5450000000000002E-12</v>
      </c>
      <c r="BI34">
        <v>44384</v>
      </c>
      <c r="BJ34">
        <v>43169</v>
      </c>
      <c r="BK34">
        <v>211.5</v>
      </c>
      <c r="BL34">
        <v>57.8</v>
      </c>
      <c r="BM34">
        <v>346.8</v>
      </c>
      <c r="BN34">
        <v>41.9</v>
      </c>
      <c r="BO34">
        <v>532.29999999999995</v>
      </c>
      <c r="BP34">
        <v>184</v>
      </c>
      <c r="BQ34">
        <v>2.7440000000000002</v>
      </c>
      <c r="BR34">
        <v>17.73</v>
      </c>
      <c r="BS34">
        <v>118.3</v>
      </c>
      <c r="BT34">
        <v>746.9</v>
      </c>
      <c r="BU34">
        <v>95.75</v>
      </c>
      <c r="BV34">
        <v>0</v>
      </c>
      <c r="DH34" s="42"/>
    </row>
    <row r="35" spans="1:112" x14ac:dyDescent="0.25">
      <c r="A35">
        <v>2048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774.2</v>
      </c>
      <c r="N35">
        <v>68.58</v>
      </c>
      <c r="O35">
        <v>0</v>
      </c>
      <c r="P35">
        <v>64.25</v>
      </c>
      <c r="Q35">
        <v>13.75</v>
      </c>
      <c r="R35">
        <v>6.2780000000000002E-2</v>
      </c>
      <c r="S35">
        <v>42.09</v>
      </c>
      <c r="T35">
        <v>0.32</v>
      </c>
      <c r="U35">
        <v>0</v>
      </c>
      <c r="V35">
        <v>0</v>
      </c>
      <c r="W35">
        <v>0</v>
      </c>
      <c r="X35">
        <v>3.798</v>
      </c>
      <c r="Y35">
        <v>0</v>
      </c>
      <c r="Z35">
        <v>0</v>
      </c>
      <c r="AA35">
        <v>0</v>
      </c>
      <c r="AB35">
        <v>0.28499999999999998</v>
      </c>
      <c r="AC35">
        <v>29.98</v>
      </c>
      <c r="AD35">
        <v>36.979999999999997</v>
      </c>
      <c r="AE35">
        <v>10.06</v>
      </c>
      <c r="AF35">
        <v>2.52</v>
      </c>
      <c r="AG35">
        <v>0</v>
      </c>
      <c r="AH35">
        <v>0</v>
      </c>
      <c r="AI35">
        <v>21.06</v>
      </c>
      <c r="AJ35">
        <v>391</v>
      </c>
      <c r="AK35">
        <v>77.92</v>
      </c>
      <c r="AL35">
        <v>41.75</v>
      </c>
      <c r="AM35">
        <v>0.46560000000000001</v>
      </c>
      <c r="AN35">
        <v>4.2619999999999998E-2</v>
      </c>
      <c r="AO35">
        <v>0.20250000000000001</v>
      </c>
      <c r="AP35">
        <v>0.19639999999999999</v>
      </c>
      <c r="AQ35">
        <v>33.14</v>
      </c>
      <c r="AR35">
        <v>13.6</v>
      </c>
      <c r="AS35">
        <v>2.0710000000000002</v>
      </c>
      <c r="AT35">
        <v>13</v>
      </c>
      <c r="AU35">
        <v>17.37</v>
      </c>
      <c r="AV35">
        <v>7.3540000000000001</v>
      </c>
      <c r="AW35">
        <v>2.536</v>
      </c>
      <c r="AX35">
        <v>0</v>
      </c>
      <c r="AY35">
        <v>16</v>
      </c>
      <c r="AZ35">
        <v>68.58</v>
      </c>
      <c r="BA35">
        <v>14.28</v>
      </c>
      <c r="BB35">
        <v>321.5</v>
      </c>
      <c r="BC35" s="42">
        <v>5.7519999999999996E-17</v>
      </c>
      <c r="BD35">
        <v>1.2350000000000001</v>
      </c>
      <c r="BE35">
        <v>2.9649999999999999</v>
      </c>
      <c r="BF35" s="42">
        <v>0</v>
      </c>
      <c r="BG35">
        <v>4.9309999999999996E-3</v>
      </c>
      <c r="BH35" s="42">
        <v>-1.8279999999999999E-12</v>
      </c>
      <c r="BI35">
        <v>44140</v>
      </c>
      <c r="BJ35">
        <v>43093</v>
      </c>
      <c r="BK35">
        <v>211.4</v>
      </c>
      <c r="BL35">
        <v>57.71</v>
      </c>
      <c r="BM35">
        <v>348.3</v>
      </c>
      <c r="BN35">
        <v>41.77</v>
      </c>
      <c r="BO35">
        <v>532.20000000000005</v>
      </c>
      <c r="BP35">
        <v>185.5</v>
      </c>
      <c r="BQ35">
        <v>2.7530000000000001</v>
      </c>
      <c r="BR35">
        <v>17.63</v>
      </c>
      <c r="BS35">
        <v>117.7</v>
      </c>
      <c r="BT35">
        <v>747</v>
      </c>
      <c r="BU35">
        <v>95.77</v>
      </c>
      <c r="BV35">
        <v>0</v>
      </c>
      <c r="DH35" s="42"/>
    </row>
    <row r="36" spans="1:112" x14ac:dyDescent="0.25">
      <c r="A36">
        <v>2049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774.1</v>
      </c>
      <c r="N36">
        <v>68.569999999999993</v>
      </c>
      <c r="O36">
        <v>0</v>
      </c>
      <c r="P36">
        <v>64.42</v>
      </c>
      <c r="Q36">
        <v>13.81</v>
      </c>
      <c r="R36">
        <v>6.9860000000000005E-2</v>
      </c>
      <c r="S36">
        <v>43.76</v>
      </c>
      <c r="T36">
        <v>0.32</v>
      </c>
      <c r="U36">
        <v>0</v>
      </c>
      <c r="V36">
        <v>0</v>
      </c>
      <c r="W36">
        <v>0</v>
      </c>
      <c r="X36">
        <v>3.806</v>
      </c>
      <c r="Y36">
        <v>0</v>
      </c>
      <c r="Z36">
        <v>0</v>
      </c>
      <c r="AA36">
        <v>0</v>
      </c>
      <c r="AB36">
        <v>0.28499999999999998</v>
      </c>
      <c r="AC36">
        <v>29.94</v>
      </c>
      <c r="AD36">
        <v>36.549999999999997</v>
      </c>
      <c r="AE36">
        <v>9.968</v>
      </c>
      <c r="AF36">
        <v>2.52</v>
      </c>
      <c r="AG36">
        <v>0</v>
      </c>
      <c r="AH36">
        <v>0</v>
      </c>
      <c r="AI36">
        <v>20.14</v>
      </c>
      <c r="AJ36">
        <v>396.9</v>
      </c>
      <c r="AK36">
        <v>77.06</v>
      </c>
      <c r="AL36">
        <v>42.36</v>
      </c>
      <c r="AM36">
        <v>0.47239999999999999</v>
      </c>
      <c r="AN36">
        <v>4.1779999999999998E-2</v>
      </c>
      <c r="AO36">
        <v>0.20050000000000001</v>
      </c>
      <c r="AP36">
        <v>0.20319999999999999</v>
      </c>
      <c r="AQ36">
        <v>34.409999999999997</v>
      </c>
      <c r="AR36">
        <v>13.43</v>
      </c>
      <c r="AS36">
        <v>2.052</v>
      </c>
      <c r="AT36">
        <v>13</v>
      </c>
      <c r="AU36">
        <v>17.7</v>
      </c>
      <c r="AV36">
        <v>7.3440000000000003</v>
      </c>
      <c r="AW36">
        <v>2.532</v>
      </c>
      <c r="AX36">
        <v>0</v>
      </c>
      <c r="AY36">
        <v>16</v>
      </c>
      <c r="AZ36">
        <v>68.569999999999993</v>
      </c>
      <c r="BA36">
        <v>13.91</v>
      </c>
      <c r="BB36">
        <v>320.39999999999998</v>
      </c>
      <c r="BC36" s="42">
        <v>-2.4509999999999998E-16</v>
      </c>
      <c r="BD36">
        <v>-2.0150000000000001</v>
      </c>
      <c r="BE36">
        <v>2.6949999999999998</v>
      </c>
      <c r="BF36" s="42">
        <v>0</v>
      </c>
      <c r="BG36">
        <v>-3.2330000000000002E-3</v>
      </c>
      <c r="BH36" s="42">
        <v>2.1449999999999999E-13</v>
      </c>
      <c r="BI36">
        <v>43946</v>
      </c>
      <c r="BJ36">
        <v>42916</v>
      </c>
      <c r="BK36">
        <v>210.8</v>
      </c>
      <c r="BL36">
        <v>58.16</v>
      </c>
      <c r="BM36">
        <v>340.4</v>
      </c>
      <c r="BN36">
        <v>42.38</v>
      </c>
      <c r="BO36">
        <v>537</v>
      </c>
      <c r="BP36">
        <v>182.1</v>
      </c>
      <c r="BQ36">
        <v>2.718</v>
      </c>
      <c r="BR36">
        <v>17.27</v>
      </c>
      <c r="BS36">
        <v>117.6</v>
      </c>
      <c r="BT36">
        <v>746.9</v>
      </c>
      <c r="BU36">
        <v>95.75</v>
      </c>
      <c r="BV36">
        <v>0</v>
      </c>
      <c r="DH36" s="42"/>
    </row>
    <row r="37" spans="1:112" x14ac:dyDescent="0.25">
      <c r="A37">
        <v>2050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774.1</v>
      </c>
      <c r="N37">
        <v>68.569999999999993</v>
      </c>
      <c r="O37">
        <v>0</v>
      </c>
      <c r="P37">
        <v>64.42</v>
      </c>
      <c r="Q37">
        <v>13.66</v>
      </c>
      <c r="R37">
        <v>6.1199999999999997E-2</v>
      </c>
      <c r="S37">
        <v>37.090000000000003</v>
      </c>
      <c r="T37">
        <v>0.32</v>
      </c>
      <c r="U37">
        <v>0</v>
      </c>
      <c r="V37">
        <v>0</v>
      </c>
      <c r="W37">
        <v>0</v>
      </c>
      <c r="X37">
        <v>3.8050000000000002</v>
      </c>
      <c r="Y37">
        <v>0</v>
      </c>
      <c r="Z37">
        <v>0</v>
      </c>
      <c r="AA37">
        <v>0</v>
      </c>
      <c r="AB37">
        <v>0.28499999999999998</v>
      </c>
      <c r="AC37">
        <v>30.19</v>
      </c>
      <c r="AD37">
        <v>36.54</v>
      </c>
      <c r="AE37">
        <v>10.36</v>
      </c>
      <c r="AF37">
        <v>2.52</v>
      </c>
      <c r="AG37">
        <v>0</v>
      </c>
      <c r="AH37">
        <v>0</v>
      </c>
      <c r="AI37">
        <v>20.2</v>
      </c>
      <c r="AJ37">
        <v>391</v>
      </c>
      <c r="AK37">
        <v>78.28</v>
      </c>
      <c r="AL37">
        <v>41.69</v>
      </c>
      <c r="AM37">
        <v>0.46489999999999998</v>
      </c>
      <c r="AN37">
        <v>4.1759999999999999E-2</v>
      </c>
      <c r="AO37">
        <v>0.20039999999999999</v>
      </c>
      <c r="AP37">
        <v>0.22220000000000001</v>
      </c>
      <c r="AQ37">
        <v>34.520000000000003</v>
      </c>
      <c r="AR37">
        <v>13.38</v>
      </c>
      <c r="AS37">
        <v>2.0409999999999999</v>
      </c>
      <c r="AT37">
        <v>13</v>
      </c>
      <c r="AU37">
        <v>18.13</v>
      </c>
      <c r="AV37">
        <v>7.4050000000000002</v>
      </c>
      <c r="AW37">
        <v>2.5529999999999999</v>
      </c>
      <c r="AX37">
        <v>0</v>
      </c>
      <c r="AY37">
        <v>16</v>
      </c>
      <c r="AZ37">
        <v>68.569999999999993</v>
      </c>
      <c r="BA37">
        <v>14.92</v>
      </c>
      <c r="BB37">
        <v>322.7</v>
      </c>
      <c r="BC37" s="42">
        <v>0</v>
      </c>
      <c r="BD37">
        <v>0.56889999999999996</v>
      </c>
      <c r="BE37">
        <v>-4.5549999999999997</v>
      </c>
      <c r="BF37" s="42">
        <v>0</v>
      </c>
      <c r="BG37">
        <v>-2.882E-3</v>
      </c>
      <c r="BH37" s="42">
        <v>-1.7380000000000001E-12</v>
      </c>
      <c r="BI37">
        <v>44567</v>
      </c>
      <c r="BJ37">
        <v>43271</v>
      </c>
      <c r="BK37">
        <v>210.2</v>
      </c>
      <c r="BL37">
        <v>58.5</v>
      </c>
      <c r="BM37">
        <v>345.7</v>
      </c>
      <c r="BN37">
        <v>41.71</v>
      </c>
      <c r="BO37">
        <v>531.6</v>
      </c>
      <c r="BP37">
        <v>183.3</v>
      </c>
      <c r="BQ37">
        <v>2.907</v>
      </c>
      <c r="BR37">
        <v>17.5</v>
      </c>
      <c r="BS37">
        <v>118.5</v>
      </c>
      <c r="BT37">
        <v>746.9</v>
      </c>
      <c r="BU37">
        <v>95.75</v>
      </c>
      <c r="BV37">
        <v>0</v>
      </c>
      <c r="DH37" s="42"/>
    </row>
    <row r="38" spans="1:112" x14ac:dyDescent="0.25">
      <c r="A38">
        <v>2051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774.1</v>
      </c>
      <c r="N38">
        <v>68.569999999999993</v>
      </c>
      <c r="O38">
        <v>0</v>
      </c>
      <c r="P38">
        <v>64.489999999999995</v>
      </c>
      <c r="Q38">
        <v>13.84</v>
      </c>
      <c r="R38">
        <v>7.1349999999999997E-2</v>
      </c>
      <c r="S38">
        <v>42.35</v>
      </c>
      <c r="T38">
        <v>0.32</v>
      </c>
      <c r="U38">
        <v>0</v>
      </c>
      <c r="V38">
        <v>0</v>
      </c>
      <c r="W38">
        <v>0</v>
      </c>
      <c r="X38">
        <v>3.8090000000000002</v>
      </c>
      <c r="Y38">
        <v>0</v>
      </c>
      <c r="Z38">
        <v>0</v>
      </c>
      <c r="AA38">
        <v>0</v>
      </c>
      <c r="AB38">
        <v>0.28499999999999998</v>
      </c>
      <c r="AC38">
        <v>29.63</v>
      </c>
      <c r="AD38">
        <v>36.799999999999997</v>
      </c>
      <c r="AE38">
        <v>10.02</v>
      </c>
      <c r="AF38">
        <v>2.52</v>
      </c>
      <c r="AG38">
        <v>0</v>
      </c>
      <c r="AH38">
        <v>0</v>
      </c>
      <c r="AI38">
        <v>23.55</v>
      </c>
      <c r="AJ38">
        <v>394</v>
      </c>
      <c r="AK38">
        <v>74.83</v>
      </c>
      <c r="AL38">
        <v>41.94</v>
      </c>
      <c r="AM38">
        <v>0.46760000000000002</v>
      </c>
      <c r="AN38">
        <v>4.0189999999999997E-2</v>
      </c>
      <c r="AO38">
        <v>0.19889999999999999</v>
      </c>
      <c r="AP38">
        <v>0.20150000000000001</v>
      </c>
      <c r="AQ38">
        <v>33.340000000000003</v>
      </c>
      <c r="AR38">
        <v>13.42</v>
      </c>
      <c r="AS38">
        <v>2.0230000000000001</v>
      </c>
      <c r="AT38">
        <v>13</v>
      </c>
      <c r="AU38">
        <v>17.399999999999999</v>
      </c>
      <c r="AV38">
        <v>7.2690000000000001</v>
      </c>
      <c r="AW38">
        <v>2.5059999999999998</v>
      </c>
      <c r="AX38">
        <v>0</v>
      </c>
      <c r="AY38">
        <v>16</v>
      </c>
      <c r="AZ38">
        <v>68.569999999999993</v>
      </c>
      <c r="BA38">
        <v>13.47</v>
      </c>
      <c r="BB38">
        <v>317.10000000000002</v>
      </c>
      <c r="BC38" s="42">
        <v>0</v>
      </c>
      <c r="BD38">
        <v>3.5419999999999998</v>
      </c>
      <c r="BE38">
        <v>2.8330000000000002</v>
      </c>
      <c r="BF38" s="42">
        <v>0.36890000000000001</v>
      </c>
      <c r="BG38">
        <v>0.1094</v>
      </c>
      <c r="BH38" s="42">
        <v>3.516E-12</v>
      </c>
      <c r="BI38">
        <v>43070</v>
      </c>
      <c r="BJ38">
        <v>42476</v>
      </c>
      <c r="BK38">
        <v>210.5</v>
      </c>
      <c r="BL38">
        <v>57.98</v>
      </c>
      <c r="BM38">
        <v>347</v>
      </c>
      <c r="BN38">
        <v>41.95</v>
      </c>
      <c r="BO38">
        <v>534.79999999999995</v>
      </c>
      <c r="BP38">
        <v>187.2</v>
      </c>
      <c r="BQ38">
        <v>2.6989999999999998</v>
      </c>
      <c r="BR38">
        <v>17.45</v>
      </c>
      <c r="BS38">
        <v>116.4</v>
      </c>
      <c r="BT38">
        <v>746.9</v>
      </c>
      <c r="BU38">
        <v>95.75</v>
      </c>
      <c r="BV38">
        <v>0</v>
      </c>
      <c r="DH38" s="42"/>
    </row>
    <row r="39" spans="1:112" x14ac:dyDescent="0.25">
      <c r="A39">
        <v>2052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774.2</v>
      </c>
      <c r="N39">
        <v>68.58</v>
      </c>
      <c r="O39">
        <v>0</v>
      </c>
      <c r="P39">
        <v>64.25</v>
      </c>
      <c r="Q39">
        <v>13.78</v>
      </c>
      <c r="R39">
        <v>5.8790000000000002E-2</v>
      </c>
      <c r="S39">
        <v>42.04</v>
      </c>
      <c r="T39">
        <v>0.32</v>
      </c>
      <c r="U39">
        <v>0</v>
      </c>
      <c r="V39">
        <v>0</v>
      </c>
      <c r="W39">
        <v>0</v>
      </c>
      <c r="X39">
        <v>3.8</v>
      </c>
      <c r="Y39">
        <v>0</v>
      </c>
      <c r="Z39">
        <v>0</v>
      </c>
      <c r="AA39">
        <v>0</v>
      </c>
      <c r="AB39">
        <v>0.28499999999999998</v>
      </c>
      <c r="AC39">
        <v>29.96</v>
      </c>
      <c r="AD39">
        <v>36.49</v>
      </c>
      <c r="AE39">
        <v>9.9359999999999999</v>
      </c>
      <c r="AF39">
        <v>2.52</v>
      </c>
      <c r="AG39">
        <v>0</v>
      </c>
      <c r="AH39">
        <v>0</v>
      </c>
      <c r="AI39">
        <v>21.35</v>
      </c>
      <c r="AJ39">
        <v>396.4</v>
      </c>
      <c r="AK39">
        <v>77.010000000000005</v>
      </c>
      <c r="AL39">
        <v>42.24</v>
      </c>
      <c r="AM39">
        <v>0.47099999999999997</v>
      </c>
      <c r="AN39">
        <v>3.9530000000000003E-2</v>
      </c>
      <c r="AO39">
        <v>0.2014</v>
      </c>
      <c r="AP39">
        <v>0.21110000000000001</v>
      </c>
      <c r="AQ39">
        <v>36.08</v>
      </c>
      <c r="AR39">
        <v>13.83</v>
      </c>
      <c r="AS39">
        <v>2.04</v>
      </c>
      <c r="AT39">
        <v>13</v>
      </c>
      <c r="AU39">
        <v>18.16</v>
      </c>
      <c r="AV39">
        <v>7.3490000000000002</v>
      </c>
      <c r="AW39">
        <v>2.5339999999999998</v>
      </c>
      <c r="AX39">
        <v>0</v>
      </c>
      <c r="AY39">
        <v>16</v>
      </c>
      <c r="AZ39">
        <v>68.58</v>
      </c>
      <c r="BA39">
        <v>14.41</v>
      </c>
      <c r="BB39">
        <v>319.10000000000002</v>
      </c>
      <c r="BC39" s="42">
        <v>0</v>
      </c>
      <c r="BD39">
        <v>-1.8360000000000001</v>
      </c>
      <c r="BE39">
        <v>-1.198</v>
      </c>
      <c r="BF39" s="42">
        <v>-0.3679</v>
      </c>
      <c r="BG39">
        <v>-0.1062</v>
      </c>
      <c r="BH39" s="42">
        <v>4.3200000000000001E-14</v>
      </c>
      <c r="BI39">
        <v>44030</v>
      </c>
      <c r="BJ39">
        <v>43063</v>
      </c>
      <c r="BK39">
        <v>213.6</v>
      </c>
      <c r="BL39">
        <v>58.18</v>
      </c>
      <c r="BM39">
        <v>343.9</v>
      </c>
      <c r="BN39">
        <v>42.26</v>
      </c>
      <c r="BO39">
        <v>537.4</v>
      </c>
      <c r="BP39">
        <v>185.4</v>
      </c>
      <c r="BQ39">
        <v>2.7010000000000001</v>
      </c>
      <c r="BR39">
        <v>16.899999999999999</v>
      </c>
      <c r="BS39">
        <v>117.7</v>
      </c>
      <c r="BT39">
        <v>747</v>
      </c>
      <c r="BU39">
        <v>95.77</v>
      </c>
      <c r="BV39">
        <v>0</v>
      </c>
      <c r="DH39" s="42"/>
    </row>
    <row r="40" spans="1:112" x14ac:dyDescent="0.25">
      <c r="BC40" s="42"/>
      <c r="BF40" s="42"/>
      <c r="BH40" s="42"/>
    </row>
    <row r="41" spans="1:112" x14ac:dyDescent="0.25">
      <c r="BC41" s="42"/>
      <c r="BF41" s="42"/>
      <c r="BH41" s="42"/>
    </row>
    <row r="42" spans="1:112" x14ac:dyDescent="0.25">
      <c r="BC42" s="42"/>
      <c r="BF42" s="42"/>
      <c r="BH42" s="42"/>
    </row>
    <row r="43" spans="1:112" x14ac:dyDescent="0.25">
      <c r="BC43" s="42"/>
      <c r="BH43" s="42"/>
    </row>
    <row r="44" spans="1:112" x14ac:dyDescent="0.25">
      <c r="BH44" s="42"/>
    </row>
  </sheetData>
  <phoneticPr fontId="9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94D9-4E75-4743-9503-8D01E7003601}">
  <dimension ref="A1:K44"/>
  <sheetViews>
    <sheetView topLeftCell="A31" zoomScale="85" zoomScaleNormal="85" workbookViewId="0">
      <selection activeCell="A40" sqref="A40:XFD51"/>
    </sheetView>
  </sheetViews>
  <sheetFormatPr baseColWidth="10" defaultColWidth="11.42578125" defaultRowHeight="15" x14ac:dyDescent="0.25"/>
  <cols>
    <col min="2" max="2" width="15.140625" customWidth="1"/>
    <col min="3" max="3" width="18.5703125" customWidth="1"/>
    <col min="4" max="4" width="10.85546875" customWidth="1"/>
    <col min="7" max="7" width="18.140625" customWidth="1"/>
    <col min="8" max="8" width="18.85546875" customWidth="1"/>
    <col min="9" max="9" width="23.5703125" customWidth="1"/>
    <col min="10" max="10" width="24.5703125" customWidth="1"/>
    <col min="11" max="11" width="19.140625" customWidth="1"/>
  </cols>
  <sheetData>
    <row r="1" spans="1:11" x14ac:dyDescent="0.25">
      <c r="A1" t="s">
        <v>181</v>
      </c>
      <c r="B1" t="s">
        <v>179</v>
      </c>
      <c r="C1" s="28" t="s">
        <v>68</v>
      </c>
      <c r="D1" t="s">
        <v>97</v>
      </c>
      <c r="E1" t="s">
        <v>119</v>
      </c>
      <c r="F1" t="s">
        <v>151</v>
      </c>
      <c r="G1" t="s">
        <v>157</v>
      </c>
      <c r="H1" t="s">
        <v>167</v>
      </c>
      <c r="I1" t="s">
        <v>185</v>
      </c>
      <c r="J1" t="s">
        <v>190</v>
      </c>
      <c r="K1" t="s">
        <v>178</v>
      </c>
    </row>
    <row r="3" spans="1:11" x14ac:dyDescent="0.25">
      <c r="B3" s="40" t="s">
        <v>180</v>
      </c>
      <c r="C3" s="40" t="s">
        <v>180</v>
      </c>
      <c r="D3" s="40" t="s">
        <v>180</v>
      </c>
      <c r="E3" s="40" t="s">
        <v>180</v>
      </c>
      <c r="F3" s="40" t="s">
        <v>182</v>
      </c>
      <c r="G3" s="40" t="s">
        <v>182</v>
      </c>
      <c r="H3" s="40" t="s">
        <v>183</v>
      </c>
      <c r="I3" s="40" t="s">
        <v>184</v>
      </c>
      <c r="J3" s="40" t="s">
        <v>186</v>
      </c>
      <c r="K3" s="40" t="s">
        <v>186</v>
      </c>
    </row>
    <row r="4" spans="1:11" x14ac:dyDescent="0.25">
      <c r="A4">
        <v>2017</v>
      </c>
      <c r="B4" s="41">
        <f>SUM(Hoja1!B4:C4)</f>
        <v>60.25</v>
      </c>
      <c r="C4" s="41">
        <f>SUM(Hoja1!D4:F4)</f>
        <v>69.180000000000007</v>
      </c>
      <c r="D4" s="41">
        <f>SUM(Hoja1!M4:N4)</f>
        <v>0</v>
      </c>
      <c r="E4" s="41">
        <f>SUM(Hoja1!U4:V4)-Hoja1!W4</f>
        <v>12.189</v>
      </c>
      <c r="F4">
        <f>SUM(Hoja1!AQ4, Hoja1!AR4)</f>
        <v>57.620000000000005</v>
      </c>
      <c r="G4">
        <f>SUM(Hoja1!AU4,Hoja1!AV4,Hoja1!AW4)</f>
        <v>34.603000000000002</v>
      </c>
      <c r="H4" s="42" t="str">
        <f>Hoja1!BC1</f>
        <v>Laguna_Mauro_Storage</v>
      </c>
      <c r="I4">
        <f>Hoja1!BI4-Hoja1!BJ4</f>
        <v>0</v>
      </c>
      <c r="J4">
        <f>SUM(Hoja1!BN4,Hoja1!BO4)</f>
        <v>302.16000000000003</v>
      </c>
      <c r="K4">
        <f>SUM(Hoja1!BQ4,Hoja1!BR4)</f>
        <v>48.15</v>
      </c>
    </row>
    <row r="5" spans="1:11" x14ac:dyDescent="0.25">
      <c r="A5">
        <v>2018</v>
      </c>
      <c r="B5" s="41">
        <f>SUM(Hoja1!B5:C5)</f>
        <v>60.65</v>
      </c>
      <c r="C5" s="41">
        <f>SUM(Hoja1!D5:F5)</f>
        <v>51.32</v>
      </c>
      <c r="D5" s="41">
        <f>SUM(Hoja1!M5:N5)</f>
        <v>0</v>
      </c>
      <c r="E5" s="41">
        <f>SUM(Hoja1!U5:V5)-Hoja1!W5</f>
        <v>27.802</v>
      </c>
      <c r="F5">
        <f>SUM(Hoja1!AQ5, Hoja1!AR5)</f>
        <v>48.29</v>
      </c>
      <c r="G5">
        <f>SUM(Hoja1!AU5,Hoja1!AV5,Hoja1!AW5)</f>
        <v>38.350999999999999</v>
      </c>
      <c r="H5">
        <f>SUM(Hoja1!BC5,Hoja1!BD5,Hoja1!BE5,Hoja1!BF5,Hoja1!BG5,Hoja1!BH5)</f>
        <v>-331.49030000000005</v>
      </c>
      <c r="I5">
        <f>Hoja1!BI5-Hoja1!BJ5</f>
        <v>0</v>
      </c>
      <c r="J5">
        <f>SUM(Hoja1!BN5,Hoja1!BO5)</f>
        <v>291.92</v>
      </c>
      <c r="K5">
        <f>SUM(Hoja1!BQ5,Hoja1!BR5)</f>
        <v>58.375999999999998</v>
      </c>
    </row>
    <row r="6" spans="1:11" x14ac:dyDescent="0.25">
      <c r="A6">
        <v>2019</v>
      </c>
      <c r="B6" s="41">
        <f>SUM(Hoja1!B6:C6)</f>
        <v>172.84</v>
      </c>
      <c r="C6" s="41">
        <f>SUM(Hoja1!D6:F6)</f>
        <v>36.770000000000003</v>
      </c>
      <c r="D6" s="41">
        <f>SUM(Hoja1!M6:N6)</f>
        <v>0</v>
      </c>
      <c r="E6" s="41">
        <f>SUM(Hoja1!U6:V6)-Hoja1!W6</f>
        <v>16.824000000000002</v>
      </c>
      <c r="F6">
        <f>SUM(Hoja1!AQ6, Hoja1!AR6)</f>
        <v>33.08</v>
      </c>
      <c r="G6">
        <f>SUM(Hoja1!AU6,Hoja1!AV6,Hoja1!AW6)</f>
        <v>37.726999999999997</v>
      </c>
      <c r="H6">
        <f>SUM(Hoja1!BC6,Hoja1!BD6,Hoja1!BE6,Hoja1!BF6,Hoja1!BG6,Hoja1!BH6)</f>
        <v>-369.476</v>
      </c>
      <c r="I6">
        <f>Hoja1!BI6-Hoja1!BJ6</f>
        <v>0</v>
      </c>
      <c r="J6">
        <f>SUM(Hoja1!BN6,Hoja1!BO6)</f>
        <v>300.31</v>
      </c>
      <c r="K6">
        <f>SUM(Hoja1!BQ6,Hoja1!BR6)</f>
        <v>34.753999999999998</v>
      </c>
    </row>
    <row r="7" spans="1:11" x14ac:dyDescent="0.25">
      <c r="A7">
        <v>2020</v>
      </c>
      <c r="B7" s="41">
        <f>SUM(Hoja1!B7:C7)</f>
        <v>4</v>
      </c>
      <c r="C7" s="41">
        <f>SUM(Hoja1!D7:F7)</f>
        <v>26.6</v>
      </c>
      <c r="D7" s="41">
        <f>SUM(Hoja1!M7:N7)</f>
        <v>0</v>
      </c>
      <c r="E7" s="41">
        <f>SUM(Hoja1!U7:V7)-Hoja1!W7</f>
        <v>15.237</v>
      </c>
      <c r="F7">
        <f>SUM(Hoja1!AQ7, Hoja1!AR7)</f>
        <v>27.75</v>
      </c>
      <c r="G7">
        <f>SUM(Hoja1!AU7,Hoja1!AV7,Hoja1!AW7)</f>
        <v>38.495000000000005</v>
      </c>
      <c r="H7">
        <f>SUM(Hoja1!BC7,Hoja1!BD7,Hoja1!BE7,Hoja1!BF7,Hoja1!BG7,Hoja1!BH7)</f>
        <v>-136.09999999999997</v>
      </c>
      <c r="I7">
        <f>Hoja1!BI7-Hoja1!BJ7</f>
        <v>0</v>
      </c>
      <c r="J7">
        <f>SUM(Hoja1!BN7,Hoja1!BO7)</f>
        <v>308.44</v>
      </c>
      <c r="K7">
        <f>SUM(Hoja1!BQ7,Hoja1!BR7)</f>
        <v>43.290000000000006</v>
      </c>
    </row>
    <row r="8" spans="1:11" x14ac:dyDescent="0.25">
      <c r="A8">
        <v>2021</v>
      </c>
      <c r="B8" s="41">
        <f>SUM(Hoja1!B8:C8)</f>
        <v>187.87</v>
      </c>
      <c r="C8" s="41">
        <f>SUM(Hoja1!D8:F8)</f>
        <v>16.04</v>
      </c>
      <c r="D8" s="41">
        <f>SUM(Hoja1!M8:N8)</f>
        <v>0</v>
      </c>
      <c r="E8" s="41">
        <f>SUM(Hoja1!U8:V8)-Hoja1!W8</f>
        <v>18.712999999999997</v>
      </c>
      <c r="F8">
        <f>SUM(Hoja1!AQ8, Hoja1!AR8)</f>
        <v>21.376999999999999</v>
      </c>
      <c r="G8">
        <f>SUM(Hoja1!AU8,Hoja1!AV8,Hoja1!AW8)</f>
        <v>33.360999999999997</v>
      </c>
      <c r="H8">
        <f>SUM(Hoja1!BC8,Hoja1!BD8,Hoja1!BE8,Hoja1!BF8,Hoja1!BG8,Hoja1!BH8)</f>
        <v>-96.72</v>
      </c>
      <c r="I8">
        <f>Hoja1!BI8-Hoja1!BJ8</f>
        <v>0</v>
      </c>
      <c r="J8">
        <f>SUM(Hoja1!BN8,Hoja1!BO8)</f>
        <v>346.24</v>
      </c>
      <c r="K8">
        <f>SUM(Hoja1!BQ8,Hoja1!BR8)</f>
        <v>23.091999999999999</v>
      </c>
    </row>
    <row r="9" spans="1:11" x14ac:dyDescent="0.25">
      <c r="A9">
        <v>2022</v>
      </c>
      <c r="B9" s="41">
        <f>SUM(Hoja1!B9:C9)</f>
        <v>162.79000000000002</v>
      </c>
      <c r="C9" s="41">
        <f>SUM(Hoja1!D9:F9)</f>
        <v>21.72</v>
      </c>
      <c r="D9" s="41">
        <f>SUM(Hoja1!M9:N9)</f>
        <v>0</v>
      </c>
      <c r="E9" s="41">
        <f>SUM(Hoja1!U9:V9)-Hoja1!W9</f>
        <v>14.313000000000001</v>
      </c>
      <c r="F9">
        <f>SUM(Hoja1!AQ9, Hoja1!AR9)</f>
        <v>44.71</v>
      </c>
      <c r="G9">
        <f>SUM(Hoja1!AU9,Hoja1!AV9,Hoja1!AW9)</f>
        <v>29.898999999999997</v>
      </c>
      <c r="H9">
        <f>SUM(Hoja1!BC9,Hoja1!BD9,Hoja1!BE9,Hoja1!BF9,Hoja1!BG9,Hoja1!BH9)</f>
        <v>-61.945000000000014</v>
      </c>
      <c r="I9">
        <f>Hoja1!BI9-Hoja1!BJ9</f>
        <v>0</v>
      </c>
      <c r="J9">
        <f>SUM(Hoja1!BN9,Hoja1!BO9)</f>
        <v>398.58</v>
      </c>
      <c r="K9">
        <f>SUM(Hoja1!BQ9,Hoja1!BR9)</f>
        <v>34.893999999999998</v>
      </c>
    </row>
    <row r="10" spans="1:11" x14ac:dyDescent="0.25">
      <c r="A10">
        <v>2023</v>
      </c>
      <c r="B10" s="41">
        <f>SUM(Hoja1!B10:C10)</f>
        <v>183.94</v>
      </c>
      <c r="C10" s="41">
        <f>SUM(Hoja1!D10:F10)</f>
        <v>28.26</v>
      </c>
      <c r="D10" s="41">
        <f>SUM(Hoja1!M10:N10)</f>
        <v>152.9</v>
      </c>
      <c r="E10" s="41">
        <f>SUM(Hoja1!U10:V10)-Hoja1!W10</f>
        <v>17.257000000000001</v>
      </c>
      <c r="F10">
        <f>SUM(Hoja1!AQ10, Hoja1!AR10)</f>
        <v>24.9</v>
      </c>
      <c r="G10">
        <f>SUM(Hoja1!AU10,Hoja1!AV10,Hoja1!AW10)</f>
        <v>32.962000000000003</v>
      </c>
      <c r="H10">
        <f>SUM(Hoja1!BC10,Hoja1!BD10,Hoja1!BE10,Hoja1!BF10,Hoja1!BG10,Hoja1!BH10)</f>
        <v>-69.257999999999981</v>
      </c>
      <c r="I10">
        <f>Hoja1!BI10-Hoja1!BJ10</f>
        <v>0</v>
      </c>
      <c r="J10">
        <f>SUM(Hoja1!BN10,Hoja1!BO10)</f>
        <v>442.18</v>
      </c>
      <c r="K10">
        <f>SUM(Hoja1!BQ10,Hoja1!BR10)</f>
        <v>39.573999999999998</v>
      </c>
    </row>
    <row r="11" spans="1:11" x14ac:dyDescent="0.25">
      <c r="A11">
        <v>2024</v>
      </c>
      <c r="B11" s="41">
        <f>SUM(Hoja1!B11:C11)</f>
        <v>53.84</v>
      </c>
      <c r="C11" s="41">
        <f>SUM(Hoja1!D11:F11)</f>
        <v>44.23</v>
      </c>
      <c r="D11" s="41">
        <f>SUM(Hoja1!M11:N11)</f>
        <v>307.3</v>
      </c>
      <c r="E11" s="41">
        <f>SUM(Hoja1!U11:V11)-Hoja1!W11</f>
        <v>22.613</v>
      </c>
      <c r="F11">
        <f>SUM(Hoja1!AQ11, Hoja1!AR11)</f>
        <v>51.5</v>
      </c>
      <c r="G11">
        <f>SUM(Hoja1!AU11,Hoja1!AV11,Hoja1!AW11)</f>
        <v>37.509</v>
      </c>
      <c r="H11">
        <f>SUM(Hoja1!BC11,Hoja1!BD11,Hoja1!BE11,Hoja1!BF11,Hoja1!BG11,Hoja1!BH11)</f>
        <v>-92.508600000000001</v>
      </c>
      <c r="I11">
        <f>Hoja1!BI11-Hoja1!BJ11</f>
        <v>0</v>
      </c>
      <c r="J11">
        <f>SUM(Hoja1!BN11,Hoja1!BO11)</f>
        <v>457.44</v>
      </c>
      <c r="K11">
        <f>SUM(Hoja1!BQ11,Hoja1!BR11)</f>
        <v>82.74</v>
      </c>
    </row>
    <row r="12" spans="1:11" x14ac:dyDescent="0.25">
      <c r="A12">
        <v>2025</v>
      </c>
      <c r="B12" s="41">
        <f>SUM(Hoja1!B12:C12)</f>
        <v>141.22</v>
      </c>
      <c r="C12" s="41">
        <f>SUM(Hoja1!D12:F12)</f>
        <v>68.81</v>
      </c>
      <c r="D12" s="41">
        <f>SUM(Hoja1!M12:N12)</f>
        <v>113.8</v>
      </c>
      <c r="E12" s="41">
        <f>SUM(Hoja1!U12:V12)-Hoja1!W12</f>
        <v>30.157000000000004</v>
      </c>
      <c r="F12">
        <f>SUM(Hoja1!AQ12, Hoja1!AR12)</f>
        <v>46.82</v>
      </c>
      <c r="G12">
        <f>SUM(Hoja1!AU12,Hoja1!AV12,Hoja1!AW12)</f>
        <v>38.369999999999997</v>
      </c>
      <c r="H12">
        <f>SUM(Hoja1!BC12,Hoja1!BD12,Hoja1!BE12,Hoja1!BF12,Hoja1!BG12,Hoja1!BH12)</f>
        <v>40.085025190000003</v>
      </c>
      <c r="I12">
        <f>Hoja1!BI12-Hoja1!BJ12</f>
        <v>0</v>
      </c>
      <c r="J12">
        <f>SUM(Hoja1!BN12,Hoja1!BO12)</f>
        <v>426.48</v>
      </c>
      <c r="K12">
        <f>SUM(Hoja1!BQ12,Hoja1!BR12)</f>
        <v>51.904000000000003</v>
      </c>
    </row>
    <row r="13" spans="1:11" x14ac:dyDescent="0.25">
      <c r="A13">
        <v>2026</v>
      </c>
      <c r="B13" s="41">
        <f>SUM(Hoja1!B13:C13)</f>
        <v>142.09</v>
      </c>
      <c r="C13" s="41">
        <f>SUM(Hoja1!D13:F13)</f>
        <v>62.57</v>
      </c>
      <c r="D13" s="41">
        <f>SUM(Hoja1!M13:N13)</f>
        <v>183.2</v>
      </c>
      <c r="E13" s="41">
        <f>SUM(Hoja1!U13:V13)-Hoja1!W13</f>
        <v>27.905999999999999</v>
      </c>
      <c r="F13">
        <f>SUM(Hoja1!AQ13, Hoja1!AR13)</f>
        <v>47.97</v>
      </c>
      <c r="G13">
        <f>SUM(Hoja1!AU13,Hoja1!AV13,Hoja1!AW13)</f>
        <v>40.853000000000009</v>
      </c>
      <c r="H13" s="42">
        <f>SUM(Hoja1!BC13,Hoja1!BD13,Hoja1!BE13,Hoja1!BF13,Hoja1!BG13,Hoja1!BH13)</f>
        <v>-26.231670799999996</v>
      </c>
      <c r="I13">
        <f>Hoja1!BI13-Hoja1!BJ13</f>
        <v>0</v>
      </c>
      <c r="J13">
        <f>SUM(Hoja1!BN13,Hoja1!BO13)</f>
        <v>451.6</v>
      </c>
      <c r="K13">
        <f>SUM(Hoja1!BQ13,Hoja1!BR13)</f>
        <v>61.13</v>
      </c>
    </row>
    <row r="14" spans="1:11" x14ac:dyDescent="0.25">
      <c r="A14">
        <v>2027</v>
      </c>
      <c r="B14" s="41">
        <f>SUM(Hoja1!B14:C14)</f>
        <v>99.88</v>
      </c>
      <c r="C14" s="41">
        <f>SUM(Hoja1!D14:F14)</f>
        <v>63.79</v>
      </c>
      <c r="D14" s="41">
        <f>SUM(Hoja1!M14:N14)</f>
        <v>397.2</v>
      </c>
      <c r="E14" s="41">
        <f>SUM(Hoja1!U14:V14)-Hoja1!W14</f>
        <v>27.687000000000001</v>
      </c>
      <c r="F14">
        <f>SUM(Hoja1!AQ14, Hoja1!AR14)</f>
        <v>48.6</v>
      </c>
      <c r="G14">
        <f>SUM(Hoja1!AU14,Hoja1!AV14,Hoja1!AW14)</f>
        <v>44.563000000000002</v>
      </c>
      <c r="H14">
        <f>SUM(Hoja1!BC14,Hoja1!BD14,Hoja1!BE14,Hoja1!BF14,Hoja1!BG14,Hoja1!BH14)</f>
        <v>-13.977976389999995</v>
      </c>
      <c r="I14">
        <f>Hoja1!BI14-Hoja1!BJ14</f>
        <v>0</v>
      </c>
      <c r="J14">
        <f>SUM(Hoja1!BN14,Hoja1!BO14)</f>
        <v>470.71</v>
      </c>
      <c r="K14">
        <f>SUM(Hoja1!BQ14,Hoja1!BR14)</f>
        <v>55.454999999999998</v>
      </c>
    </row>
    <row r="15" spans="1:11" x14ac:dyDescent="0.25">
      <c r="A15">
        <v>2028</v>
      </c>
      <c r="B15" s="41">
        <f>SUM(Hoja1!B15:C15)</f>
        <v>63.44</v>
      </c>
      <c r="C15" s="41">
        <f>SUM(Hoja1!D15:F15)</f>
        <v>87.59</v>
      </c>
      <c r="D15" s="41">
        <f>SUM(Hoja1!M15:N15)</f>
        <v>616.79999999999995</v>
      </c>
      <c r="E15" s="41">
        <f>SUM(Hoja1!U15:V15)-Hoja1!W15</f>
        <v>27.558</v>
      </c>
      <c r="F15">
        <f>SUM(Hoja1!AQ15, Hoja1!AR15)</f>
        <v>49.769999999999996</v>
      </c>
      <c r="G15">
        <f>SUM(Hoja1!AU15,Hoja1!AV15,Hoja1!AW15)</f>
        <v>47.540999999999997</v>
      </c>
      <c r="H15">
        <f>SUM(Hoja1!BC15,Hoja1!BD15,Hoja1!BE15,Hoja1!BF15,Hoja1!BG15,Hoja1!BH15)</f>
        <v>10.28948909</v>
      </c>
      <c r="I15">
        <f>Hoja1!BI15-Hoja1!BJ15</f>
        <v>0</v>
      </c>
      <c r="J15">
        <f>SUM(Hoja1!BN15,Hoja1!BO15)</f>
        <v>488.71000000000004</v>
      </c>
      <c r="K15">
        <f>SUM(Hoja1!BQ15,Hoja1!BR15)</f>
        <v>50.515999999999998</v>
      </c>
    </row>
    <row r="16" spans="1:11" x14ac:dyDescent="0.25">
      <c r="A16">
        <v>2029</v>
      </c>
      <c r="B16" s="41">
        <f>SUM(Hoja1!B16:C16)</f>
        <v>162.04000000000002</v>
      </c>
      <c r="C16" s="41">
        <f>SUM(Hoja1!D16:F16)</f>
        <v>90.32</v>
      </c>
      <c r="D16" s="41">
        <f>SUM(Hoja1!M16:N16)</f>
        <v>628.4</v>
      </c>
      <c r="E16" s="41">
        <f>SUM(Hoja1!U16:V16)-Hoja1!W16</f>
        <v>30.393000000000001</v>
      </c>
      <c r="F16">
        <f>SUM(Hoja1!AQ16, Hoja1!AR16)</f>
        <v>48.01</v>
      </c>
      <c r="G16">
        <f>SUM(Hoja1!AU16,Hoja1!AV16,Hoja1!AW16)</f>
        <v>39.219000000000001</v>
      </c>
      <c r="H16">
        <f>SUM(Hoja1!BC16,Hoja1!BD16,Hoja1!BE16,Hoja1!BF16,Hoja1!BG16,Hoja1!BH16)</f>
        <v>16.6879004882</v>
      </c>
      <c r="I16">
        <f>Hoja1!BI16-Hoja1!BJ16</f>
        <v>0</v>
      </c>
      <c r="J16">
        <f>SUM(Hoja1!BN16,Hoja1!BO16)</f>
        <v>501</v>
      </c>
      <c r="K16">
        <f>SUM(Hoja1!BQ16,Hoja1!BR16)</f>
        <v>60.347000000000001</v>
      </c>
    </row>
    <row r="17" spans="1:11" x14ac:dyDescent="0.25">
      <c r="A17">
        <v>2030</v>
      </c>
      <c r="B17" s="41">
        <f>SUM(Hoja1!B17:C17)</f>
        <v>167.98</v>
      </c>
      <c r="C17" s="41">
        <f>SUM(Hoja1!D17:F17)</f>
        <v>101.66</v>
      </c>
      <c r="D17" s="41">
        <f>SUM(Hoja1!M17:N17)</f>
        <v>608</v>
      </c>
      <c r="E17" s="41">
        <f>SUM(Hoja1!U17:V17)-Hoja1!W17</f>
        <v>32.150999999999996</v>
      </c>
      <c r="F17">
        <f>SUM(Hoja1!AQ17, Hoja1!AR17)</f>
        <v>52.989999999999995</v>
      </c>
      <c r="G17">
        <f>SUM(Hoja1!AU17,Hoja1!AV17,Hoja1!AW17)</f>
        <v>32.932000000000002</v>
      </c>
      <c r="H17" s="42">
        <f>SUM(Hoja1!BC17,Hoja1!BD17,Hoja1!BE17,Hoja1!BF17,Hoja1!BG17,Hoja1!BH17)</f>
        <v>-26.142696730000008</v>
      </c>
      <c r="I17">
        <f>Hoja1!BI17-Hoja1!BJ17</f>
        <v>0</v>
      </c>
      <c r="J17">
        <f>SUM(Hoja1!BN17,Hoja1!BO17)</f>
        <v>516.32000000000005</v>
      </c>
      <c r="K17">
        <f>SUM(Hoja1!BQ17,Hoja1!BR17)</f>
        <v>63.840999999999994</v>
      </c>
    </row>
    <row r="18" spans="1:11" x14ac:dyDescent="0.25">
      <c r="A18">
        <v>2031</v>
      </c>
      <c r="B18" s="41">
        <f>SUM(Hoja1!B18:C18)</f>
        <v>164.94</v>
      </c>
      <c r="C18" s="41">
        <f>SUM(Hoja1!D18:F18)</f>
        <v>84.33</v>
      </c>
      <c r="D18" s="41">
        <f>SUM(Hoja1!M18:N18)</f>
        <v>651.4</v>
      </c>
      <c r="E18" s="41">
        <f>SUM(Hoja1!U18:V18)-Hoja1!W18</f>
        <v>31.458000000000002</v>
      </c>
      <c r="F18">
        <f>SUM(Hoja1!AQ18, Hoja1!AR18)</f>
        <v>49.36</v>
      </c>
      <c r="G18">
        <f>SUM(Hoja1!AU18,Hoja1!AV18,Hoja1!AW18)</f>
        <v>31.85</v>
      </c>
      <c r="H18">
        <f>SUM(Hoja1!BC18,Hoja1!BD18,Hoja1!BE18,Hoja1!BF18,Hoja1!BG18,Hoja1!BH18)</f>
        <v>12.520215185000001</v>
      </c>
      <c r="I18">
        <f>Hoja1!BI18-Hoja1!BJ18</f>
        <v>0</v>
      </c>
      <c r="J18">
        <f>SUM(Hoja1!BN18,Hoja1!BO18)</f>
        <v>542.53</v>
      </c>
      <c r="K18">
        <f>SUM(Hoja1!BQ18,Hoja1!BR18)</f>
        <v>63.268999999999998</v>
      </c>
    </row>
    <row r="19" spans="1:11" x14ac:dyDescent="0.25">
      <c r="A19">
        <v>2032</v>
      </c>
      <c r="B19" s="41">
        <f>SUM(Hoja1!B19:C19)</f>
        <v>177.60000000000002</v>
      </c>
      <c r="C19" s="41">
        <f>SUM(Hoja1!D19:F19)</f>
        <v>102.81</v>
      </c>
      <c r="D19" s="41">
        <f>SUM(Hoja1!M19:N19)</f>
        <v>645.20000000000005</v>
      </c>
      <c r="E19" s="41">
        <f>SUM(Hoja1!U19:V19)-Hoja1!W19</f>
        <v>34.44</v>
      </c>
      <c r="F19">
        <f>SUM(Hoja1!AQ19, Hoja1!AR19)</f>
        <v>49.05</v>
      </c>
      <c r="G19">
        <f>SUM(Hoja1!AU19,Hoja1!AV19,Hoja1!AW19)</f>
        <v>35.869999999999997</v>
      </c>
      <c r="H19">
        <f>SUM(Hoja1!BC19,Hoja1!BD19,Hoja1!BE19,Hoja1!BF19,Hoja1!BG19,Hoja1!BH19)</f>
        <v>1.4099059729999945</v>
      </c>
      <c r="I19">
        <f>Hoja1!BI19-Hoja1!BJ19</f>
        <v>0</v>
      </c>
      <c r="J19">
        <f>SUM(Hoja1!BN19,Hoja1!BO19)</f>
        <v>549.66999999999996</v>
      </c>
      <c r="K19">
        <f>SUM(Hoja1!BQ19,Hoja1!BR19)</f>
        <v>60.445999999999998</v>
      </c>
    </row>
    <row r="20" spans="1:11" x14ac:dyDescent="0.25">
      <c r="A20">
        <v>2033</v>
      </c>
      <c r="B20" s="41">
        <f>SUM(Hoja1!B20:C20)</f>
        <v>169.3</v>
      </c>
      <c r="C20" s="41">
        <f>SUM(Hoja1!D20:F20)</f>
        <v>88.88</v>
      </c>
      <c r="D20" s="41">
        <f>SUM(Hoja1!M20:N20)</f>
        <v>655.1</v>
      </c>
      <c r="E20" s="41">
        <f>SUM(Hoja1!U20:V20)-Hoja1!W20</f>
        <v>27.539000000000001</v>
      </c>
      <c r="F20">
        <f>SUM(Hoja1!AQ20, Hoja1!AR20)</f>
        <v>46.82</v>
      </c>
      <c r="G20">
        <f>SUM(Hoja1!AU20,Hoja1!AV20,Hoja1!AW20)</f>
        <v>36.948</v>
      </c>
      <c r="H20">
        <f>SUM(Hoja1!BC20,Hoja1!BD20,Hoja1!BE20,Hoja1!BF20,Hoja1!BG20,Hoja1!BH20)</f>
        <v>-6.3206116579999954</v>
      </c>
      <c r="I20">
        <f>Hoja1!BI20-Hoja1!BJ20</f>
        <v>0</v>
      </c>
      <c r="J20">
        <f>SUM(Hoja1!BN20,Hoja1!BO20)</f>
        <v>564.05999999999995</v>
      </c>
      <c r="K20">
        <f>SUM(Hoja1!BQ20,Hoja1!BR20)</f>
        <v>58.682000000000002</v>
      </c>
    </row>
    <row r="21" spans="1:11" x14ac:dyDescent="0.25">
      <c r="A21">
        <v>2034</v>
      </c>
      <c r="B21" s="41">
        <f>SUM(Hoja1!B21:C21)</f>
        <v>165.32</v>
      </c>
      <c r="C21" s="41">
        <f>SUM(Hoja1!D21:F21)</f>
        <v>97.57</v>
      </c>
      <c r="D21" s="41">
        <f>SUM(Hoja1!M21:N21)</f>
        <v>661.7</v>
      </c>
      <c r="E21" s="41">
        <f>SUM(Hoja1!U21:V21)-Hoja1!W21</f>
        <v>31.141999999999999</v>
      </c>
      <c r="F21">
        <f>SUM(Hoja1!AQ21, Hoja1!AR21)</f>
        <v>49.74</v>
      </c>
      <c r="G21">
        <f>SUM(Hoja1!AU21,Hoja1!AV21,Hoja1!AW21)</f>
        <v>46.616</v>
      </c>
      <c r="H21">
        <f>SUM(Hoja1!BC21,Hoja1!BD21,Hoja1!BE21,Hoja1!BF21,Hoja1!BG21,Hoja1!BH21)</f>
        <v>-9.7041000453400112</v>
      </c>
      <c r="I21">
        <f>Hoja1!BI21-Hoja1!BJ21</f>
        <v>0</v>
      </c>
      <c r="J21">
        <f>SUM(Hoja1!BN21,Hoja1!BO21)</f>
        <v>582.30000000000007</v>
      </c>
      <c r="K21">
        <f>SUM(Hoja1!BQ21,Hoja1!BR21)</f>
        <v>55.803999999999995</v>
      </c>
    </row>
    <row r="22" spans="1:11" x14ac:dyDescent="0.25">
      <c r="A22">
        <v>2035</v>
      </c>
      <c r="B22" s="41">
        <f>SUM(Hoja1!B22:C22)</f>
        <v>164.73000000000002</v>
      </c>
      <c r="C22" s="41">
        <f>SUM(Hoja1!D22:F22)</f>
        <v>91.899999999999991</v>
      </c>
      <c r="D22" s="41">
        <f>SUM(Hoja1!M22:N22)</f>
        <v>628.09680000000003</v>
      </c>
      <c r="E22" s="41">
        <f>SUM(Hoja1!U22:V22)-Hoja1!W22</f>
        <v>29.627000000000002</v>
      </c>
      <c r="F22">
        <f>SUM(Hoja1!AQ22, Hoja1!AR22)</f>
        <v>50.47</v>
      </c>
      <c r="G22">
        <f>SUM(Hoja1!AU22,Hoja1!AV22,Hoja1!AW22)</f>
        <v>38.500999999999998</v>
      </c>
      <c r="H22">
        <f>SUM(Hoja1!BC22,Hoja1!BD22,Hoja1!BE22,Hoja1!BF22,Hoja1!BG22,Hoja1!BH22)</f>
        <v>22.899999520000001</v>
      </c>
      <c r="I22">
        <f>Hoja1!BI22-Hoja1!BJ22</f>
        <v>0</v>
      </c>
      <c r="J22">
        <f>SUM(Hoja1!BN22,Hoja1!BO22)</f>
        <v>602.51</v>
      </c>
      <c r="K22">
        <f>SUM(Hoja1!BQ22,Hoja1!BR22)</f>
        <v>47.079000000000001</v>
      </c>
    </row>
    <row r="23" spans="1:11" x14ac:dyDescent="0.25">
      <c r="A23">
        <v>2036</v>
      </c>
      <c r="B23" s="41">
        <f>SUM(Hoja1!B23:C23)</f>
        <v>0</v>
      </c>
      <c r="C23" s="41">
        <f>SUM(Hoja1!D23:F23)</f>
        <v>0</v>
      </c>
      <c r="D23" s="41">
        <f>SUM(Hoja1!M23:N23)</f>
        <v>842.78000000000009</v>
      </c>
      <c r="E23" s="41">
        <f>SUM(Hoja1!U23:V23)-Hoja1!W23</f>
        <v>0</v>
      </c>
      <c r="F23">
        <f>SUM(Hoja1!AQ23, Hoja1!AR23)</f>
        <v>48.32</v>
      </c>
      <c r="G23">
        <f>SUM(Hoja1!AU23,Hoja1!AV23,Hoja1!AW23)</f>
        <v>29.872</v>
      </c>
      <c r="H23">
        <f>SUM(Hoja1!BC23,Hoja1!BD23,Hoja1!BE23,Hoja1!BF23,Hoja1!BG23,Hoja1!BH23)</f>
        <v>-51.942000000001066</v>
      </c>
      <c r="I23">
        <f>Hoja1!BI23-Hoja1!BJ23</f>
        <v>0</v>
      </c>
      <c r="J23">
        <f>SUM(Hoja1!BN23,Hoja1!BO23)</f>
        <v>606.82000000000005</v>
      </c>
      <c r="K23">
        <f>SUM(Hoja1!BQ23,Hoja1!BR23)</f>
        <v>32.045000000000002</v>
      </c>
    </row>
    <row r="24" spans="1:11" x14ac:dyDescent="0.25">
      <c r="A24">
        <v>2037</v>
      </c>
      <c r="B24" s="41">
        <f>SUM(Hoja1!B24:C24)</f>
        <v>1</v>
      </c>
      <c r="C24" s="41">
        <f>SUM(Hoja1!D24:F24)</f>
        <v>0</v>
      </c>
      <c r="D24" s="41">
        <f>SUM(Hoja1!M24:N24)</f>
        <v>842.67000000000007</v>
      </c>
      <c r="E24" s="41">
        <f>SUM(Hoja1!U24:V24)-Hoja1!W24</f>
        <v>0</v>
      </c>
      <c r="F24">
        <f>SUM(Hoja1!AQ24, Hoja1!AR24)</f>
        <v>52.25</v>
      </c>
      <c r="G24">
        <f>SUM(Hoja1!AU24,Hoja1!AV24,Hoja1!AW24)</f>
        <v>28.440999999999999</v>
      </c>
      <c r="H24">
        <f>SUM(Hoja1!BC24,Hoja1!BD24,Hoja1!BE24,Hoja1!BF24,Hoja1!BG24,Hoja1!BH24)</f>
        <v>-35.218799999998112</v>
      </c>
      <c r="I24">
        <f>Hoja1!BI24-Hoja1!BJ24</f>
        <v>0</v>
      </c>
      <c r="J24">
        <f>SUM(Hoja1!BN24,Hoja1!BO24)</f>
        <v>591.70000000000005</v>
      </c>
      <c r="K24">
        <f>SUM(Hoja1!BQ24,Hoja1!BR24)</f>
        <v>24.623999999999999</v>
      </c>
    </row>
    <row r="25" spans="1:11" x14ac:dyDescent="0.25">
      <c r="A25">
        <v>2038</v>
      </c>
      <c r="B25" s="41">
        <f>SUM(Hoja1!B25:C25)</f>
        <v>0</v>
      </c>
      <c r="C25" s="41">
        <f>SUM(Hoja1!D25:F25)</f>
        <v>3</v>
      </c>
      <c r="D25" s="41">
        <f>SUM(Hoja1!M25:N25)</f>
        <v>842.67000000000007</v>
      </c>
      <c r="E25" s="41">
        <f>SUM(Hoja1!U25:V25)-Hoja1!W25</f>
        <v>0</v>
      </c>
      <c r="F25">
        <f>SUM(Hoja1!AQ25, Hoja1!AR25)</f>
        <v>51.47</v>
      </c>
      <c r="G25">
        <f>SUM(Hoja1!AU25,Hoja1!AV25,Hoja1!AW25)</f>
        <v>28.700999999999997</v>
      </c>
      <c r="H25">
        <f>SUM(Hoja1!BC25,Hoja1!BD25,Hoja1!BE25,Hoja1!BF25,Hoja1!BG25,Hoja1!BH25)</f>
        <v>-44.261946000000371</v>
      </c>
      <c r="I25">
        <f>Hoja1!BI25-Hoja1!BJ25</f>
        <v>305</v>
      </c>
      <c r="J25">
        <f>SUM(Hoja1!BN25,Hoja1!BO25)</f>
        <v>603.97</v>
      </c>
      <c r="K25">
        <f>SUM(Hoja1!BQ25,Hoja1!BR25)</f>
        <v>22.303999999999998</v>
      </c>
    </row>
    <row r="26" spans="1:11" x14ac:dyDescent="0.25">
      <c r="A26">
        <v>2039</v>
      </c>
      <c r="B26" s="41">
        <f>SUM(Hoja1!B26:C26)</f>
        <v>0</v>
      </c>
      <c r="C26" s="41">
        <f>SUM(Hoja1!D26:F26)</f>
        <v>0</v>
      </c>
      <c r="D26" s="41">
        <f>SUM(Hoja1!M26:N26)</f>
        <v>842.67000000000007</v>
      </c>
      <c r="E26" s="41">
        <f>SUM(Hoja1!U26:V26)-Hoja1!W26</f>
        <v>0</v>
      </c>
      <c r="F26">
        <f>SUM(Hoja1!AQ26, Hoja1!AR26)</f>
        <v>49.62</v>
      </c>
      <c r="G26">
        <f>SUM(Hoja1!AU26,Hoja1!AV26,Hoja1!AW26)</f>
        <v>28.337</v>
      </c>
      <c r="H26">
        <f>SUM(Hoja1!BC26,Hoja1!BD26,Hoja1!BE26,Hoja1!BF26,Hoja1!BG26,Hoja1!BH26)</f>
        <v>-11.135799999999668</v>
      </c>
      <c r="I26">
        <f>Hoja1!BI26-Hoja1!BJ26</f>
        <v>882</v>
      </c>
      <c r="J26">
        <f>SUM(Hoja1!BN26,Hoja1!BO26)</f>
        <v>585.30000000000007</v>
      </c>
      <c r="K26">
        <f>SUM(Hoja1!BQ26,Hoja1!BR26)</f>
        <v>20.361999999999998</v>
      </c>
    </row>
    <row r="27" spans="1:11" x14ac:dyDescent="0.25">
      <c r="A27">
        <v>2040</v>
      </c>
      <c r="B27" s="41">
        <f>SUM(Hoja1!B27:C27)</f>
        <v>0</v>
      </c>
      <c r="C27" s="41">
        <f>SUM(Hoja1!D27:F27)</f>
        <v>0</v>
      </c>
      <c r="D27" s="41">
        <f>SUM(Hoja1!M27:N27)</f>
        <v>842.78000000000009</v>
      </c>
      <c r="E27" s="41">
        <f>SUM(Hoja1!U27:V27)-Hoja1!W27</f>
        <v>0</v>
      </c>
      <c r="F27">
        <f>SUM(Hoja1!AQ27, Hoja1!AR27)</f>
        <v>49.4</v>
      </c>
      <c r="G27">
        <f>SUM(Hoja1!AU27,Hoja1!AV27,Hoja1!AW27)</f>
        <v>31.315999999999999</v>
      </c>
      <c r="H27">
        <f>SUM(Hoja1!BC27,Hoja1!BD27,Hoja1!BE27,Hoja1!BF27,Hoja1!BG27,Hoja1!BH27)</f>
        <v>-0.60455000000278403</v>
      </c>
      <c r="I27">
        <f>Hoja1!BI27-Hoja1!BJ27</f>
        <v>1187</v>
      </c>
      <c r="J27">
        <f>SUM(Hoja1!BN27,Hoja1!BO27)</f>
        <v>569.20000000000005</v>
      </c>
      <c r="K27">
        <f>SUM(Hoja1!BQ27,Hoja1!BR27)</f>
        <v>20.181000000000001</v>
      </c>
    </row>
    <row r="28" spans="1:11" x14ac:dyDescent="0.25">
      <c r="A28">
        <v>2041</v>
      </c>
      <c r="B28" s="41">
        <f>SUM(Hoja1!B28:C28)</f>
        <v>0</v>
      </c>
      <c r="C28" s="41">
        <f>SUM(Hoja1!D28:F28)</f>
        <v>0</v>
      </c>
      <c r="D28" s="41">
        <f>SUM(Hoja1!M28:N28)</f>
        <v>842.67000000000007</v>
      </c>
      <c r="E28" s="41">
        <f>SUM(Hoja1!U28:V28)-Hoja1!W28</f>
        <v>0</v>
      </c>
      <c r="F28">
        <f>SUM(Hoja1!AQ28, Hoja1!AR28)</f>
        <v>50.82</v>
      </c>
      <c r="G28">
        <f>SUM(Hoja1!AU28,Hoja1!AV28,Hoja1!AW28)</f>
        <v>31.978999999999999</v>
      </c>
      <c r="H28">
        <f>SUM(Hoja1!BC28,Hoja1!BD28,Hoja1!BE28,Hoja1!BF28,Hoja1!BG28,Hoja1!BH28)</f>
        <v>-3.5970970000010509</v>
      </c>
      <c r="I28">
        <f>Hoja1!BI28-Hoja1!BJ28</f>
        <v>1183</v>
      </c>
      <c r="J28">
        <f>SUM(Hoja1!BN28,Hoja1!BO28)</f>
        <v>569.41000000000008</v>
      </c>
      <c r="K28">
        <f>SUM(Hoja1!BQ28,Hoja1!BR28)</f>
        <v>20.2</v>
      </c>
    </row>
    <row r="29" spans="1:11" x14ac:dyDescent="0.25">
      <c r="A29">
        <v>2042</v>
      </c>
      <c r="B29" s="41">
        <f>SUM(Hoja1!B29:C29)</f>
        <v>2</v>
      </c>
      <c r="C29" s="41">
        <f>SUM(Hoja1!D29:F29)</f>
        <v>0</v>
      </c>
      <c r="D29" s="41">
        <f>SUM(Hoja1!M29:N29)</f>
        <v>842.67000000000007</v>
      </c>
      <c r="E29" s="41">
        <f>SUM(Hoja1!U29:V29)-Hoja1!W29</f>
        <v>0</v>
      </c>
      <c r="F29">
        <f>SUM(Hoja1!AQ29, Hoja1!AR29)</f>
        <v>48.870000000000005</v>
      </c>
      <c r="G29">
        <f>SUM(Hoja1!AU29,Hoja1!AV29,Hoja1!AW29)</f>
        <v>31.978000000000002</v>
      </c>
      <c r="H29">
        <f>SUM(Hoja1!BC29,Hoja1!BD29,Hoja1!BE29,Hoja1!BF29,Hoja1!BG29,Hoja1!BH29)</f>
        <v>3.5966100000009926</v>
      </c>
      <c r="I29">
        <f>Hoja1!BI29-Hoja1!BJ29</f>
        <v>1288</v>
      </c>
      <c r="J29">
        <f>SUM(Hoja1!BN29,Hoja1!BO29)</f>
        <v>568.55000000000007</v>
      </c>
      <c r="K29">
        <f>SUM(Hoja1!BQ29,Hoja1!BR29)</f>
        <v>20.568000000000001</v>
      </c>
    </row>
    <row r="30" spans="1:11" x14ac:dyDescent="0.25">
      <c r="A30">
        <v>2043</v>
      </c>
      <c r="B30" s="41">
        <f>SUM(Hoja1!B30:C30)</f>
        <v>0</v>
      </c>
      <c r="C30" s="41">
        <f>SUM(Hoja1!D30:F30)</f>
        <v>0</v>
      </c>
      <c r="D30" s="41">
        <f>SUM(Hoja1!M30:N30)</f>
        <v>842.67000000000007</v>
      </c>
      <c r="E30" s="41">
        <f>SUM(Hoja1!U30:V30)-Hoja1!W30</f>
        <v>0</v>
      </c>
      <c r="F30">
        <f>SUM(Hoja1!AQ30, Hoja1!AR30)</f>
        <v>47.5</v>
      </c>
      <c r="G30">
        <f>SUM(Hoja1!AU30,Hoja1!AV30,Hoja1!AW30)</f>
        <v>31.212999999999997</v>
      </c>
      <c r="H30">
        <f>SUM(Hoja1!BC30,Hoja1!BD30,Hoja1!BE30,Hoja1!BF30,Hoja1!BG30,Hoja1!BH30)</f>
        <v>4.3408999999995785</v>
      </c>
      <c r="I30">
        <f>Hoja1!BI30-Hoja1!BJ30</f>
        <v>1047</v>
      </c>
      <c r="J30">
        <f>SUM(Hoja1!BN30,Hoja1!BO30)</f>
        <v>571.49</v>
      </c>
      <c r="K30">
        <f>SUM(Hoja1!BQ30,Hoja1!BR30)</f>
        <v>20.654</v>
      </c>
    </row>
    <row r="31" spans="1:11" x14ac:dyDescent="0.25">
      <c r="A31">
        <v>2044</v>
      </c>
      <c r="B31" s="41">
        <f>SUM(Hoja1!B31:C31)</f>
        <v>0</v>
      </c>
      <c r="C31" s="41">
        <f>SUM(Hoja1!D31:F31)</f>
        <v>0</v>
      </c>
      <c r="D31" s="41">
        <f>SUM(Hoja1!M31:N31)</f>
        <v>842.78000000000009</v>
      </c>
      <c r="E31" s="41">
        <f>SUM(Hoja1!U31:V31)-Hoja1!W31</f>
        <v>0</v>
      </c>
      <c r="F31">
        <f>SUM(Hoja1!AQ31, Hoja1!AR31)</f>
        <v>50.53</v>
      </c>
      <c r="G31">
        <f>SUM(Hoja1!AU31,Hoja1!AV31,Hoja1!AW31)</f>
        <v>29.306000000000001</v>
      </c>
      <c r="H31">
        <f>SUM(Hoja1!BC31,Hoja1!BD31,Hoja1!BE31,Hoja1!BF31,Hoja1!BG31,Hoja1!BH31)</f>
        <v>4.7986000000023772</v>
      </c>
      <c r="I31">
        <f>Hoja1!BI31-Hoja1!BJ31</f>
        <v>510</v>
      </c>
      <c r="J31">
        <f>SUM(Hoja1!BN31,Hoja1!BO31)</f>
        <v>570.58000000000004</v>
      </c>
      <c r="K31">
        <f>SUM(Hoja1!BQ31,Hoja1!BR31)</f>
        <v>20.799999999999997</v>
      </c>
    </row>
    <row r="32" spans="1:11" x14ac:dyDescent="0.25">
      <c r="A32">
        <v>2045</v>
      </c>
      <c r="B32" s="41">
        <f>SUM(Hoja1!B32:C32)</f>
        <v>1</v>
      </c>
      <c r="C32" s="41">
        <f>SUM(Hoja1!D32:F32)</f>
        <v>0</v>
      </c>
      <c r="D32" s="41">
        <f>SUM(Hoja1!M32:N32)</f>
        <v>842.67000000000007</v>
      </c>
      <c r="E32" s="41">
        <f>SUM(Hoja1!U32:V32)-Hoja1!W32</f>
        <v>0</v>
      </c>
      <c r="F32">
        <f>SUM(Hoja1!AQ32, Hoja1!AR32)</f>
        <v>46.180000000000007</v>
      </c>
      <c r="G32">
        <f>SUM(Hoja1!AU32,Hoja1!AV32,Hoja1!AW32)</f>
        <v>26.457999999999998</v>
      </c>
      <c r="H32">
        <f>SUM(Hoja1!BC32,Hoja1!BD32,Hoja1!BE32,Hoja1!BF32,Hoja1!BG32,Hoja1!BH32)</f>
        <v>-8.8852000000013778</v>
      </c>
      <c r="I32">
        <f>Hoja1!BI32-Hoja1!BJ32</f>
        <v>814</v>
      </c>
      <c r="J32">
        <f>SUM(Hoja1!BN32,Hoja1!BO32)</f>
        <v>582.09</v>
      </c>
      <c r="K32">
        <f>SUM(Hoja1!BQ32,Hoja1!BR32)</f>
        <v>20.405000000000001</v>
      </c>
    </row>
    <row r="33" spans="1:11" x14ac:dyDescent="0.25">
      <c r="A33">
        <v>2046</v>
      </c>
      <c r="B33" s="41">
        <f>SUM(Hoja1!B33:C33)</f>
        <v>0</v>
      </c>
      <c r="C33" s="41">
        <f>SUM(Hoja1!D33:F33)</f>
        <v>0</v>
      </c>
      <c r="D33" s="41">
        <f>SUM(Hoja1!M33:N33)</f>
        <v>842.67000000000007</v>
      </c>
      <c r="E33" s="41">
        <f>SUM(Hoja1!U33:V33)-Hoja1!W33</f>
        <v>0</v>
      </c>
      <c r="F33">
        <f>SUM(Hoja1!AQ33, Hoja1!AR33)</f>
        <v>46.230000000000004</v>
      </c>
      <c r="G33">
        <f>SUM(Hoja1!AU33,Hoja1!AV33,Hoja1!AW33)</f>
        <v>25.507000000000001</v>
      </c>
      <c r="H33">
        <f>SUM(Hoja1!BC33,Hoja1!BD33,Hoja1!BE33,Hoja1!BF33,Hoja1!BG33,Hoja1!BH33)</f>
        <v>-6.4052099999998156</v>
      </c>
      <c r="I33">
        <f>Hoja1!BI33-Hoja1!BJ33</f>
        <v>1263</v>
      </c>
      <c r="J33">
        <f>SUM(Hoja1!BN33,Hoja1!BO33)</f>
        <v>578.1</v>
      </c>
      <c r="K33">
        <f>SUM(Hoja1!BQ33,Hoja1!BR33)</f>
        <v>20.402999999999999</v>
      </c>
    </row>
    <row r="34" spans="1:11" x14ac:dyDescent="0.25">
      <c r="A34">
        <v>2047</v>
      </c>
      <c r="B34" s="41">
        <f>SUM(Hoja1!B34:C34)</f>
        <v>0</v>
      </c>
      <c r="C34" s="41">
        <f>SUM(Hoja1!D34:F34)</f>
        <v>0</v>
      </c>
      <c r="D34" s="41">
        <f>SUM(Hoja1!M34:N34)</f>
        <v>842.67000000000007</v>
      </c>
      <c r="E34" s="41">
        <f>SUM(Hoja1!U34:V34)-Hoja1!W34</f>
        <v>0</v>
      </c>
      <c r="F34">
        <f>SUM(Hoja1!AQ34, Hoja1!AR34)</f>
        <v>43.94</v>
      </c>
      <c r="G34">
        <f>SUM(Hoja1!AU34,Hoja1!AV34,Hoja1!AW34)</f>
        <v>26.854000000000003</v>
      </c>
      <c r="H34">
        <f>SUM(Hoja1!BC34,Hoja1!BD34,Hoja1!BE34,Hoja1!BF34,Hoja1!BG34,Hoja1!BH34)</f>
        <v>-2.5657899999974552</v>
      </c>
      <c r="I34">
        <f>Hoja1!BI34-Hoja1!BJ34</f>
        <v>1215</v>
      </c>
      <c r="J34">
        <f>SUM(Hoja1!BN34,Hoja1!BO34)</f>
        <v>574.19999999999993</v>
      </c>
      <c r="K34">
        <f>SUM(Hoja1!BQ34,Hoja1!BR34)</f>
        <v>20.474</v>
      </c>
    </row>
    <row r="35" spans="1:11" x14ac:dyDescent="0.25">
      <c r="A35">
        <v>2048</v>
      </c>
      <c r="B35" s="41">
        <f>SUM(Hoja1!B35:C35)</f>
        <v>1</v>
      </c>
      <c r="C35" s="41">
        <f>SUM(Hoja1!D35:F35)</f>
        <v>0</v>
      </c>
      <c r="D35" s="41">
        <f>SUM(Hoja1!M35:N35)</f>
        <v>842.78000000000009</v>
      </c>
      <c r="E35" s="41">
        <f>SUM(Hoja1!U35:V35)-Hoja1!W35</f>
        <v>0</v>
      </c>
      <c r="F35">
        <f>SUM(Hoja1!AQ35, Hoja1!AR35)</f>
        <v>46.74</v>
      </c>
      <c r="G35">
        <f>SUM(Hoja1!AU35,Hoja1!AV35,Hoja1!AW35)</f>
        <v>27.26</v>
      </c>
      <c r="H35">
        <f>SUM(Hoja1!BC35,Hoja1!BD35,Hoja1!BE35,Hoja1!BF35,Hoja1!BG35,Hoja1!BH35)</f>
        <v>4.2049309999981723</v>
      </c>
      <c r="I35">
        <f>Hoja1!BI35-Hoja1!BJ35</f>
        <v>1047</v>
      </c>
      <c r="J35">
        <f>SUM(Hoja1!BN35,Hoja1!BO35)</f>
        <v>573.97</v>
      </c>
      <c r="K35">
        <f>SUM(Hoja1!BQ35,Hoja1!BR35)</f>
        <v>20.382999999999999</v>
      </c>
    </row>
    <row r="36" spans="1:11" x14ac:dyDescent="0.25">
      <c r="A36">
        <v>2049</v>
      </c>
      <c r="B36" s="41">
        <f>SUM(Hoja1!B36:C36)</f>
        <v>0</v>
      </c>
      <c r="C36" s="41">
        <f>SUM(Hoja1!D36:F36)</f>
        <v>0</v>
      </c>
      <c r="D36" s="41">
        <f>SUM(Hoja1!M36:N36)</f>
        <v>842.67000000000007</v>
      </c>
      <c r="E36" s="41">
        <f>SUM(Hoja1!U36:V36)-Hoja1!W36</f>
        <v>0</v>
      </c>
      <c r="F36">
        <f>SUM(Hoja1!AQ36, Hoja1!AR36)</f>
        <v>47.839999999999996</v>
      </c>
      <c r="G36">
        <f>SUM(Hoja1!AU36,Hoja1!AV36,Hoja1!AW36)</f>
        <v>27.576000000000001</v>
      </c>
      <c r="H36">
        <f>SUM(Hoja1!BC36,Hoja1!BD36,Hoja1!BE36,Hoja1!BF36,Hoja1!BG36,Hoja1!BH36)</f>
        <v>0.67676700000021373</v>
      </c>
      <c r="I36">
        <f>Hoja1!BI36-Hoja1!BJ36</f>
        <v>1030</v>
      </c>
      <c r="J36">
        <f>SUM(Hoja1!BN36,Hoja1!BO36)</f>
        <v>579.38</v>
      </c>
      <c r="K36">
        <f>SUM(Hoja1!BQ36,Hoja1!BR36)</f>
        <v>19.988</v>
      </c>
    </row>
    <row r="37" spans="1:11" x14ac:dyDescent="0.25">
      <c r="A37">
        <v>2050</v>
      </c>
      <c r="B37" s="41">
        <f>SUM(Hoja1!B37:C37)</f>
        <v>0</v>
      </c>
      <c r="C37" s="41">
        <f>SUM(Hoja1!D37:F37)</f>
        <v>0</v>
      </c>
      <c r="D37" s="41">
        <f>SUM(Hoja1!M37:N37)</f>
        <v>842.67000000000007</v>
      </c>
      <c r="E37" s="41">
        <f>SUM(Hoja1!U37:V37)-Hoja1!W37</f>
        <v>0</v>
      </c>
      <c r="F37">
        <f>SUM(Hoja1!AQ37, Hoja1!AR37)</f>
        <v>47.900000000000006</v>
      </c>
      <c r="G37">
        <f>SUM(Hoja1!AU37,Hoja1!AV37,Hoja1!AW37)</f>
        <v>28.088000000000001</v>
      </c>
      <c r="H37">
        <f>SUM(Hoja1!BC37,Hoja1!BD37,Hoja1!BE37,Hoja1!BF37,Hoja1!BG37,Hoja1!BH37)</f>
        <v>-3.9889820000017377</v>
      </c>
      <c r="I37">
        <f>Hoja1!BI37-Hoja1!BJ37</f>
        <v>1296</v>
      </c>
      <c r="J37">
        <f>SUM(Hoja1!BN37,Hoja1!BO37)</f>
        <v>573.31000000000006</v>
      </c>
      <c r="K37">
        <f>SUM(Hoja1!BQ37,Hoja1!BR37)</f>
        <v>20.407</v>
      </c>
    </row>
    <row r="38" spans="1:11" x14ac:dyDescent="0.25">
      <c r="A38">
        <v>2051</v>
      </c>
      <c r="B38" s="41">
        <f>SUM(Hoja1!B38:C38)</f>
        <v>0</v>
      </c>
      <c r="C38" s="41">
        <f>SUM(Hoja1!D38:F38)</f>
        <v>0</v>
      </c>
      <c r="D38" s="41">
        <f>SUM(Hoja1!M38:N38)</f>
        <v>842.67000000000007</v>
      </c>
      <c r="E38" s="41">
        <f>SUM(Hoja1!U38:V38)-Hoja1!W38</f>
        <v>0</v>
      </c>
      <c r="F38">
        <f>SUM(Hoja1!AQ38, Hoja1!AR38)</f>
        <v>46.760000000000005</v>
      </c>
      <c r="G38">
        <f>SUM(Hoja1!AU38,Hoja1!AV38,Hoja1!AW38)</f>
        <v>27.174999999999997</v>
      </c>
      <c r="H38">
        <f>SUM(Hoja1!BC38,Hoja1!BD38,Hoja1!BE38,Hoja1!BF38,Hoja1!BG38,Hoja1!BH38)</f>
        <v>6.8533000000035162</v>
      </c>
      <c r="I38">
        <f>Hoja1!BI38-Hoja1!BJ38</f>
        <v>594</v>
      </c>
      <c r="J38">
        <f>SUM(Hoja1!BN38,Hoja1!BO38)</f>
        <v>576.75</v>
      </c>
      <c r="K38">
        <f>SUM(Hoja1!BQ38,Hoja1!BR38)</f>
        <v>20.149000000000001</v>
      </c>
    </row>
    <row r="39" spans="1:11" x14ac:dyDescent="0.25">
      <c r="A39">
        <v>2052</v>
      </c>
      <c r="B39" s="41">
        <f>SUM(Hoja1!B39:C39)</f>
        <v>0</v>
      </c>
      <c r="C39" s="41">
        <f>SUM(Hoja1!D39:F39)</f>
        <v>0</v>
      </c>
      <c r="D39" s="41">
        <f>SUM(Hoja1!M39:N39)</f>
        <v>842.78000000000009</v>
      </c>
      <c r="E39" s="41">
        <f>SUM(Hoja1!U39:V39)-Hoja1!W39</f>
        <v>0</v>
      </c>
      <c r="F39">
        <f>SUM(Hoja1!AQ39, Hoja1!AR39)</f>
        <v>49.91</v>
      </c>
      <c r="G39">
        <f>SUM(Hoja1!AU39,Hoja1!AV39,Hoja1!AW39)</f>
        <v>28.042999999999999</v>
      </c>
      <c r="H39">
        <f>SUM(Hoja1!BC39,Hoja1!BD39,Hoja1!BE39,Hoja1!BF39,Hoja1!BG39,Hoja1!BH39)</f>
        <v>-3.5080999999999567</v>
      </c>
      <c r="I39">
        <f>Hoja1!BI39-Hoja1!BJ39</f>
        <v>967</v>
      </c>
      <c r="J39">
        <f>SUM(Hoja1!BN39,Hoja1!BO39)</f>
        <v>579.66</v>
      </c>
      <c r="K39">
        <f>SUM(Hoja1!BQ39,Hoja1!BR39)</f>
        <v>19.600999999999999</v>
      </c>
    </row>
    <row r="40" spans="1:11" x14ac:dyDescent="0.25">
      <c r="B40" s="41"/>
      <c r="C40" s="41"/>
      <c r="D40" s="41"/>
      <c r="E40" s="41"/>
    </row>
    <row r="41" spans="1:11" x14ac:dyDescent="0.25">
      <c r="B41" s="41"/>
      <c r="C41" s="41"/>
      <c r="D41" s="41"/>
      <c r="E41" s="41"/>
    </row>
    <row r="42" spans="1:11" x14ac:dyDescent="0.25">
      <c r="B42" s="41"/>
      <c r="C42" s="41"/>
      <c r="D42" s="41"/>
      <c r="E42" s="41"/>
    </row>
    <row r="43" spans="1:11" x14ac:dyDescent="0.25">
      <c r="B43" s="41"/>
      <c r="C43" s="41"/>
      <c r="D43" s="41"/>
      <c r="E43" s="41"/>
    </row>
    <row r="44" spans="1:11" x14ac:dyDescent="0.25">
      <c r="B44" s="41"/>
      <c r="C44" s="41"/>
      <c r="D44" s="41"/>
      <c r="E44" s="4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4A79-DC97-41B0-BFE3-61A5B4EA7D0E}">
  <dimension ref="A1:CF117"/>
  <sheetViews>
    <sheetView tabSelected="1" zoomScale="85" zoomScaleNormal="85" workbookViewId="0">
      <selection activeCell="BX35" sqref="BX35"/>
    </sheetView>
  </sheetViews>
  <sheetFormatPr baseColWidth="10" defaultRowHeight="15" x14ac:dyDescent="0.25"/>
  <cols>
    <col min="1" max="1" width="49.42578125" customWidth="1"/>
    <col min="2" max="29" width="10.7109375" customWidth="1"/>
    <col min="30" max="34" width="10.7109375" hidden="1" customWidth="1"/>
    <col min="35" max="35" width="20.7109375" customWidth="1"/>
    <col min="36" max="36" width="22.140625" customWidth="1"/>
    <col min="37" max="37" width="10.7109375" customWidth="1"/>
    <col min="38" max="38" width="89.85546875" customWidth="1"/>
    <col min="39" max="39" width="18.140625" customWidth="1"/>
    <col min="40" max="67" width="10.7109375" customWidth="1"/>
    <col min="68" max="72" width="10.7109375" hidden="1" customWidth="1"/>
  </cols>
  <sheetData>
    <row r="1" spans="1:77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L1" s="3"/>
      <c r="AM1" s="3"/>
      <c r="AN1" s="3"/>
      <c r="AO1" s="3"/>
      <c r="AP1" s="3"/>
      <c r="AQ1" s="3"/>
      <c r="AR1" s="3"/>
      <c r="AS1" s="3"/>
      <c r="AT1" s="3"/>
      <c r="AU1" s="3"/>
      <c r="AX1" s="3"/>
      <c r="AY1" s="3"/>
      <c r="AZ1" s="3"/>
      <c r="BA1" s="3"/>
      <c r="BB1" s="3"/>
      <c r="BC1" s="3"/>
      <c r="BD1" s="3"/>
      <c r="BE1" s="3"/>
      <c r="BF1" s="3"/>
      <c r="BG1" s="3"/>
      <c r="BJ1" s="3"/>
      <c r="BK1" s="3"/>
      <c r="BN1" s="3"/>
      <c r="BO1" s="3"/>
      <c r="BQ1" s="3"/>
      <c r="BR1" s="3"/>
      <c r="BS1" s="3"/>
      <c r="BT1" s="3"/>
    </row>
    <row r="2" spans="1:77" x14ac:dyDescent="0.25">
      <c r="A2" s="61" t="s">
        <v>69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3"/>
      <c r="BY2" s="3"/>
    </row>
    <row r="3" spans="1:77" x14ac:dyDescent="0.25">
      <c r="A3" s="62" t="s">
        <v>72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3"/>
      <c r="BY3" s="3"/>
    </row>
    <row r="4" spans="1:77" x14ac:dyDescent="0.25">
      <c r="A4" s="63" t="s">
        <v>74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3"/>
      <c r="BY4" s="3"/>
    </row>
    <row r="5" spans="1:77" x14ac:dyDescent="0.25">
      <c r="A5" t="s">
        <v>189</v>
      </c>
      <c r="B5" s="8">
        <v>12</v>
      </c>
      <c r="C5" s="8">
        <v>13</v>
      </c>
      <c r="D5" s="8">
        <v>14</v>
      </c>
      <c r="E5" s="8">
        <v>15</v>
      </c>
      <c r="F5" s="8">
        <v>16</v>
      </c>
      <c r="G5" s="8">
        <v>17</v>
      </c>
      <c r="H5" s="8">
        <v>18</v>
      </c>
      <c r="I5" s="8">
        <v>19</v>
      </c>
      <c r="J5" s="8">
        <v>20</v>
      </c>
      <c r="K5" s="8">
        <v>21</v>
      </c>
      <c r="L5" s="8">
        <v>22</v>
      </c>
      <c r="M5" s="8">
        <v>23</v>
      </c>
      <c r="N5" s="8">
        <v>24</v>
      </c>
      <c r="O5" s="8">
        <v>25</v>
      </c>
      <c r="P5" s="8">
        <v>26</v>
      </c>
      <c r="Q5" s="8">
        <v>27</v>
      </c>
      <c r="R5" s="8">
        <v>28</v>
      </c>
      <c r="S5" s="8">
        <v>29</v>
      </c>
      <c r="T5" s="8">
        <v>30</v>
      </c>
      <c r="U5" s="8">
        <v>31</v>
      </c>
      <c r="V5" s="8">
        <v>32</v>
      </c>
      <c r="W5" s="8">
        <v>33</v>
      </c>
      <c r="X5" s="8">
        <v>34</v>
      </c>
      <c r="Y5" s="8">
        <v>35</v>
      </c>
      <c r="Z5" s="8">
        <v>36</v>
      </c>
      <c r="AA5" s="8">
        <v>37</v>
      </c>
      <c r="AB5" s="8">
        <v>38</v>
      </c>
      <c r="AC5" s="8">
        <v>39</v>
      </c>
      <c r="AD5" s="8">
        <v>52</v>
      </c>
      <c r="AE5" s="8">
        <v>53</v>
      </c>
      <c r="AF5" s="8">
        <v>54</v>
      </c>
      <c r="AG5" s="8">
        <v>55</v>
      </c>
      <c r="AH5" s="8">
        <v>56</v>
      </c>
      <c r="AI5" s="2"/>
      <c r="AJ5" s="2"/>
      <c r="AL5" s="3"/>
      <c r="AM5" t="s">
        <v>189</v>
      </c>
      <c r="AN5" s="8">
        <v>12</v>
      </c>
      <c r="AO5" s="8">
        <v>13</v>
      </c>
      <c r="AP5" s="8">
        <v>14</v>
      </c>
      <c r="AQ5" s="8">
        <v>15</v>
      </c>
      <c r="AR5" s="8">
        <v>16</v>
      </c>
      <c r="AS5" s="8">
        <v>17</v>
      </c>
      <c r="AT5" s="8">
        <v>18</v>
      </c>
      <c r="AU5" s="8">
        <v>19</v>
      </c>
      <c r="AV5" s="8">
        <v>20</v>
      </c>
      <c r="AW5" s="8">
        <v>21</v>
      </c>
      <c r="AX5" s="8">
        <v>22</v>
      </c>
      <c r="AY5" s="8">
        <v>23</v>
      </c>
      <c r="AZ5" s="8">
        <v>24</v>
      </c>
      <c r="BA5" s="8">
        <v>25</v>
      </c>
      <c r="BB5" s="8">
        <v>26</v>
      </c>
      <c r="BC5" s="8">
        <v>27</v>
      </c>
      <c r="BD5" s="8">
        <v>28</v>
      </c>
      <c r="BE5" s="8">
        <v>29</v>
      </c>
      <c r="BF5" s="8">
        <v>30</v>
      </c>
      <c r="BG5" s="8">
        <v>31</v>
      </c>
      <c r="BH5" s="8">
        <v>32</v>
      </c>
      <c r="BI5" s="8">
        <v>33</v>
      </c>
      <c r="BJ5" s="8">
        <v>34</v>
      </c>
      <c r="BK5" s="8">
        <v>35</v>
      </c>
      <c r="BL5" s="8">
        <v>36</v>
      </c>
      <c r="BM5" s="8">
        <v>37</v>
      </c>
      <c r="BN5" s="8">
        <v>38</v>
      </c>
      <c r="BO5" s="8">
        <v>39</v>
      </c>
      <c r="BP5" s="8">
        <v>52</v>
      </c>
      <c r="BQ5" s="8">
        <v>53</v>
      </c>
      <c r="BR5" s="8">
        <v>54</v>
      </c>
      <c r="BS5" s="8">
        <v>55</v>
      </c>
      <c r="BT5" s="8">
        <v>56</v>
      </c>
      <c r="BY5" s="3"/>
    </row>
    <row r="6" spans="1:77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9"/>
      <c r="AJ6" s="9"/>
      <c r="AL6" s="3"/>
      <c r="BY6" s="3"/>
    </row>
    <row r="7" spans="1:77" x14ac:dyDescent="0.25">
      <c r="A7" s="4" t="s">
        <v>70</v>
      </c>
      <c r="B7" s="5">
        <v>2025</v>
      </c>
      <c r="C7" s="5">
        <v>2026</v>
      </c>
      <c r="D7" s="5">
        <v>2027</v>
      </c>
      <c r="E7" s="5">
        <v>2028</v>
      </c>
      <c r="F7" s="5">
        <v>2029</v>
      </c>
      <c r="G7" s="5">
        <v>2030</v>
      </c>
      <c r="H7" s="5">
        <v>2031</v>
      </c>
      <c r="I7" s="5">
        <v>2032</v>
      </c>
      <c r="J7" s="5">
        <v>2033</v>
      </c>
      <c r="K7" s="5">
        <v>2034</v>
      </c>
      <c r="L7" s="5">
        <v>2035</v>
      </c>
      <c r="M7" s="5">
        <v>2036</v>
      </c>
      <c r="N7" s="5">
        <v>2037</v>
      </c>
      <c r="O7" s="5">
        <v>2038</v>
      </c>
      <c r="P7" s="5">
        <v>2039</v>
      </c>
      <c r="Q7" s="5">
        <v>2040</v>
      </c>
      <c r="R7" s="5">
        <v>2041</v>
      </c>
      <c r="S7" s="5">
        <v>2042</v>
      </c>
      <c r="T7" s="5">
        <v>2043</v>
      </c>
      <c r="U7" s="5">
        <v>2044</v>
      </c>
      <c r="V7" s="5">
        <v>2045</v>
      </c>
      <c r="W7" s="5">
        <v>2046</v>
      </c>
      <c r="X7" s="5">
        <v>2047</v>
      </c>
      <c r="Y7" s="5">
        <v>2048</v>
      </c>
      <c r="Z7" s="5">
        <v>2049</v>
      </c>
      <c r="AA7" s="5">
        <v>2050</v>
      </c>
      <c r="AB7" s="5">
        <v>2051</v>
      </c>
      <c r="AC7" s="5">
        <v>2052</v>
      </c>
      <c r="AD7" s="5">
        <v>2065</v>
      </c>
      <c r="AE7" s="5">
        <v>2066</v>
      </c>
      <c r="AF7" s="5">
        <v>2067</v>
      </c>
      <c r="AG7" s="5">
        <v>2068</v>
      </c>
      <c r="AH7" s="5">
        <v>2069</v>
      </c>
      <c r="AI7" s="5" t="s">
        <v>187</v>
      </c>
      <c r="AJ7" s="5" t="s">
        <v>188</v>
      </c>
      <c r="AK7" s="6" t="s">
        <v>71</v>
      </c>
      <c r="AL7" s="3"/>
      <c r="AM7" s="4" t="s">
        <v>70</v>
      </c>
      <c r="AN7" s="5">
        <v>2025</v>
      </c>
      <c r="AO7" s="5">
        <v>2026</v>
      </c>
      <c r="AP7" s="5">
        <v>2027</v>
      </c>
      <c r="AQ7" s="5">
        <v>2028</v>
      </c>
      <c r="AR7" s="5">
        <v>2029</v>
      </c>
      <c r="AS7" s="5">
        <v>2030</v>
      </c>
      <c r="AT7" s="5">
        <v>2031</v>
      </c>
      <c r="AU7" s="5">
        <v>2032</v>
      </c>
      <c r="AV7" s="5">
        <v>2033</v>
      </c>
      <c r="AW7" s="5">
        <v>2034</v>
      </c>
      <c r="AX7" s="5">
        <v>2035</v>
      </c>
      <c r="AY7" s="5">
        <v>2036</v>
      </c>
      <c r="AZ7" s="5">
        <v>2037</v>
      </c>
      <c r="BA7" s="5">
        <v>2038</v>
      </c>
      <c r="BB7" s="5">
        <v>2039</v>
      </c>
      <c r="BC7" s="5">
        <v>2040</v>
      </c>
      <c r="BD7" s="5">
        <v>2041</v>
      </c>
      <c r="BE7" s="5">
        <v>2042</v>
      </c>
      <c r="BF7" s="5">
        <v>2043</v>
      </c>
      <c r="BG7" s="5">
        <v>2044</v>
      </c>
      <c r="BH7" s="5">
        <v>2045</v>
      </c>
      <c r="BI7" s="5">
        <v>2046</v>
      </c>
      <c r="BJ7" s="5">
        <v>2047</v>
      </c>
      <c r="BK7" s="5">
        <v>2048</v>
      </c>
      <c r="BL7" s="5">
        <v>2049</v>
      </c>
      <c r="BM7" s="5">
        <v>2050</v>
      </c>
      <c r="BN7" s="5">
        <v>2051</v>
      </c>
      <c r="BO7" s="5">
        <v>2052</v>
      </c>
      <c r="BP7" s="5">
        <v>2065</v>
      </c>
      <c r="BQ7" s="5">
        <v>2066</v>
      </c>
      <c r="BR7" s="5">
        <v>2067</v>
      </c>
      <c r="BS7" s="5">
        <v>2068</v>
      </c>
      <c r="BT7" s="5">
        <v>2069</v>
      </c>
      <c r="BU7" s="6" t="s">
        <v>187</v>
      </c>
      <c r="BV7" s="6" t="s">
        <v>188</v>
      </c>
      <c r="BW7" s="6" t="s">
        <v>71</v>
      </c>
      <c r="BY7" s="3"/>
    </row>
    <row r="8" spans="1:77" s="49" customFormat="1" x14ac:dyDescent="0.25">
      <c r="A8" s="10" t="s">
        <v>73</v>
      </c>
      <c r="B8" s="57" cm="1">
        <f t="array" ref="B8">INDEX(calc!$A:$K,B$5,$AJ8)</f>
        <v>141.22</v>
      </c>
      <c r="C8" s="57" cm="1">
        <f t="array" ref="C8">INDEX(calc!$A:$K,C$5,$AJ8)</f>
        <v>142.09</v>
      </c>
      <c r="D8" s="57" cm="1">
        <f t="array" ref="D8">INDEX(calc!$A:$K,D$5,$AJ8)</f>
        <v>99.88</v>
      </c>
      <c r="E8" s="57" cm="1">
        <f t="array" ref="E8">INDEX(calc!$A:$K,E$5,$AJ8)</f>
        <v>63.44</v>
      </c>
      <c r="F8" s="57" cm="1">
        <f t="array" ref="F8">INDEX(calc!$A:$K,F$5,$AJ8)</f>
        <v>162.04000000000002</v>
      </c>
      <c r="G8" s="57" cm="1">
        <f t="array" ref="G8">INDEX(calc!$A:$K,G$5,$AJ8)</f>
        <v>167.98</v>
      </c>
      <c r="H8" s="57" cm="1">
        <f t="array" ref="H8">INDEX(calc!$A:$K,H$5,$AJ8)</f>
        <v>164.94</v>
      </c>
      <c r="I8" s="57" cm="1">
        <f t="array" ref="I8">INDEX(calc!$A:$K,I$5,$AJ8)</f>
        <v>177.60000000000002</v>
      </c>
      <c r="J8" s="57" cm="1">
        <f t="array" ref="J8">INDEX(calc!$A:$K,J$5,$AJ8)</f>
        <v>169.3</v>
      </c>
      <c r="K8" s="57" cm="1">
        <f t="array" ref="K8">INDEX(calc!$A:$K,K$5,$AJ8)</f>
        <v>165.32</v>
      </c>
      <c r="L8" s="57" cm="1">
        <f t="array" ref="L8">INDEX(calc!$A:$K,L$5,$AJ8)</f>
        <v>164.73000000000002</v>
      </c>
      <c r="M8" s="57" cm="1">
        <f t="array" ref="M8">INDEX(calc!$A:$K,M$5,$AJ8)</f>
        <v>0</v>
      </c>
      <c r="N8" s="57" cm="1">
        <f t="array" ref="N8">INDEX(calc!$A:$K,N$5,$AJ8)</f>
        <v>1</v>
      </c>
      <c r="O8" s="57" cm="1">
        <f t="array" ref="O8">INDEX(calc!$A:$K,O$5,$AJ8)</f>
        <v>0</v>
      </c>
      <c r="P8" s="57" cm="1">
        <f t="array" ref="P8">INDEX(calc!$A:$K,P$5,$AJ8)</f>
        <v>0</v>
      </c>
      <c r="Q8" s="57" cm="1">
        <f t="array" ref="Q8">INDEX(calc!$A:$K,Q$5,$AJ8)</f>
        <v>0</v>
      </c>
      <c r="R8" s="57" cm="1">
        <f t="array" ref="R8">INDEX(calc!$A:$K,R$5,$AJ8)</f>
        <v>0</v>
      </c>
      <c r="S8" s="57" cm="1">
        <f t="array" ref="S8">INDEX(calc!$A:$K,S$5,$AJ8)</f>
        <v>2</v>
      </c>
      <c r="T8" s="57" cm="1">
        <f t="array" ref="T8">INDEX(calc!$A:$K,T$5,$AJ8)</f>
        <v>0</v>
      </c>
      <c r="U8" s="57" cm="1">
        <f t="array" ref="U8">INDEX(calc!$A:$K,U$5,$AJ8)</f>
        <v>0</v>
      </c>
      <c r="V8" s="57" cm="1">
        <f t="array" ref="V8">INDEX(calc!$A:$K,V$5,$AJ8)</f>
        <v>1</v>
      </c>
      <c r="W8" s="57" cm="1">
        <f t="array" ref="W8">INDEX(calc!$A:$K,W$5,$AJ8)</f>
        <v>0</v>
      </c>
      <c r="X8" s="57" cm="1">
        <f t="array" ref="X8">INDEX(calc!$A:$K,X$5,$AJ8)</f>
        <v>0</v>
      </c>
      <c r="Y8" s="57" cm="1">
        <f t="array" ref="Y8">INDEX(calc!$A:$K,Y$5,$AJ8)</f>
        <v>1</v>
      </c>
      <c r="Z8" s="57" cm="1">
        <f t="array" ref="Z8">INDEX(calc!$A:$K,Z$5,$AJ8)</f>
        <v>0</v>
      </c>
      <c r="AA8" s="57" cm="1">
        <f t="array" ref="AA8">INDEX(calc!$A:$K,AA$5,$AJ8)</f>
        <v>0</v>
      </c>
      <c r="AB8" s="57" cm="1">
        <f t="array" ref="AB8">INDEX(calc!$A:$K,AB$5,$AJ8)</f>
        <v>0</v>
      </c>
      <c r="AC8" s="57" cm="1">
        <f t="array" ref="AC8">INDEX(calc!$A:$K,AC$5,$AJ8)</f>
        <v>0</v>
      </c>
      <c r="AD8" s="57"/>
      <c r="AE8" s="57"/>
      <c r="AF8" s="57"/>
      <c r="AG8" s="57"/>
      <c r="AH8" s="57"/>
      <c r="AI8" s="58"/>
      <c r="AJ8" s="58">
        <v>2</v>
      </c>
      <c r="AK8" s="59" t="s">
        <v>83</v>
      </c>
      <c r="AL8" s="50"/>
      <c r="AM8" s="3" t="s">
        <v>73</v>
      </c>
      <c r="AN8" s="7">
        <f t="shared" ref="AN8:BO8" si="0">B8</f>
        <v>141.22</v>
      </c>
      <c r="AO8" s="7">
        <f t="shared" si="0"/>
        <v>142.09</v>
      </c>
      <c r="AP8" s="7">
        <f t="shared" si="0"/>
        <v>99.88</v>
      </c>
      <c r="AQ8" s="7">
        <f t="shared" si="0"/>
        <v>63.44</v>
      </c>
      <c r="AR8" s="7">
        <f t="shared" si="0"/>
        <v>162.04000000000002</v>
      </c>
      <c r="AS8" s="7">
        <f t="shared" si="0"/>
        <v>167.98</v>
      </c>
      <c r="AT8" s="7">
        <f t="shared" si="0"/>
        <v>164.94</v>
      </c>
      <c r="AU8" s="7">
        <f t="shared" si="0"/>
        <v>177.60000000000002</v>
      </c>
      <c r="AV8" s="7">
        <f t="shared" si="0"/>
        <v>169.3</v>
      </c>
      <c r="AW8" s="7">
        <f t="shared" si="0"/>
        <v>165.32</v>
      </c>
      <c r="AX8" s="7">
        <f t="shared" si="0"/>
        <v>164.73000000000002</v>
      </c>
      <c r="AY8" s="7">
        <f t="shared" si="0"/>
        <v>0</v>
      </c>
      <c r="AZ8" s="7">
        <f t="shared" si="0"/>
        <v>1</v>
      </c>
      <c r="BA8" s="7">
        <f t="shared" si="0"/>
        <v>0</v>
      </c>
      <c r="BB8" s="7">
        <f t="shared" si="0"/>
        <v>0</v>
      </c>
      <c r="BC8" s="7">
        <f t="shared" si="0"/>
        <v>0</v>
      </c>
      <c r="BD8" s="7">
        <f t="shared" si="0"/>
        <v>0</v>
      </c>
      <c r="BE8" s="7">
        <f t="shared" si="0"/>
        <v>2</v>
      </c>
      <c r="BF8" s="7">
        <f t="shared" si="0"/>
        <v>0</v>
      </c>
      <c r="BG8" s="7">
        <f t="shared" si="0"/>
        <v>0</v>
      </c>
      <c r="BH8" s="7">
        <f t="shared" si="0"/>
        <v>1</v>
      </c>
      <c r="BI8" s="7">
        <f t="shared" si="0"/>
        <v>0</v>
      </c>
      <c r="BJ8" s="7">
        <f t="shared" si="0"/>
        <v>0</v>
      </c>
      <c r="BK8" s="7">
        <f t="shared" si="0"/>
        <v>1</v>
      </c>
      <c r="BL8" s="7">
        <f t="shared" si="0"/>
        <v>0</v>
      </c>
      <c r="BM8" s="7">
        <f t="shared" si="0"/>
        <v>0</v>
      </c>
      <c r="BN8" s="7">
        <f t="shared" si="0"/>
        <v>0</v>
      </c>
      <c r="BO8" s="7">
        <f t="shared" si="0"/>
        <v>0</v>
      </c>
      <c r="BP8" s="7">
        <f>AD8</f>
        <v>0</v>
      </c>
      <c r="BQ8" s="7">
        <f>AE8</f>
        <v>0</v>
      </c>
      <c r="BR8" s="7">
        <f>AF8</f>
        <v>0</v>
      </c>
      <c r="BS8" s="7">
        <f>AG8</f>
        <v>0</v>
      </c>
      <c r="BT8" s="7">
        <f>AH8</f>
        <v>0</v>
      </c>
      <c r="BV8"/>
      <c r="BW8" s="3"/>
      <c r="BY8" s="48"/>
    </row>
    <row r="9" spans="1:77" x14ac:dyDescent="0.25">
      <c r="A9" s="14" t="s">
        <v>68</v>
      </c>
      <c r="B9" s="15" cm="1">
        <f t="array" ref="B9">INDEX(calc!$A:$K,B$5,$AJ9)</f>
        <v>68.81</v>
      </c>
      <c r="C9" s="15" cm="1">
        <f t="array" ref="C9">INDEX(calc!$A:$K,C$5,$AJ9)</f>
        <v>62.57</v>
      </c>
      <c r="D9" s="15" cm="1">
        <f t="array" ref="D9">INDEX(calc!$A:$K,D$5,$AJ9)</f>
        <v>63.79</v>
      </c>
      <c r="E9" s="15" cm="1">
        <f t="array" ref="E9">INDEX(calc!$A:$K,E$5,$AJ9)</f>
        <v>87.59</v>
      </c>
      <c r="F9" s="15" cm="1">
        <f t="array" ref="F9">INDEX(calc!$A:$K,F$5,$AJ9)</f>
        <v>90.32</v>
      </c>
      <c r="G9" s="15" cm="1">
        <f t="array" ref="G9">INDEX(calc!$A:$K,G$5,$AJ9)</f>
        <v>101.66</v>
      </c>
      <c r="H9" s="15" cm="1">
        <f t="array" ref="H9">INDEX(calc!$A:$K,H$5,$AJ9)</f>
        <v>84.33</v>
      </c>
      <c r="I9" s="15" cm="1">
        <f t="array" ref="I9">INDEX(calc!$A:$K,I$5,$AJ9)</f>
        <v>102.81</v>
      </c>
      <c r="J9" s="15" cm="1">
        <f t="array" ref="J9">INDEX(calc!$A:$K,J$5,$AJ9)</f>
        <v>88.88</v>
      </c>
      <c r="K9" s="15" cm="1">
        <f t="array" ref="K9">INDEX(calc!$A:$K,K$5,$AJ9)</f>
        <v>97.57</v>
      </c>
      <c r="L9" s="15" cm="1">
        <f t="array" ref="L9">INDEX(calc!$A:$K,L$5,$AJ9)</f>
        <v>91.899999999999991</v>
      </c>
      <c r="M9" s="15" cm="1">
        <f t="array" ref="M9">INDEX(calc!$A:$K,M$5,$AJ9)</f>
        <v>0</v>
      </c>
      <c r="N9" s="15" cm="1">
        <f t="array" ref="N9">INDEX(calc!$A:$K,N$5,$AJ9)</f>
        <v>0</v>
      </c>
      <c r="O9" s="15" cm="1">
        <f t="array" ref="O9">INDEX(calc!$A:$K,O$5,$AJ9)</f>
        <v>3</v>
      </c>
      <c r="P9" s="15" cm="1">
        <f t="array" ref="P9">INDEX(calc!$A:$K,P$5,$AJ9)</f>
        <v>0</v>
      </c>
      <c r="Q9" s="15" cm="1">
        <f t="array" ref="Q9">INDEX(calc!$A:$K,Q$5,$AJ9)</f>
        <v>0</v>
      </c>
      <c r="R9" s="15" cm="1">
        <f t="array" ref="R9">INDEX(calc!$A:$K,R$5,$AJ9)</f>
        <v>0</v>
      </c>
      <c r="S9" s="15" cm="1">
        <f t="array" ref="S9">INDEX(calc!$A:$K,S$5,$AJ9)</f>
        <v>0</v>
      </c>
      <c r="T9" s="15" cm="1">
        <f t="array" ref="T9">INDEX(calc!$A:$K,T$5,$AJ9)</f>
        <v>0</v>
      </c>
      <c r="U9" s="15" cm="1">
        <f t="array" ref="U9">INDEX(calc!$A:$K,U$5,$AJ9)</f>
        <v>0</v>
      </c>
      <c r="V9" s="15" cm="1">
        <f t="array" ref="V9">INDEX(calc!$A:$K,V$5,$AJ9)</f>
        <v>0</v>
      </c>
      <c r="W9" s="15" cm="1">
        <f t="array" ref="W9">INDEX(calc!$A:$K,W$5,$AJ9)</f>
        <v>0</v>
      </c>
      <c r="X9" s="15" cm="1">
        <f t="array" ref="X9">INDEX(calc!$A:$K,X$5,$AJ9)</f>
        <v>0</v>
      </c>
      <c r="Y9" s="15" cm="1">
        <f t="array" ref="Y9">INDEX(calc!$A:$K,Y$5,$AJ9)</f>
        <v>0</v>
      </c>
      <c r="Z9" s="15" cm="1">
        <f t="array" ref="Z9">INDEX(calc!$A:$K,Z$5,$AJ9)</f>
        <v>0</v>
      </c>
      <c r="AA9" s="15" cm="1">
        <f t="array" ref="AA9">INDEX(calc!$A:$K,AA$5,$AJ9)</f>
        <v>0</v>
      </c>
      <c r="AB9" s="15" cm="1">
        <f t="array" ref="AB9">INDEX(calc!$A:$K,AB$5,$AJ9)</f>
        <v>0</v>
      </c>
      <c r="AC9" s="15" cm="1">
        <f t="array" ref="AC9">INDEX(calc!$A:$K,AC$5,$AJ9)</f>
        <v>0</v>
      </c>
      <c r="AD9" s="15"/>
      <c r="AE9" s="15"/>
      <c r="AF9" s="15"/>
      <c r="AG9" s="15"/>
      <c r="AH9" s="15"/>
      <c r="AI9" s="16"/>
      <c r="AJ9" s="16">
        <v>3</v>
      </c>
      <c r="AK9" s="17" t="s">
        <v>86</v>
      </c>
      <c r="AL9" s="3"/>
      <c r="AM9" s="3" t="s">
        <v>75</v>
      </c>
      <c r="AN9" s="51">
        <f t="shared" ref="AN9:BO9" si="1">SUM(B9:B14)</f>
        <v>470.63900000000001</v>
      </c>
      <c r="AO9" s="51">
        <f t="shared" si="1"/>
        <v>457.96699999999998</v>
      </c>
      <c r="AP9" s="51">
        <f t="shared" si="1"/>
        <v>284.09000000000003</v>
      </c>
      <c r="AQ9" s="51">
        <f t="shared" si="1"/>
        <v>148.41999999999999</v>
      </c>
      <c r="AR9" s="51">
        <f t="shared" si="1"/>
        <v>143.715</v>
      </c>
      <c r="AS9" s="51">
        <f t="shared" si="1"/>
        <v>134.15800000000002</v>
      </c>
      <c r="AT9" s="51">
        <f t="shared" si="1"/>
        <v>143.44</v>
      </c>
      <c r="AU9" s="51">
        <f t="shared" si="1"/>
        <v>131.274</v>
      </c>
      <c r="AV9" s="51">
        <f t="shared" si="1"/>
        <v>140.46700000000001</v>
      </c>
      <c r="AW9" s="51">
        <f t="shared" si="1"/>
        <v>138.01599999999996</v>
      </c>
      <c r="AX9" s="51">
        <f t="shared" si="1"/>
        <v>142.97999999999999</v>
      </c>
      <c r="AY9" s="51">
        <f t="shared" si="1"/>
        <v>0</v>
      </c>
      <c r="AZ9" s="51">
        <f t="shared" si="1"/>
        <v>0</v>
      </c>
      <c r="BA9" s="51">
        <f t="shared" si="1"/>
        <v>3</v>
      </c>
      <c r="BB9" s="51">
        <f t="shared" si="1"/>
        <v>0</v>
      </c>
      <c r="BC9" s="51">
        <f t="shared" si="1"/>
        <v>0</v>
      </c>
      <c r="BD9" s="51">
        <f t="shared" si="1"/>
        <v>0</v>
      </c>
      <c r="BE9" s="51">
        <f t="shared" si="1"/>
        <v>0</v>
      </c>
      <c r="BF9" s="51">
        <f t="shared" si="1"/>
        <v>0</v>
      </c>
      <c r="BG9" s="51">
        <f t="shared" si="1"/>
        <v>0</v>
      </c>
      <c r="BH9" s="51">
        <f t="shared" si="1"/>
        <v>0</v>
      </c>
      <c r="BI9" s="51">
        <f t="shared" si="1"/>
        <v>0</v>
      </c>
      <c r="BJ9" s="51">
        <f t="shared" si="1"/>
        <v>0</v>
      </c>
      <c r="BK9" s="51">
        <f t="shared" si="1"/>
        <v>0</v>
      </c>
      <c r="BL9" s="51">
        <f t="shared" si="1"/>
        <v>0</v>
      </c>
      <c r="BM9" s="51">
        <f t="shared" si="1"/>
        <v>0</v>
      </c>
      <c r="BN9" s="51">
        <f t="shared" si="1"/>
        <v>0</v>
      </c>
      <c r="BO9" s="51">
        <f t="shared" si="1"/>
        <v>0</v>
      </c>
      <c r="BP9" s="51">
        <f>SUM(AD9:AD14)</f>
        <v>0</v>
      </c>
      <c r="BQ9" s="51">
        <f>SUM(AE9:AE14)</f>
        <v>0</v>
      </c>
      <c r="BR9" s="51">
        <f>SUM(AF9:AF14)</f>
        <v>0</v>
      </c>
      <c r="BS9" s="51">
        <f>SUM(AG9:AG14)</f>
        <v>0</v>
      </c>
      <c r="BT9" s="51">
        <f>SUM(AH9:AH14)</f>
        <v>0</v>
      </c>
      <c r="BW9" s="3" t="s">
        <v>76</v>
      </c>
      <c r="BY9" s="3"/>
    </row>
    <row r="10" spans="1:77" x14ac:dyDescent="0.25">
      <c r="A10" s="39" t="s">
        <v>87</v>
      </c>
      <c r="B10" s="11" cm="1">
        <f t="array" ref="B10">INDEX(Hoja1!$A:$BG,B$5,$AI10)</f>
        <v>2.4180000000000001</v>
      </c>
      <c r="C10" s="11" cm="1">
        <f t="array" ref="C10">INDEX(Hoja1!$A:$BG,C$5,$AI10)</f>
        <v>2.1659999999999999</v>
      </c>
      <c r="D10" s="11" cm="1">
        <f t="array" ref="D10">INDEX(Hoja1!$A:$BG,D$5,$AI10)</f>
        <v>32.49</v>
      </c>
      <c r="E10" s="11" cm="1">
        <f t="array" ref="E10">INDEX(Hoja1!$A:$BG,E$5,$AI10)</f>
        <v>50.91</v>
      </c>
      <c r="F10" s="11" cm="1">
        <f t="array" ref="F10">INDEX(Hoja1!$A:$BG,F$5,$AI10)</f>
        <v>43.94</v>
      </c>
      <c r="G10" s="11" cm="1">
        <f t="array" ref="G10">INDEX(Hoja1!$A:$BG,G$5,$AI10)</f>
        <v>24.46</v>
      </c>
      <c r="H10" s="11" cm="1">
        <f t="array" ref="H10">INDEX(Hoja1!$A:$BG,H$5,$AI10)</f>
        <v>48.83</v>
      </c>
      <c r="I10" s="11" cm="1">
        <f t="array" ref="I10">INDEX(Hoja1!$A:$BG,I$5,$AI10)</f>
        <v>20.21</v>
      </c>
      <c r="J10" s="11" cm="1">
        <f t="array" ref="J10">INDEX(Hoja1!$A:$BG,J$5,$AI10)</f>
        <v>41.86</v>
      </c>
      <c r="K10" s="11" cm="1">
        <f t="array" ref="K10">INDEX(Hoja1!$A:$BG,K$5,$AI10)</f>
        <v>31.33</v>
      </c>
      <c r="L10" s="11" cm="1">
        <f t="array" ref="L10">INDEX(Hoja1!$A:$BG,L$5,$AI10)</f>
        <v>40.9</v>
      </c>
      <c r="M10" s="11" cm="1">
        <f t="array" ref="M10">INDEX(Hoja1!$A:$BG,M$5,$AI10)</f>
        <v>0</v>
      </c>
      <c r="N10" s="11" cm="1">
        <f t="array" ref="N10">INDEX(Hoja1!$A:$BG,N$5,$AI10)</f>
        <v>0</v>
      </c>
      <c r="O10" s="11" cm="1">
        <f t="array" ref="O10">INDEX(Hoja1!$A:$BG,O$5,$AI10)</f>
        <v>0</v>
      </c>
      <c r="P10" s="11" cm="1">
        <f t="array" ref="P10">INDEX(Hoja1!$A:$BG,P$5,$AI10)</f>
        <v>0</v>
      </c>
      <c r="Q10" s="11" cm="1">
        <f t="array" ref="Q10">INDEX(Hoja1!$A:$BG,Q$5,$AI10)</f>
        <v>0</v>
      </c>
      <c r="R10" s="11" cm="1">
        <f t="array" ref="R10">INDEX(Hoja1!$A:$BG,R$5,$AI10)</f>
        <v>0</v>
      </c>
      <c r="S10" s="11" cm="1">
        <f t="array" ref="S10">INDEX(Hoja1!$A:$BG,S$5,$AI10)</f>
        <v>0</v>
      </c>
      <c r="T10" s="11" cm="1">
        <f t="array" ref="T10">INDEX(Hoja1!$A:$BG,T$5,$AI10)</f>
        <v>0</v>
      </c>
      <c r="U10" s="11" cm="1">
        <f t="array" ref="U10">INDEX(Hoja1!$A:$BG,U$5,$AI10)</f>
        <v>0</v>
      </c>
      <c r="V10" s="11" cm="1">
        <f t="array" ref="V10">INDEX(Hoja1!$A:$BG,V$5,$AI10)</f>
        <v>0</v>
      </c>
      <c r="W10" s="11" cm="1">
        <f t="array" ref="W10">INDEX(Hoja1!$A:$BG,W$5,$AI10)</f>
        <v>0</v>
      </c>
      <c r="X10" s="11" cm="1">
        <f t="array" ref="X10">INDEX(Hoja1!$A:$BG,X$5,$AI10)</f>
        <v>0</v>
      </c>
      <c r="Y10" s="11" cm="1">
        <f t="array" ref="Y10">INDEX(Hoja1!$A:$BG,Y$5,$AI10)</f>
        <v>0</v>
      </c>
      <c r="Z10" s="11" cm="1">
        <f t="array" ref="Z10">INDEX(Hoja1!$A:$BG,Z$5,$AI10)</f>
        <v>0</v>
      </c>
      <c r="AA10" s="11" cm="1">
        <f t="array" ref="AA10">INDEX(Hoja1!$A:$BG,AA$5,$AI10)</f>
        <v>0</v>
      </c>
      <c r="AB10" s="11" cm="1">
        <f t="array" ref="AB10">INDEX(Hoja1!$A:$BG,AB$5,$AI10)</f>
        <v>0</v>
      </c>
      <c r="AC10" s="11" cm="1">
        <f t="array" ref="AC10">INDEX(Hoja1!$A:$BG,AC$5,$AI10)</f>
        <v>0</v>
      </c>
      <c r="AD10" s="11"/>
      <c r="AE10" s="11"/>
      <c r="AF10" s="11"/>
      <c r="AG10" s="11"/>
      <c r="AH10" s="11"/>
      <c r="AI10" s="12">
        <v>7</v>
      </c>
      <c r="AJ10" s="12"/>
      <c r="AK10" s="12"/>
      <c r="AL10" s="3"/>
      <c r="AM10" s="3" t="s">
        <v>77</v>
      </c>
      <c r="AN10" s="51">
        <f t="shared" ref="AN10:BO10" si="2">B15</f>
        <v>90.71</v>
      </c>
      <c r="AO10" s="51">
        <f t="shared" si="2"/>
        <v>88.41</v>
      </c>
      <c r="AP10" s="51">
        <f t="shared" si="2"/>
        <v>43.57</v>
      </c>
      <c r="AQ10" s="51">
        <f t="shared" si="2"/>
        <v>0</v>
      </c>
      <c r="AR10" s="51">
        <f t="shared" si="2"/>
        <v>0</v>
      </c>
      <c r="AS10" s="51">
        <f t="shared" si="2"/>
        <v>0</v>
      </c>
      <c r="AT10" s="51">
        <f t="shared" si="2"/>
        <v>0</v>
      </c>
      <c r="AU10" s="51">
        <f t="shared" si="2"/>
        <v>0</v>
      </c>
      <c r="AV10" s="51">
        <f t="shared" si="2"/>
        <v>0</v>
      </c>
      <c r="AW10" s="51">
        <f t="shared" si="2"/>
        <v>0</v>
      </c>
      <c r="AX10" s="51">
        <f t="shared" si="2"/>
        <v>0</v>
      </c>
      <c r="AY10" s="51">
        <f t="shared" si="2"/>
        <v>0</v>
      </c>
      <c r="AZ10" s="51">
        <f t="shared" si="2"/>
        <v>0</v>
      </c>
      <c r="BA10" s="51">
        <f t="shared" si="2"/>
        <v>0</v>
      </c>
      <c r="BB10" s="51">
        <f t="shared" si="2"/>
        <v>0</v>
      </c>
      <c r="BC10" s="51">
        <f t="shared" si="2"/>
        <v>0</v>
      </c>
      <c r="BD10" s="51">
        <f t="shared" si="2"/>
        <v>0</v>
      </c>
      <c r="BE10" s="51">
        <f t="shared" si="2"/>
        <v>0</v>
      </c>
      <c r="BF10" s="51">
        <f t="shared" si="2"/>
        <v>0</v>
      </c>
      <c r="BG10" s="51">
        <f t="shared" si="2"/>
        <v>0</v>
      </c>
      <c r="BH10" s="51">
        <f t="shared" si="2"/>
        <v>0</v>
      </c>
      <c r="BI10" s="51">
        <f t="shared" si="2"/>
        <v>0</v>
      </c>
      <c r="BJ10" s="51">
        <f t="shared" si="2"/>
        <v>0</v>
      </c>
      <c r="BK10" s="51">
        <f t="shared" si="2"/>
        <v>0</v>
      </c>
      <c r="BL10" s="51">
        <f t="shared" si="2"/>
        <v>0</v>
      </c>
      <c r="BM10" s="51">
        <f t="shared" si="2"/>
        <v>0</v>
      </c>
      <c r="BN10" s="51">
        <f t="shared" si="2"/>
        <v>0</v>
      </c>
      <c r="BO10" s="51">
        <f t="shared" si="2"/>
        <v>0</v>
      </c>
      <c r="BP10" s="51">
        <f>AD15</f>
        <v>0</v>
      </c>
      <c r="BQ10" s="51">
        <f>AE15</f>
        <v>0</v>
      </c>
      <c r="BR10" s="51">
        <f>AF15</f>
        <v>0</v>
      </c>
      <c r="BS10" s="51">
        <f>AG15</f>
        <v>0</v>
      </c>
      <c r="BT10" s="51">
        <f>AH15</f>
        <v>0</v>
      </c>
      <c r="BW10" s="3" t="s">
        <v>78</v>
      </c>
      <c r="BY10" s="3"/>
    </row>
    <row r="11" spans="1:77" x14ac:dyDescent="0.25">
      <c r="A11" s="1" t="s">
        <v>88</v>
      </c>
      <c r="B11" s="18" cm="1">
        <f t="array" ref="B11">INDEX(Hoja1!$A:$BG,B$5,$AI11)</f>
        <v>34.61</v>
      </c>
      <c r="C11" s="18" cm="1">
        <f t="array" ref="C11">INDEX(Hoja1!$A:$BG,C$5,$AI11)</f>
        <v>34.229999999999997</v>
      </c>
      <c r="D11" s="18" cm="1">
        <f t="array" ref="D11">INDEX(Hoja1!$A:$BG,D$5,$AI11)</f>
        <v>10.91</v>
      </c>
      <c r="E11" s="18" cm="1">
        <f t="array" ref="E11">INDEX(Hoja1!$A:$BG,E$5,$AI11)</f>
        <v>9.92</v>
      </c>
      <c r="F11" s="18" cm="1">
        <f t="array" ref="F11">INDEX(Hoja1!$A:$BG,F$5,$AI11)</f>
        <v>9.4550000000000001</v>
      </c>
      <c r="G11" s="18" cm="1">
        <f t="array" ref="G11">INDEX(Hoja1!$A:$BG,G$5,$AI11)</f>
        <v>8.0380000000000003</v>
      </c>
      <c r="H11" s="18" cm="1">
        <f t="array" ref="H11">INDEX(Hoja1!$A:$BG,H$5,$AI11)</f>
        <v>10.28</v>
      </c>
      <c r="I11" s="18" cm="1">
        <f t="array" ref="I11">INDEX(Hoja1!$A:$BG,I$5,$AI11)</f>
        <v>8.2539999999999996</v>
      </c>
      <c r="J11" s="18" cm="1">
        <f t="array" ref="J11">INDEX(Hoja1!$A:$BG,J$5,$AI11)</f>
        <v>9.7270000000000003</v>
      </c>
      <c r="K11" s="18" cm="1">
        <f t="array" ref="K11">INDEX(Hoja1!$A:$BG,K$5,$AI11)</f>
        <v>9.1159999999999997</v>
      </c>
      <c r="L11" s="18" cm="1">
        <f t="array" ref="L11">INDEX(Hoja1!$A:$BG,L$5,$AI11)</f>
        <v>10.18</v>
      </c>
      <c r="M11" s="18" cm="1">
        <f t="array" ref="M11">INDEX(Hoja1!$A:$BG,M$5,$AI11)</f>
        <v>0</v>
      </c>
      <c r="N11" s="18" cm="1">
        <f t="array" ref="N11">INDEX(Hoja1!$A:$BG,N$5,$AI11)</f>
        <v>0</v>
      </c>
      <c r="O11" s="18" cm="1">
        <f t="array" ref="O11">INDEX(Hoja1!$A:$BG,O$5,$AI11)</f>
        <v>0</v>
      </c>
      <c r="P11" s="18" cm="1">
        <f t="array" ref="P11">INDEX(Hoja1!$A:$BG,P$5,$AI11)</f>
        <v>0</v>
      </c>
      <c r="Q11" s="18" cm="1">
        <f t="array" ref="Q11">INDEX(Hoja1!$A:$BG,Q$5,$AI11)</f>
        <v>0</v>
      </c>
      <c r="R11" s="18" cm="1">
        <f t="array" ref="R11">INDEX(Hoja1!$A:$BG,R$5,$AI11)</f>
        <v>0</v>
      </c>
      <c r="S11" s="18" cm="1">
        <f t="array" ref="S11">INDEX(Hoja1!$A:$BG,S$5,$AI11)</f>
        <v>0</v>
      </c>
      <c r="T11" s="18" cm="1">
        <f t="array" ref="T11">INDEX(Hoja1!$A:$BG,T$5,$AI11)</f>
        <v>0</v>
      </c>
      <c r="U11" s="18" cm="1">
        <f t="array" ref="U11">INDEX(Hoja1!$A:$BG,U$5,$AI11)</f>
        <v>0</v>
      </c>
      <c r="V11" s="18" cm="1">
        <f t="array" ref="V11">INDEX(Hoja1!$A:$BG,V$5,$AI11)</f>
        <v>0</v>
      </c>
      <c r="W11" s="18" cm="1">
        <f t="array" ref="W11">INDEX(Hoja1!$A:$BG,W$5,$AI11)</f>
        <v>0</v>
      </c>
      <c r="X11" s="18" cm="1">
        <f t="array" ref="X11">INDEX(Hoja1!$A:$BG,X$5,$AI11)</f>
        <v>0</v>
      </c>
      <c r="Y11" s="18" cm="1">
        <f t="array" ref="Y11">INDEX(Hoja1!$A:$BG,Y$5,$AI11)</f>
        <v>0</v>
      </c>
      <c r="Z11" s="18" cm="1">
        <f t="array" ref="Z11">INDEX(Hoja1!$A:$BG,Z$5,$AI11)</f>
        <v>0</v>
      </c>
      <c r="AA11" s="18" cm="1">
        <f t="array" ref="AA11">INDEX(Hoja1!$A:$BG,AA$5,$AI11)</f>
        <v>0</v>
      </c>
      <c r="AB11" s="18" cm="1">
        <f t="array" ref="AB11">INDEX(Hoja1!$A:$BG,AB$5,$AI11)</f>
        <v>0</v>
      </c>
      <c r="AC11" s="18" cm="1">
        <f t="array" ref="AC11">INDEX(Hoja1!$A:$BG,AC$5,$AI11)</f>
        <v>0</v>
      </c>
      <c r="AD11" s="18"/>
      <c r="AE11" s="18"/>
      <c r="AF11" s="18"/>
      <c r="AG11" s="18"/>
      <c r="AH11" s="18"/>
      <c r="AI11" s="7">
        <v>8</v>
      </c>
      <c r="AJ11" s="7"/>
      <c r="AK11" s="3"/>
      <c r="AL11" s="3"/>
      <c r="AM11" s="50" t="s">
        <v>79</v>
      </c>
      <c r="AN11" s="52">
        <f t="shared" ref="AN11:BO11" si="3">B22+B23+B26+B27+B29+B30</f>
        <v>161.482</v>
      </c>
      <c r="AO11" s="52">
        <f t="shared" si="3"/>
        <v>165.85099999999997</v>
      </c>
      <c r="AP11" s="52">
        <f t="shared" si="3"/>
        <v>168.03200000000001</v>
      </c>
      <c r="AQ11" s="52">
        <f t="shared" si="3"/>
        <v>168.923</v>
      </c>
      <c r="AR11" s="52">
        <f t="shared" si="3"/>
        <v>172.34799999999998</v>
      </c>
      <c r="AS11" s="52">
        <f t="shared" si="3"/>
        <v>174.42599999999999</v>
      </c>
      <c r="AT11" s="52">
        <f t="shared" si="3"/>
        <v>173.393</v>
      </c>
      <c r="AU11" s="52">
        <f t="shared" si="3"/>
        <v>176.76499999999999</v>
      </c>
      <c r="AV11" s="52">
        <f t="shared" si="3"/>
        <v>169.53399999999999</v>
      </c>
      <c r="AW11" s="52">
        <f t="shared" si="3"/>
        <v>173.39699999999999</v>
      </c>
      <c r="AX11" s="52">
        <f t="shared" si="3"/>
        <v>164.96600000000001</v>
      </c>
      <c r="AY11" s="52">
        <f t="shared" si="3"/>
        <v>69.259999999999991</v>
      </c>
      <c r="AZ11" s="52">
        <f t="shared" si="3"/>
        <v>68.050000000000011</v>
      </c>
      <c r="BA11" s="52">
        <f t="shared" si="3"/>
        <v>67.63</v>
      </c>
      <c r="BB11" s="52">
        <f t="shared" si="3"/>
        <v>66.789999999999992</v>
      </c>
      <c r="BC11" s="52">
        <f t="shared" si="3"/>
        <v>67.05</v>
      </c>
      <c r="BD11" s="52">
        <f t="shared" si="3"/>
        <v>67.040000000000006</v>
      </c>
      <c r="BE11" s="52">
        <f t="shared" si="3"/>
        <v>66.97</v>
      </c>
      <c r="BF11" s="52">
        <f t="shared" si="3"/>
        <v>66.990000000000009</v>
      </c>
      <c r="BG11" s="52">
        <f t="shared" si="3"/>
        <v>66.56</v>
      </c>
      <c r="BH11" s="52">
        <f t="shared" si="3"/>
        <v>66.8</v>
      </c>
      <c r="BI11" s="52">
        <f t="shared" si="3"/>
        <v>67.17</v>
      </c>
      <c r="BJ11" s="52">
        <f t="shared" si="3"/>
        <v>67.19</v>
      </c>
      <c r="BK11" s="52">
        <f t="shared" si="3"/>
        <v>67.28</v>
      </c>
      <c r="BL11" s="52">
        <f t="shared" si="3"/>
        <v>66.81</v>
      </c>
      <c r="BM11" s="52">
        <f t="shared" si="3"/>
        <v>67.05</v>
      </c>
      <c r="BN11" s="52">
        <f t="shared" si="3"/>
        <v>66.75</v>
      </c>
      <c r="BO11" s="52">
        <f t="shared" si="3"/>
        <v>66.77000000000001</v>
      </c>
      <c r="BP11" s="52">
        <f>AD22+AD23+AD26+AD27+AD29+AD30</f>
        <v>0</v>
      </c>
      <c r="BQ11" s="52">
        <f>AE22+AE23+AE26+AE27+AE29+AE30</f>
        <v>0</v>
      </c>
      <c r="BR11" s="52">
        <f>AF22+AF23+AF26+AF27+AF29+AF30</f>
        <v>0</v>
      </c>
      <c r="BS11" s="52">
        <f>AG22+AG23+AG26+AG27+AG29+AG30</f>
        <v>0</v>
      </c>
      <c r="BT11" s="52">
        <f>AH22+AH23+AH26+AH27+AH29+AH30</f>
        <v>0</v>
      </c>
      <c r="BU11" s="2"/>
      <c r="BV11" s="28"/>
      <c r="BW11" s="50" t="s">
        <v>80</v>
      </c>
      <c r="BX11" s="28"/>
      <c r="BY11" s="3"/>
    </row>
    <row r="12" spans="1:77" x14ac:dyDescent="0.25">
      <c r="A12" s="1" t="s">
        <v>91</v>
      </c>
      <c r="B12" s="18" cm="1">
        <f t="array" ref="B12">INDEX(Hoja1!$A:$BG,B$5,$AI12)</f>
        <v>360.5</v>
      </c>
      <c r="C12" s="18" cm="1">
        <f t="array" ref="C12">INDEX(Hoja1!$A:$BG,C$5,$AI12)</f>
        <v>354.7</v>
      </c>
      <c r="D12" s="18" cm="1">
        <f t="array" ref="D12">INDEX(Hoja1!$A:$BG,D$5,$AI12)</f>
        <v>176.9</v>
      </c>
      <c r="E12" s="18" cm="1">
        <f t="array" ref="E12">INDEX(Hoja1!$A:$BG,E$5,$AI12)</f>
        <v>0</v>
      </c>
      <c r="F12" s="18" cm="1">
        <f t="array" ref="F12">INDEX(Hoja1!$A:$BG,F$5,$AI12)</f>
        <v>0</v>
      </c>
      <c r="G12" s="18" cm="1">
        <f t="array" ref="G12">INDEX(Hoja1!$A:$BG,G$5,$AI12)</f>
        <v>0</v>
      </c>
      <c r="H12" s="18" cm="1">
        <f t="array" ref="H12">INDEX(Hoja1!$A:$BG,H$5,$AI12)</f>
        <v>0</v>
      </c>
      <c r="I12" s="18" cm="1">
        <f t="array" ref="I12">INDEX(Hoja1!$A:$BG,I$5,$AI12)</f>
        <v>0</v>
      </c>
      <c r="J12" s="18" cm="1">
        <f t="array" ref="J12">INDEX(Hoja1!$A:$BG,J$5,$AI12)</f>
        <v>0</v>
      </c>
      <c r="K12" s="18" cm="1">
        <f t="array" ref="K12">INDEX(Hoja1!$A:$BG,K$5,$AI12)</f>
        <v>0</v>
      </c>
      <c r="L12" s="18" cm="1">
        <f t="array" ref="L12">INDEX(Hoja1!$A:$BG,L$5,$AI12)</f>
        <v>0</v>
      </c>
      <c r="M12" s="18" cm="1">
        <f t="array" ref="M12">INDEX(Hoja1!$A:$BG,M$5,$AI12)</f>
        <v>0</v>
      </c>
      <c r="N12" s="18" cm="1">
        <f t="array" ref="N12">INDEX(Hoja1!$A:$BG,N$5,$AI12)</f>
        <v>0</v>
      </c>
      <c r="O12" s="18" cm="1">
        <f t="array" ref="O12">INDEX(Hoja1!$A:$BG,O$5,$AI12)</f>
        <v>0</v>
      </c>
      <c r="P12" s="18" cm="1">
        <f t="array" ref="P12">INDEX(Hoja1!$A:$BG,P$5,$AI12)</f>
        <v>0</v>
      </c>
      <c r="Q12" s="18" cm="1">
        <f t="array" ref="Q12">INDEX(Hoja1!$A:$BG,Q$5,$AI12)</f>
        <v>0</v>
      </c>
      <c r="R12" s="18" cm="1">
        <f t="array" ref="R12">INDEX(Hoja1!$A:$BG,R$5,$AI12)</f>
        <v>0</v>
      </c>
      <c r="S12" s="18" cm="1">
        <f t="array" ref="S12">INDEX(Hoja1!$A:$BG,S$5,$AI12)</f>
        <v>0</v>
      </c>
      <c r="T12" s="18" cm="1">
        <f t="array" ref="T12">INDEX(Hoja1!$A:$BG,T$5,$AI12)</f>
        <v>0</v>
      </c>
      <c r="U12" s="18" cm="1">
        <f t="array" ref="U12">INDEX(Hoja1!$A:$BG,U$5,$AI12)</f>
        <v>0</v>
      </c>
      <c r="V12" s="18" cm="1">
        <f t="array" ref="V12">INDEX(Hoja1!$A:$BG,V$5,$AI12)</f>
        <v>0</v>
      </c>
      <c r="W12" s="18" cm="1">
        <f t="array" ref="W12">INDEX(Hoja1!$A:$BG,W$5,$AI12)</f>
        <v>0</v>
      </c>
      <c r="X12" s="18" cm="1">
        <f t="array" ref="X12">INDEX(Hoja1!$A:$BG,X$5,$AI12)</f>
        <v>0</v>
      </c>
      <c r="Y12" s="18" cm="1">
        <f t="array" ref="Y12">INDEX(Hoja1!$A:$BG,Y$5,$AI12)</f>
        <v>0</v>
      </c>
      <c r="Z12" s="18" cm="1">
        <f t="array" ref="Z12">INDEX(Hoja1!$A:$BG,Z$5,$AI12)</f>
        <v>0</v>
      </c>
      <c r="AA12" s="18" cm="1">
        <f t="array" ref="AA12">INDEX(Hoja1!$A:$BG,AA$5,$AI12)</f>
        <v>0</v>
      </c>
      <c r="AB12" s="18" cm="1">
        <f t="array" ref="AB12">INDEX(Hoja1!$A:$BG,AB$5,$AI12)</f>
        <v>0</v>
      </c>
      <c r="AC12" s="18" cm="1">
        <f t="array" ref="AC12">INDEX(Hoja1!$A:$BG,AC$5,$AI12)</f>
        <v>0</v>
      </c>
      <c r="AD12" s="18"/>
      <c r="AE12" s="18"/>
      <c r="AF12" s="18"/>
      <c r="AG12" s="18"/>
      <c r="AH12" s="18"/>
      <c r="AI12" s="7">
        <v>9</v>
      </c>
      <c r="AJ12" s="7"/>
      <c r="AK12" s="3"/>
      <c r="AL12" s="3"/>
      <c r="AM12" s="50" t="s">
        <v>81</v>
      </c>
      <c r="AN12" s="52">
        <f t="shared" ref="AN12:BO12" si="4">+SUM(B18)+B25+B24</f>
        <v>50.762900000000002</v>
      </c>
      <c r="AO12" s="52">
        <f t="shared" si="4"/>
        <v>52.54</v>
      </c>
      <c r="AP12" s="52">
        <f t="shared" si="4"/>
        <v>54.801000000000002</v>
      </c>
      <c r="AQ12" s="52">
        <f t="shared" si="4"/>
        <v>55.838999999999999</v>
      </c>
      <c r="AR12" s="52">
        <f t="shared" si="4"/>
        <v>57.345999999999997</v>
      </c>
      <c r="AS12" s="52">
        <f t="shared" si="4"/>
        <v>58.744</v>
      </c>
      <c r="AT12" s="52">
        <f t="shared" si="4"/>
        <v>60.043999999999997</v>
      </c>
      <c r="AU12" s="52">
        <f t="shared" si="4"/>
        <v>61.426000000000002</v>
      </c>
      <c r="AV12" s="52">
        <f t="shared" si="4"/>
        <v>62.778999999999996</v>
      </c>
      <c r="AW12" s="52">
        <f t="shared" si="4"/>
        <v>64.495999999999995</v>
      </c>
      <c r="AX12" s="52">
        <f t="shared" si="4"/>
        <v>65.983999999999995</v>
      </c>
      <c r="AY12" s="52">
        <f t="shared" si="4"/>
        <v>66.406999999999996</v>
      </c>
      <c r="AZ12" s="52">
        <f t="shared" si="4"/>
        <v>65.989000000000004</v>
      </c>
      <c r="BA12" s="52">
        <f t="shared" si="4"/>
        <v>65.652999999999992</v>
      </c>
      <c r="BB12" s="52">
        <f t="shared" si="4"/>
        <v>66.08</v>
      </c>
      <c r="BC12" s="52">
        <f t="shared" si="4"/>
        <v>66.52</v>
      </c>
      <c r="BD12" s="52">
        <f t="shared" si="4"/>
        <v>67.259</v>
      </c>
      <c r="BE12" s="52">
        <f t="shared" si="4"/>
        <v>67.838999999999999</v>
      </c>
      <c r="BF12" s="52">
        <f t="shared" si="4"/>
        <v>68.22</v>
      </c>
      <c r="BG12" s="52">
        <f t="shared" si="4"/>
        <v>68.16</v>
      </c>
      <c r="BH12" s="52">
        <f t="shared" si="4"/>
        <v>68.289000000000001</v>
      </c>
      <c r="BI12" s="52">
        <f t="shared" si="4"/>
        <v>68.210000000000008</v>
      </c>
      <c r="BJ12" s="52">
        <f t="shared" si="4"/>
        <v>68.179999999999993</v>
      </c>
      <c r="BK12" s="52">
        <f t="shared" si="4"/>
        <v>68.048000000000002</v>
      </c>
      <c r="BL12" s="52">
        <f t="shared" si="4"/>
        <v>68.225999999999999</v>
      </c>
      <c r="BM12" s="52">
        <f t="shared" si="4"/>
        <v>68.225000000000009</v>
      </c>
      <c r="BN12" s="52">
        <f t="shared" si="4"/>
        <v>68.298999999999992</v>
      </c>
      <c r="BO12" s="52">
        <f t="shared" si="4"/>
        <v>68.05</v>
      </c>
      <c r="BP12" s="52">
        <f>+SUM(AD18)+AD25+AD24</f>
        <v>0</v>
      </c>
      <c r="BQ12" s="52">
        <f>+SUM(AE18)+AE25+AE24</f>
        <v>0</v>
      </c>
      <c r="BR12" s="52">
        <f>+SUM(AF18)+AF25+AF24</f>
        <v>0</v>
      </c>
      <c r="BS12" s="52">
        <f>+SUM(AG18)+AG25+AG24</f>
        <v>0</v>
      </c>
      <c r="BT12" s="52">
        <f>+SUM(AH18)+AH25+AH24</f>
        <v>0</v>
      </c>
      <c r="BU12" s="2"/>
      <c r="BV12" s="28"/>
      <c r="BW12" s="50" t="s">
        <v>82</v>
      </c>
      <c r="BX12" s="28"/>
      <c r="BY12" s="3"/>
    </row>
    <row r="13" spans="1:77" x14ac:dyDescent="0.25">
      <c r="A13" s="1" t="s">
        <v>94</v>
      </c>
      <c r="B13" s="18" cm="1">
        <f t="array" ref="B13">INDEX(Hoja1!$A:$BG,B$5,$AI13)</f>
        <v>4.3010000000000002</v>
      </c>
      <c r="C13" s="18" cm="1">
        <f t="array" ref="C13">INDEX(Hoja1!$A:$BG,C$5,$AI13)</f>
        <v>4.3010000000000002</v>
      </c>
      <c r="D13" s="18" cm="1">
        <f t="array" ref="D13">INDEX(Hoja1!$A:$BG,D$5,$AI13)</f>
        <v>0</v>
      </c>
      <c r="E13" s="18" cm="1">
        <f t="array" ref="E13">INDEX(Hoja1!$A:$BG,E$5,$AI13)</f>
        <v>0</v>
      </c>
      <c r="F13" s="18" cm="1">
        <f t="array" ref="F13">INDEX(Hoja1!$A:$BG,F$5,$AI13)</f>
        <v>0</v>
      </c>
      <c r="G13" s="18" cm="1">
        <f t="array" ref="G13">INDEX(Hoja1!$A:$BG,G$5,$AI13)</f>
        <v>0</v>
      </c>
      <c r="H13" s="18" cm="1">
        <f t="array" ref="H13">INDEX(Hoja1!$A:$BG,H$5,$AI13)</f>
        <v>0</v>
      </c>
      <c r="I13" s="18" cm="1">
        <f t="array" ref="I13">INDEX(Hoja1!$A:$BG,I$5,$AI13)</f>
        <v>0</v>
      </c>
      <c r="J13" s="18" cm="1">
        <f t="array" ref="J13">INDEX(Hoja1!$A:$BG,J$5,$AI13)</f>
        <v>0</v>
      </c>
      <c r="K13" s="18" cm="1">
        <f t="array" ref="K13">INDEX(Hoja1!$A:$BG,K$5,$AI13)</f>
        <v>0</v>
      </c>
      <c r="L13" s="18" cm="1">
        <f t="array" ref="L13">INDEX(Hoja1!$A:$BG,L$5,$AI13)</f>
        <v>0</v>
      </c>
      <c r="M13" s="18" cm="1">
        <f t="array" ref="M13">INDEX(Hoja1!$A:$BG,M$5,$AI13)</f>
        <v>0</v>
      </c>
      <c r="N13" s="18" cm="1">
        <f t="array" ref="N13">INDEX(Hoja1!$A:$BG,N$5,$AI13)</f>
        <v>0</v>
      </c>
      <c r="O13" s="18" cm="1">
        <f t="array" ref="O13">INDEX(Hoja1!$A:$BG,O$5,$AI13)</f>
        <v>0</v>
      </c>
      <c r="P13" s="18" cm="1">
        <f t="array" ref="P13">INDEX(Hoja1!$A:$BG,P$5,$AI13)</f>
        <v>0</v>
      </c>
      <c r="Q13" s="18" cm="1">
        <f t="array" ref="Q13">INDEX(Hoja1!$A:$BG,Q$5,$AI13)</f>
        <v>0</v>
      </c>
      <c r="R13" s="18" cm="1">
        <f t="array" ref="R13">INDEX(Hoja1!$A:$BG,R$5,$AI13)</f>
        <v>0</v>
      </c>
      <c r="S13" s="18" cm="1">
        <f t="array" ref="S13">INDEX(Hoja1!$A:$BG,S$5,$AI13)</f>
        <v>0</v>
      </c>
      <c r="T13" s="18" cm="1">
        <f t="array" ref="T13">INDEX(Hoja1!$A:$BG,T$5,$AI13)</f>
        <v>0</v>
      </c>
      <c r="U13" s="18" cm="1">
        <f t="array" ref="U13">INDEX(Hoja1!$A:$BG,U$5,$AI13)</f>
        <v>0</v>
      </c>
      <c r="V13" s="18" cm="1">
        <f t="array" ref="V13">INDEX(Hoja1!$A:$BG,V$5,$AI13)</f>
        <v>0</v>
      </c>
      <c r="W13" s="18" cm="1">
        <f t="array" ref="W13">INDEX(Hoja1!$A:$BG,W$5,$AI13)</f>
        <v>0</v>
      </c>
      <c r="X13" s="18" cm="1">
        <f t="array" ref="X13">INDEX(Hoja1!$A:$BG,X$5,$AI13)</f>
        <v>0</v>
      </c>
      <c r="Y13" s="18" cm="1">
        <f t="array" ref="Y13">INDEX(Hoja1!$A:$BG,Y$5,$AI13)</f>
        <v>0</v>
      </c>
      <c r="Z13" s="18" cm="1">
        <f t="array" ref="Z13">INDEX(Hoja1!$A:$BG,Z$5,$AI13)</f>
        <v>0</v>
      </c>
      <c r="AA13" s="18" cm="1">
        <f t="array" ref="AA13">INDEX(Hoja1!$A:$BG,AA$5,$AI13)</f>
        <v>0</v>
      </c>
      <c r="AB13" s="18" cm="1">
        <f t="array" ref="AB13">INDEX(Hoja1!$A:$BG,AB$5,$AI13)</f>
        <v>0</v>
      </c>
      <c r="AC13" s="18" cm="1">
        <f t="array" ref="AC13">INDEX(Hoja1!$A:$BG,AC$5,$AI13)</f>
        <v>0</v>
      </c>
      <c r="AD13" s="18"/>
      <c r="AE13" s="18"/>
      <c r="AF13" s="18"/>
      <c r="AG13" s="18"/>
      <c r="AH13" s="18"/>
      <c r="AI13" s="7">
        <v>10</v>
      </c>
      <c r="AJ13" s="7"/>
      <c r="AK13" s="3"/>
      <c r="AL13" s="3"/>
      <c r="AM13" s="50" t="s">
        <v>84</v>
      </c>
      <c r="AN13" s="52">
        <f t="shared" ref="AN13:BO13" si="5">+SUM(B19:B21)</f>
        <v>57.171820000000004</v>
      </c>
      <c r="AO13" s="52">
        <f t="shared" si="5"/>
        <v>55.165559999999999</v>
      </c>
      <c r="AP13" s="52">
        <f t="shared" si="5"/>
        <v>59.391159999999999</v>
      </c>
      <c r="AQ13" s="52">
        <f t="shared" si="5"/>
        <v>60.86665</v>
      </c>
      <c r="AR13" s="52">
        <f t="shared" si="5"/>
        <v>61.505360000000003</v>
      </c>
      <c r="AS13" s="52">
        <f t="shared" si="5"/>
        <v>56.955379999999998</v>
      </c>
      <c r="AT13" s="52">
        <f t="shared" si="5"/>
        <v>59.689540000000001</v>
      </c>
      <c r="AU13" s="52">
        <f t="shared" si="5"/>
        <v>59.947790000000005</v>
      </c>
      <c r="AV13" s="52">
        <f t="shared" si="5"/>
        <v>56.640709999999999</v>
      </c>
      <c r="AW13" s="52">
        <f t="shared" si="5"/>
        <v>57.627390000000005</v>
      </c>
      <c r="AX13" s="52">
        <f t="shared" si="5"/>
        <v>60.617550000000001</v>
      </c>
      <c r="AY13" s="52">
        <f t="shared" si="5"/>
        <v>59.32958</v>
      </c>
      <c r="AZ13" s="52">
        <f t="shared" si="5"/>
        <v>58.97137</v>
      </c>
      <c r="BA13" s="52">
        <f t="shared" si="5"/>
        <v>58.524850000000001</v>
      </c>
      <c r="BB13" s="52">
        <f t="shared" si="5"/>
        <v>60.761780000000002</v>
      </c>
      <c r="BC13" s="52">
        <f t="shared" si="5"/>
        <v>58.902379999999994</v>
      </c>
      <c r="BD13" s="52">
        <f t="shared" si="5"/>
        <v>56.882279999999994</v>
      </c>
      <c r="BE13" s="52">
        <f t="shared" si="5"/>
        <v>60.879519999999999</v>
      </c>
      <c r="BF13" s="52">
        <f t="shared" si="5"/>
        <v>60.06512</v>
      </c>
      <c r="BG13" s="52">
        <f t="shared" si="5"/>
        <v>59.468959999999996</v>
      </c>
      <c r="BH13" s="52">
        <f t="shared" si="5"/>
        <v>49.435670000000002</v>
      </c>
      <c r="BI13" s="52">
        <f t="shared" si="5"/>
        <v>51.135670000000005</v>
      </c>
      <c r="BJ13" s="52">
        <f t="shared" si="5"/>
        <v>48.20438</v>
      </c>
      <c r="BK13" s="52">
        <f t="shared" si="5"/>
        <v>55.902780000000007</v>
      </c>
      <c r="BL13" s="52">
        <f t="shared" si="5"/>
        <v>57.639859999999999</v>
      </c>
      <c r="BM13" s="52">
        <f t="shared" si="5"/>
        <v>50.811199999999999</v>
      </c>
      <c r="BN13" s="52">
        <f t="shared" si="5"/>
        <v>56.26135</v>
      </c>
      <c r="BO13" s="52">
        <f t="shared" si="5"/>
        <v>55.878789999999995</v>
      </c>
      <c r="BP13" s="52">
        <f>+SUM(AD19:AD21)</f>
        <v>0</v>
      </c>
      <c r="BQ13" s="52">
        <f>+SUM(AE19:AE21)</f>
        <v>0</v>
      </c>
      <c r="BR13" s="52">
        <f>+SUM(AF19:AF21)</f>
        <v>0</v>
      </c>
      <c r="BS13" s="52">
        <f>+SUM(AG19:AG21)</f>
        <v>0</v>
      </c>
      <c r="BT13" s="52">
        <f>+SUM(AH19:AH21)</f>
        <v>0</v>
      </c>
      <c r="BU13" s="2"/>
      <c r="BV13" s="28"/>
      <c r="BW13" s="50" t="s">
        <v>85</v>
      </c>
      <c r="BX13" s="28"/>
      <c r="BY13" s="3"/>
    </row>
    <row r="14" spans="1:77" x14ac:dyDescent="0.25">
      <c r="A14" s="1" t="s">
        <v>95</v>
      </c>
      <c r="B14" s="18" cm="1">
        <f t="array" ref="B14">INDEX(Hoja1!$A:$BG,B$5,$AI14)</f>
        <v>0</v>
      </c>
      <c r="C14" s="18" cm="1">
        <f t="array" ref="C14">INDEX(Hoja1!$A:$BG,C$5,$AI14)</f>
        <v>0</v>
      </c>
      <c r="D14" s="18" cm="1">
        <f t="array" ref="D14">INDEX(Hoja1!$A:$BG,D$5,$AI14)</f>
        <v>0</v>
      </c>
      <c r="E14" s="18" cm="1">
        <f t="array" ref="E14">INDEX(Hoja1!$A:$BG,E$5,$AI14)</f>
        <v>0</v>
      </c>
      <c r="F14" s="18" cm="1">
        <f t="array" ref="F14">INDEX(Hoja1!$A:$BG,F$5,$AI14)</f>
        <v>0</v>
      </c>
      <c r="G14" s="18" cm="1">
        <f t="array" ref="G14">INDEX(Hoja1!$A:$BG,G$5,$AI14)</f>
        <v>0</v>
      </c>
      <c r="H14" s="18" cm="1">
        <f t="array" ref="H14">INDEX(Hoja1!$A:$BG,H$5,$AI14)</f>
        <v>0</v>
      </c>
      <c r="I14" s="18" cm="1">
        <f t="array" ref="I14">INDEX(Hoja1!$A:$BG,I$5,$AI14)</f>
        <v>0</v>
      </c>
      <c r="J14" s="18" cm="1">
        <f t="array" ref="J14">INDEX(Hoja1!$A:$BG,J$5,$AI14)</f>
        <v>0</v>
      </c>
      <c r="K14" s="18" cm="1">
        <f t="array" ref="K14">INDEX(Hoja1!$A:$BG,K$5,$AI14)</f>
        <v>0</v>
      </c>
      <c r="L14" s="18" cm="1">
        <f t="array" ref="L14">INDEX(Hoja1!$A:$BG,L$5,$AI14)</f>
        <v>0</v>
      </c>
      <c r="M14" s="18" cm="1">
        <f t="array" ref="M14">INDEX(Hoja1!$A:$BG,M$5,$AI14)</f>
        <v>0</v>
      </c>
      <c r="N14" s="18" cm="1">
        <f t="array" ref="N14">INDEX(Hoja1!$A:$BG,N$5,$AI14)</f>
        <v>0</v>
      </c>
      <c r="O14" s="18" cm="1">
        <f t="array" ref="O14">INDEX(Hoja1!$A:$BG,O$5,$AI14)</f>
        <v>0</v>
      </c>
      <c r="P14" s="18" cm="1">
        <f t="array" ref="P14">INDEX(Hoja1!$A:$BG,P$5,$AI14)</f>
        <v>0</v>
      </c>
      <c r="Q14" s="18" cm="1">
        <f t="array" ref="Q14">INDEX(Hoja1!$A:$BG,Q$5,$AI14)</f>
        <v>0</v>
      </c>
      <c r="R14" s="18" cm="1">
        <f t="array" ref="R14">INDEX(Hoja1!$A:$BG,R$5,$AI14)</f>
        <v>0</v>
      </c>
      <c r="S14" s="18" cm="1">
        <f t="array" ref="S14">INDEX(Hoja1!$A:$BG,S$5,$AI14)</f>
        <v>0</v>
      </c>
      <c r="T14" s="18" cm="1">
        <f t="array" ref="T14">INDEX(Hoja1!$A:$BG,T$5,$AI14)</f>
        <v>0</v>
      </c>
      <c r="U14" s="18" cm="1">
        <f t="array" ref="U14">INDEX(Hoja1!$A:$BG,U$5,$AI14)</f>
        <v>0</v>
      </c>
      <c r="V14" s="18" cm="1">
        <f t="array" ref="V14">INDEX(Hoja1!$A:$BG,V$5,$AI14)</f>
        <v>0</v>
      </c>
      <c r="W14" s="18" cm="1">
        <f t="array" ref="W14">INDEX(Hoja1!$A:$BG,W$5,$AI14)</f>
        <v>0</v>
      </c>
      <c r="X14" s="18" cm="1">
        <f t="array" ref="X14">INDEX(Hoja1!$A:$BG,X$5,$AI14)</f>
        <v>0</v>
      </c>
      <c r="Y14" s="18" cm="1">
        <f t="array" ref="Y14">INDEX(Hoja1!$A:$BG,Y$5,$AI14)</f>
        <v>0</v>
      </c>
      <c r="Z14" s="18" cm="1">
        <f t="array" ref="Z14">INDEX(Hoja1!$A:$BG,Z$5,$AI14)</f>
        <v>0</v>
      </c>
      <c r="AA14" s="18" cm="1">
        <f t="array" ref="AA14">INDEX(Hoja1!$A:$BG,AA$5,$AI14)</f>
        <v>0</v>
      </c>
      <c r="AB14" s="18" cm="1">
        <f t="array" ref="AB14">INDEX(Hoja1!$A:$BG,AB$5,$AI14)</f>
        <v>0</v>
      </c>
      <c r="AC14" s="18" cm="1">
        <f t="array" ref="AC14">INDEX(Hoja1!$A:$BG,AC$5,$AI14)</f>
        <v>0</v>
      </c>
      <c r="AD14" s="18"/>
      <c r="AE14" s="18"/>
      <c r="AF14" s="18"/>
      <c r="AG14" s="18"/>
      <c r="AH14" s="18"/>
      <c r="AI14" s="7">
        <v>11</v>
      </c>
      <c r="AJ14" s="7"/>
      <c r="AK14" s="3"/>
      <c r="AL14" s="3"/>
      <c r="AM14" s="50" t="s">
        <v>205</v>
      </c>
      <c r="AN14" s="52">
        <f t="shared" ref="AN14:BO14" si="6">B16-AN15-AN16</f>
        <v>113.8</v>
      </c>
      <c r="AO14" s="52">
        <f t="shared" si="6"/>
        <v>183.2</v>
      </c>
      <c r="AP14" s="52">
        <f t="shared" si="6"/>
        <v>349.25</v>
      </c>
      <c r="AQ14" s="52">
        <f t="shared" si="6"/>
        <v>548.07999999999993</v>
      </c>
      <c r="AR14" s="52">
        <f t="shared" si="6"/>
        <v>559.07999999999993</v>
      </c>
      <c r="AS14" s="52">
        <f t="shared" si="6"/>
        <v>543.89</v>
      </c>
      <c r="AT14" s="52">
        <f t="shared" si="6"/>
        <v>578.39</v>
      </c>
      <c r="AU14" s="52">
        <f t="shared" si="6"/>
        <v>573.75</v>
      </c>
      <c r="AV14" s="52">
        <f t="shared" si="6"/>
        <v>581.54</v>
      </c>
      <c r="AW14" s="52">
        <f t="shared" si="6"/>
        <v>590.74</v>
      </c>
      <c r="AX14" s="52">
        <f t="shared" si="6"/>
        <v>556.86680000000001</v>
      </c>
      <c r="AY14" s="52">
        <f t="shared" si="6"/>
        <v>747.0100000000001</v>
      </c>
      <c r="AZ14" s="52">
        <f t="shared" si="6"/>
        <v>746.92000000000007</v>
      </c>
      <c r="BA14" s="52">
        <f t="shared" si="6"/>
        <v>746.92000000000007</v>
      </c>
      <c r="BB14" s="52">
        <f t="shared" si="6"/>
        <v>746.92000000000007</v>
      </c>
      <c r="BC14" s="52">
        <f t="shared" si="6"/>
        <v>747.0100000000001</v>
      </c>
      <c r="BD14" s="52">
        <f t="shared" si="6"/>
        <v>746.92000000000007</v>
      </c>
      <c r="BE14" s="52">
        <f t="shared" si="6"/>
        <v>746.92000000000007</v>
      </c>
      <c r="BF14" s="52">
        <f t="shared" si="6"/>
        <v>746.92000000000007</v>
      </c>
      <c r="BG14" s="52">
        <f t="shared" si="6"/>
        <v>747.0100000000001</v>
      </c>
      <c r="BH14" s="52">
        <f t="shared" si="6"/>
        <v>746.92000000000007</v>
      </c>
      <c r="BI14" s="52">
        <f t="shared" si="6"/>
        <v>746.92000000000007</v>
      </c>
      <c r="BJ14" s="52">
        <f t="shared" si="6"/>
        <v>746.92000000000007</v>
      </c>
      <c r="BK14" s="52">
        <f t="shared" si="6"/>
        <v>747.0100000000001</v>
      </c>
      <c r="BL14" s="52">
        <f t="shared" si="6"/>
        <v>746.92000000000007</v>
      </c>
      <c r="BM14" s="52">
        <f t="shared" si="6"/>
        <v>746.92000000000007</v>
      </c>
      <c r="BN14" s="52">
        <f t="shared" si="6"/>
        <v>746.92000000000007</v>
      </c>
      <c r="BO14" s="52">
        <f t="shared" si="6"/>
        <v>747.0100000000001</v>
      </c>
      <c r="BP14" s="52">
        <f>AD16-BP15-BP16</f>
        <v>0</v>
      </c>
      <c r="BQ14" s="52">
        <f>AE16-BQ15-BQ16</f>
        <v>0</v>
      </c>
      <c r="BR14" s="52">
        <f>AF16-BR15-BR16</f>
        <v>0</v>
      </c>
      <c r="BS14" s="52">
        <f>AG16-BS15-BS16</f>
        <v>0</v>
      </c>
      <c r="BT14" s="52">
        <f>AH16-BT15-BT16</f>
        <v>0</v>
      </c>
      <c r="BU14" s="2">
        <v>72</v>
      </c>
      <c r="BV14" s="28"/>
      <c r="BW14" s="50" t="s">
        <v>206</v>
      </c>
      <c r="BX14" s="28"/>
      <c r="BY14" s="3"/>
    </row>
    <row r="15" spans="1:77" x14ac:dyDescent="0.25">
      <c r="A15" s="1" t="s">
        <v>78</v>
      </c>
      <c r="B15" s="18" cm="1">
        <f t="array" ref="B15">INDEX(Hoja1!$A:$BG,B$5,$AI15)</f>
        <v>90.71</v>
      </c>
      <c r="C15" s="18" cm="1">
        <f t="array" ref="C15">INDEX(Hoja1!$A:$BG,C$5,$AI15)</f>
        <v>88.41</v>
      </c>
      <c r="D15" s="18" cm="1">
        <f t="array" ref="D15">INDEX(Hoja1!$A:$BG,D$5,$AI15)</f>
        <v>43.57</v>
      </c>
      <c r="E15" s="18" cm="1">
        <f t="array" ref="E15">INDEX(Hoja1!$A:$BG,E$5,$AI15)</f>
        <v>0</v>
      </c>
      <c r="F15" s="18" cm="1">
        <f t="array" ref="F15">INDEX(Hoja1!$A:$BG,F$5,$AI15)</f>
        <v>0</v>
      </c>
      <c r="G15" s="18" cm="1">
        <f t="array" ref="G15">INDEX(Hoja1!$A:$BG,G$5,$AI15)</f>
        <v>0</v>
      </c>
      <c r="H15" s="18" cm="1">
        <f t="array" ref="H15">INDEX(Hoja1!$A:$BG,H$5,$AI15)</f>
        <v>0</v>
      </c>
      <c r="I15" s="18" cm="1">
        <f t="array" ref="I15">INDEX(Hoja1!$A:$BG,I$5,$AI15)</f>
        <v>0</v>
      </c>
      <c r="J15" s="18" cm="1">
        <f t="array" ref="J15">INDEX(Hoja1!$A:$BG,J$5,$AI15)</f>
        <v>0</v>
      </c>
      <c r="K15" s="18" cm="1">
        <f t="array" ref="K15">INDEX(Hoja1!$A:$BG,K$5,$AI15)</f>
        <v>0</v>
      </c>
      <c r="L15" s="18" cm="1">
        <f t="array" ref="L15">INDEX(Hoja1!$A:$BG,L$5,$AI15)</f>
        <v>0</v>
      </c>
      <c r="M15" s="18" cm="1">
        <f t="array" ref="M15">INDEX(Hoja1!$A:$BG,M$5,$AI15)</f>
        <v>0</v>
      </c>
      <c r="N15" s="18" cm="1">
        <f t="array" ref="N15">INDEX(Hoja1!$A:$BG,N$5,$AI15)</f>
        <v>0</v>
      </c>
      <c r="O15" s="18" cm="1">
        <f t="array" ref="O15">INDEX(Hoja1!$A:$BG,O$5,$AI15)</f>
        <v>0</v>
      </c>
      <c r="P15" s="18" cm="1">
        <f t="array" ref="P15">INDEX(Hoja1!$A:$BG,P$5,$AI15)</f>
        <v>0</v>
      </c>
      <c r="Q15" s="18" cm="1">
        <f t="array" ref="Q15">INDEX(Hoja1!$A:$BG,Q$5,$AI15)</f>
        <v>0</v>
      </c>
      <c r="R15" s="18" cm="1">
        <f t="array" ref="R15">INDEX(Hoja1!$A:$BG,R$5,$AI15)</f>
        <v>0</v>
      </c>
      <c r="S15" s="18" cm="1">
        <f t="array" ref="S15">INDEX(Hoja1!$A:$BG,S$5,$AI15)</f>
        <v>0</v>
      </c>
      <c r="T15" s="18" cm="1">
        <f t="array" ref="T15">INDEX(Hoja1!$A:$BG,T$5,$AI15)</f>
        <v>0</v>
      </c>
      <c r="U15" s="18" cm="1">
        <f t="array" ref="U15">INDEX(Hoja1!$A:$BG,U$5,$AI15)</f>
        <v>0</v>
      </c>
      <c r="V15" s="18" cm="1">
        <f t="array" ref="V15">INDEX(Hoja1!$A:$BG,V$5,$AI15)</f>
        <v>0</v>
      </c>
      <c r="W15" s="18" cm="1">
        <f t="array" ref="W15">INDEX(Hoja1!$A:$BG,W$5,$AI15)</f>
        <v>0</v>
      </c>
      <c r="X15" s="18" cm="1">
        <f t="array" ref="X15">INDEX(Hoja1!$A:$BG,X$5,$AI15)</f>
        <v>0</v>
      </c>
      <c r="Y15" s="18" cm="1">
        <f t="array" ref="Y15">INDEX(Hoja1!$A:$BG,Y$5,$AI15)</f>
        <v>0</v>
      </c>
      <c r="Z15" s="18" cm="1">
        <f t="array" ref="Z15">INDEX(Hoja1!$A:$BG,Z$5,$AI15)</f>
        <v>0</v>
      </c>
      <c r="AA15" s="18" cm="1">
        <f t="array" ref="AA15">INDEX(Hoja1!$A:$BG,AA$5,$AI15)</f>
        <v>0</v>
      </c>
      <c r="AB15" s="18" cm="1">
        <f t="array" ref="AB15">INDEX(Hoja1!$A:$BG,AB$5,$AI15)</f>
        <v>0</v>
      </c>
      <c r="AC15" s="18" cm="1">
        <f t="array" ref="AC15">INDEX(Hoja1!$A:$BG,AC$5,$AI15)</f>
        <v>0</v>
      </c>
      <c r="AD15" s="18"/>
      <c r="AE15" s="18"/>
      <c r="AF15" s="18"/>
      <c r="AG15" s="18"/>
      <c r="AH15" s="18"/>
      <c r="AI15" s="7">
        <v>12</v>
      </c>
      <c r="AJ15" s="7"/>
      <c r="AK15" s="3"/>
      <c r="AL15" s="3"/>
      <c r="AM15" s="3" t="s">
        <v>92</v>
      </c>
      <c r="AN15" s="7" cm="1">
        <f t="array" ref="AN15">INDEX(Hoja1!$A:$CZ,AN$5,$BU15)</f>
        <v>0</v>
      </c>
      <c r="AO15" s="7" cm="1">
        <f t="array" ref="AO15">INDEX(Hoja1!$A:$CZ,AO$5,$BU15)</f>
        <v>0</v>
      </c>
      <c r="AP15" s="7" cm="1">
        <f t="array" ref="AP15">INDEX(Hoja1!$A:$CZ,AP$5,$BU15)</f>
        <v>47.95</v>
      </c>
      <c r="AQ15" s="7" cm="1">
        <f t="array" ref="AQ15">INDEX(Hoja1!$A:$CZ,AQ$5,$BU15)</f>
        <v>68.72</v>
      </c>
      <c r="AR15" s="7" cm="1">
        <f t="array" ref="AR15">INDEX(Hoja1!$A:$CZ,AR$5,$BU15)</f>
        <v>69.319999999999993</v>
      </c>
      <c r="AS15" s="7" cm="1">
        <f t="array" ref="AS15">INDEX(Hoja1!$A:$CZ,AS$5,$BU15)</f>
        <v>64.11</v>
      </c>
      <c r="AT15" s="7" cm="1">
        <f t="array" ref="AT15">INDEX(Hoja1!$A:$CZ,AT$5,$BU15)</f>
        <v>73.010000000000005</v>
      </c>
      <c r="AU15" s="7" cm="1">
        <f t="array" ref="AU15">INDEX(Hoja1!$A:$CZ,AU$5,$BU15)</f>
        <v>71.45</v>
      </c>
      <c r="AV15" s="7" cm="1">
        <f t="array" ref="AV15">INDEX(Hoja1!$A:$CZ,AV$5,$BU15)</f>
        <v>73.56</v>
      </c>
      <c r="AW15" s="7" cm="1">
        <f t="array" ref="AW15">INDEX(Hoja1!$A:$CZ,AW$5,$BU15)</f>
        <v>70.959999999999994</v>
      </c>
      <c r="AX15" s="7" cm="1">
        <f t="array" ref="AX15">INDEX(Hoja1!$A:$CZ,AX$5,$BU15)</f>
        <v>71.23</v>
      </c>
      <c r="AY15" s="7" cm="1">
        <f t="array" ref="AY15">INDEX(Hoja1!$A:$CZ,AY$5,$BU15)</f>
        <v>95.77</v>
      </c>
      <c r="AZ15" s="7" cm="1">
        <f t="array" ref="AZ15">INDEX(Hoja1!$A:$CZ,AZ$5,$BU15)</f>
        <v>95.75</v>
      </c>
      <c r="BA15" s="7" cm="1">
        <f t="array" ref="BA15">INDEX(Hoja1!$A:$CZ,BA$5,$BU15)</f>
        <v>95.75</v>
      </c>
      <c r="BB15" s="7" cm="1">
        <f t="array" ref="BB15">INDEX(Hoja1!$A:$CZ,BB$5,$BU15)</f>
        <v>95.75</v>
      </c>
      <c r="BC15" s="7" cm="1">
        <f t="array" ref="BC15">INDEX(Hoja1!$A:$CZ,BC$5,$BU15)</f>
        <v>95.77</v>
      </c>
      <c r="BD15" s="7" cm="1">
        <f t="array" ref="BD15">INDEX(Hoja1!$A:$CZ,BD$5,$BU15)</f>
        <v>95.75</v>
      </c>
      <c r="BE15" s="7" cm="1">
        <f t="array" ref="BE15">INDEX(Hoja1!$A:$CZ,BE$5,$BU15)</f>
        <v>95.75</v>
      </c>
      <c r="BF15" s="7" cm="1">
        <f t="array" ref="BF15">INDEX(Hoja1!$A:$CZ,BF$5,$BU15)</f>
        <v>95.75</v>
      </c>
      <c r="BG15" s="7" cm="1">
        <f t="array" ref="BG15">INDEX(Hoja1!$A:$CZ,BG$5,$BU15)</f>
        <v>95.77</v>
      </c>
      <c r="BH15" s="7" cm="1">
        <f t="array" ref="BH15">INDEX(Hoja1!$A:$CZ,BH$5,$BU15)</f>
        <v>95.75</v>
      </c>
      <c r="BI15" s="7" cm="1">
        <f t="array" ref="BI15">INDEX(Hoja1!$A:$CZ,BI$5,$BU15)</f>
        <v>95.75</v>
      </c>
      <c r="BJ15" s="7" cm="1">
        <f t="array" ref="BJ15">INDEX(Hoja1!$A:$CZ,BJ$5,$BU15)</f>
        <v>95.75</v>
      </c>
      <c r="BK15" s="7" cm="1">
        <f t="array" ref="BK15">INDEX(Hoja1!$A:$CZ,BK$5,$BU15)</f>
        <v>95.77</v>
      </c>
      <c r="BL15" s="7" cm="1">
        <f t="array" ref="BL15">INDEX(Hoja1!$A:$CZ,BL$5,$BU15)</f>
        <v>95.75</v>
      </c>
      <c r="BM15" s="7" cm="1">
        <f t="array" ref="BM15">INDEX(Hoja1!$A:$CZ,BM$5,$BU15)</f>
        <v>95.75</v>
      </c>
      <c r="BN15" s="7" cm="1">
        <f t="array" ref="BN15">INDEX(Hoja1!$A:$CZ,BN$5,$BU15)</f>
        <v>95.75</v>
      </c>
      <c r="BO15" s="7" cm="1">
        <f t="array" ref="BO15">INDEX(Hoja1!$A:$CZ,BO$5,$BU15)</f>
        <v>95.77</v>
      </c>
      <c r="BP15" s="7" cm="1">
        <f t="array" ref="BP15">INDEX(Hoja1!$A:$CZ,BP$5,$BU15)</f>
        <v>0</v>
      </c>
      <c r="BQ15" s="7" cm="1">
        <f t="array" ref="BQ15">INDEX(Hoja1!$A:$CZ,BQ$5,$BU15)</f>
        <v>0</v>
      </c>
      <c r="BR15" s="7" cm="1">
        <f t="array" ref="BR15">INDEX(Hoja1!$A:$CZ,BR$5,$BU15)</f>
        <v>0</v>
      </c>
      <c r="BS15" s="7" cm="1">
        <f t="array" ref="BS15">INDEX(Hoja1!$A:$CZ,BS$5,$BU15)</f>
        <v>0</v>
      </c>
      <c r="BT15" s="7" cm="1">
        <f t="array" ref="BT15">INDEX(Hoja1!$A:$CZ,BT$5,$BU15)</f>
        <v>0</v>
      </c>
      <c r="BU15" s="53">
        <v>73</v>
      </c>
      <c r="BV15" s="28"/>
      <c r="BW15" s="3" t="s">
        <v>93</v>
      </c>
      <c r="BX15" s="28"/>
      <c r="BY15" s="3"/>
    </row>
    <row r="16" spans="1:77" x14ac:dyDescent="0.25">
      <c r="A16" s="10" t="s">
        <v>203</v>
      </c>
      <c r="B16" s="11" cm="1">
        <f t="array" ref="B16">INDEX(calc!$A:$K,B$5,$AJ16)</f>
        <v>113.8</v>
      </c>
      <c r="C16" s="11" cm="1">
        <f t="array" ref="C16">INDEX(calc!$A:$K,C$5,$AJ16)</f>
        <v>183.2</v>
      </c>
      <c r="D16" s="11" cm="1">
        <f t="array" ref="D16">INDEX(calc!$A:$K,D$5,$AJ16)</f>
        <v>397.2</v>
      </c>
      <c r="E16" s="11" cm="1">
        <f t="array" ref="E16">INDEX(calc!$A:$K,E$5,$AJ16)</f>
        <v>616.79999999999995</v>
      </c>
      <c r="F16" s="11" cm="1">
        <f t="array" ref="F16">INDEX(calc!$A:$K,F$5,$AJ16)</f>
        <v>628.4</v>
      </c>
      <c r="G16" s="11" cm="1">
        <f t="array" ref="G16">INDEX(calc!$A:$K,G$5,$AJ16)</f>
        <v>608</v>
      </c>
      <c r="H16" s="11" cm="1">
        <f t="array" ref="H16">INDEX(calc!$A:$K,H$5,$AJ16)</f>
        <v>651.4</v>
      </c>
      <c r="I16" s="11" cm="1">
        <f t="array" ref="I16">INDEX(calc!$A:$K,I$5,$AJ16)</f>
        <v>645.20000000000005</v>
      </c>
      <c r="J16" s="11" cm="1">
        <f t="array" ref="J16">INDEX(calc!$A:$K,J$5,$AJ16)</f>
        <v>655.1</v>
      </c>
      <c r="K16" s="11" cm="1">
        <f t="array" ref="K16">INDEX(calc!$A:$K,K$5,$AJ16)</f>
        <v>661.7</v>
      </c>
      <c r="L16" s="11" cm="1">
        <f t="array" ref="L16">INDEX(calc!$A:$K,L$5,$AJ16)</f>
        <v>628.09680000000003</v>
      </c>
      <c r="M16" s="11" cm="1">
        <f t="array" ref="M16">INDEX(calc!$A:$K,M$5,$AJ16)</f>
        <v>842.78000000000009</v>
      </c>
      <c r="N16" s="11" cm="1">
        <f t="array" ref="N16">INDEX(calc!$A:$K,N$5,$AJ16)</f>
        <v>842.67000000000007</v>
      </c>
      <c r="O16" s="11" cm="1">
        <f t="array" ref="O16">INDEX(calc!$A:$K,O$5,$AJ16)</f>
        <v>842.67000000000007</v>
      </c>
      <c r="P16" s="11" cm="1">
        <f t="array" ref="P16">INDEX(calc!$A:$K,P$5,$AJ16)</f>
        <v>842.67000000000007</v>
      </c>
      <c r="Q16" s="11" cm="1">
        <f t="array" ref="Q16">INDEX(calc!$A:$K,Q$5,$AJ16)</f>
        <v>842.78000000000009</v>
      </c>
      <c r="R16" s="11" cm="1">
        <f t="array" ref="R16">INDEX(calc!$A:$K,R$5,$AJ16)</f>
        <v>842.67000000000007</v>
      </c>
      <c r="S16" s="11" cm="1">
        <f t="array" ref="S16">INDEX(calc!$A:$K,S$5,$AJ16)</f>
        <v>842.67000000000007</v>
      </c>
      <c r="T16" s="11" cm="1">
        <f t="array" ref="T16">INDEX(calc!$A:$K,T$5,$AJ16)</f>
        <v>842.67000000000007</v>
      </c>
      <c r="U16" s="11" cm="1">
        <f t="array" ref="U16">INDEX(calc!$A:$K,U$5,$AJ16)</f>
        <v>842.78000000000009</v>
      </c>
      <c r="V16" s="11" cm="1">
        <f t="array" ref="V16">INDEX(calc!$A:$K,V$5,$AJ16)</f>
        <v>842.67000000000007</v>
      </c>
      <c r="W16" s="11" cm="1">
        <f t="array" ref="W16">INDEX(calc!$A:$K,W$5,$AJ16)</f>
        <v>842.67000000000007</v>
      </c>
      <c r="X16" s="11" cm="1">
        <f t="array" ref="X16">INDEX(calc!$A:$K,X$5,$AJ16)</f>
        <v>842.67000000000007</v>
      </c>
      <c r="Y16" s="11" cm="1">
        <f t="array" ref="Y16">INDEX(calc!$A:$K,Y$5,$AJ16)</f>
        <v>842.78000000000009</v>
      </c>
      <c r="Z16" s="11" cm="1">
        <f t="array" ref="Z16">INDEX(calc!$A:$K,Z$5,$AJ16)</f>
        <v>842.67000000000007</v>
      </c>
      <c r="AA16" s="11" cm="1">
        <f t="array" ref="AA16">INDEX(calc!$A:$K,AA$5,$AJ16)</f>
        <v>842.67000000000007</v>
      </c>
      <c r="AB16" s="11" cm="1">
        <f t="array" ref="AB16">INDEX(calc!$A:$K,AB$5,$AJ16)</f>
        <v>842.67000000000007</v>
      </c>
      <c r="AC16" s="11" cm="1">
        <f t="array" ref="AC16">INDEX(calc!$A:$K,AC$5,$AJ16)</f>
        <v>842.78000000000009</v>
      </c>
      <c r="AD16" s="11"/>
      <c r="AE16" s="11"/>
      <c r="AF16" s="11"/>
      <c r="AG16" s="11"/>
      <c r="AH16" s="11"/>
      <c r="AI16" s="12"/>
      <c r="AJ16" s="12">
        <v>4</v>
      </c>
      <c r="AK16" s="13" t="s">
        <v>98</v>
      </c>
      <c r="AL16" s="3"/>
      <c r="AM16" s="50" t="s">
        <v>89</v>
      </c>
      <c r="AN16" s="7" cm="1">
        <f t="array" ref="AN16">INDEX(Hoja1!$A:$CZ,AN$5,$BU16)</f>
        <v>0</v>
      </c>
      <c r="AO16" s="7" cm="1">
        <f t="array" ref="AO16">INDEX(Hoja1!$A:$CZ,AO$5,$BU16)</f>
        <v>0</v>
      </c>
      <c r="AP16" s="7" cm="1">
        <f t="array" ref="AP16">INDEX(Hoja1!$A:$CZ,AP$5,$BU16)</f>
        <v>0</v>
      </c>
      <c r="AQ16" s="7" cm="1">
        <f t="array" ref="AQ16">INDEX(Hoja1!$A:$CZ,AQ$5,$BU16)</f>
        <v>0</v>
      </c>
      <c r="AR16" s="7" cm="1">
        <f t="array" ref="AR16">INDEX(Hoja1!$A:$CZ,AR$5,$BU16)</f>
        <v>0</v>
      </c>
      <c r="AS16" s="7" cm="1">
        <f t="array" ref="AS16">INDEX(Hoja1!$A:$CZ,AS$5,$BU16)</f>
        <v>0</v>
      </c>
      <c r="AT16" s="7" cm="1">
        <f t="array" ref="AT16">INDEX(Hoja1!$A:$CZ,AT$5,$BU16)</f>
        <v>0</v>
      </c>
      <c r="AU16" s="7" cm="1">
        <f t="array" ref="AU16">INDEX(Hoja1!$A:$CZ,AU$5,$BU16)</f>
        <v>0</v>
      </c>
      <c r="AV16" s="7" cm="1">
        <f t="array" ref="AV16">INDEX(Hoja1!$A:$CZ,AV$5,$BU16)</f>
        <v>0</v>
      </c>
      <c r="AW16" s="7" cm="1">
        <f t="array" ref="AW16">INDEX(Hoja1!$A:$CZ,AW$5,$BU16)</f>
        <v>0</v>
      </c>
      <c r="AX16" s="7" cm="1">
        <f t="array" ref="AX16">INDEX(Hoja1!$A:$CZ,AX$5,$BU16)</f>
        <v>0</v>
      </c>
      <c r="AY16" s="7" cm="1">
        <f t="array" ref="AY16">INDEX(Hoja1!$A:$CZ,AY$5,$BU16)</f>
        <v>0</v>
      </c>
      <c r="AZ16" s="7" cm="1">
        <f t="array" ref="AZ16">INDEX(Hoja1!$A:$CZ,AZ$5,$BU16)</f>
        <v>0</v>
      </c>
      <c r="BA16" s="7" cm="1">
        <f t="array" ref="BA16">INDEX(Hoja1!$A:$CZ,BA$5,$BU16)</f>
        <v>0</v>
      </c>
      <c r="BB16" s="7" cm="1">
        <f t="array" ref="BB16">INDEX(Hoja1!$A:$CZ,BB$5,$BU16)</f>
        <v>0</v>
      </c>
      <c r="BC16" s="7" cm="1">
        <f t="array" ref="BC16">INDEX(Hoja1!$A:$CZ,BC$5,$BU16)</f>
        <v>0</v>
      </c>
      <c r="BD16" s="7" cm="1">
        <f t="array" ref="BD16">INDEX(Hoja1!$A:$CZ,BD$5,$BU16)</f>
        <v>0</v>
      </c>
      <c r="BE16" s="7" cm="1">
        <f t="array" ref="BE16">INDEX(Hoja1!$A:$CZ,BE$5,$BU16)</f>
        <v>0</v>
      </c>
      <c r="BF16" s="7" cm="1">
        <f t="array" ref="BF16">INDEX(Hoja1!$A:$CZ,BF$5,$BU16)</f>
        <v>0</v>
      </c>
      <c r="BG16" s="7" cm="1">
        <f t="array" ref="BG16">INDEX(Hoja1!$A:$CZ,BG$5,$BU16)</f>
        <v>0</v>
      </c>
      <c r="BH16" s="7" cm="1">
        <f t="array" ref="BH16">INDEX(Hoja1!$A:$CZ,BH$5,$BU16)</f>
        <v>0</v>
      </c>
      <c r="BI16" s="7" cm="1">
        <f t="array" ref="BI16">INDEX(Hoja1!$A:$CZ,BI$5,$BU16)</f>
        <v>0</v>
      </c>
      <c r="BJ16" s="7" cm="1">
        <f t="array" ref="BJ16">INDEX(Hoja1!$A:$CZ,BJ$5,$BU16)</f>
        <v>0</v>
      </c>
      <c r="BK16" s="7" cm="1">
        <f t="array" ref="BK16">INDEX(Hoja1!$A:$CZ,BK$5,$BU16)</f>
        <v>0</v>
      </c>
      <c r="BL16" s="7" cm="1">
        <f t="array" ref="BL16">INDEX(Hoja1!$A:$CZ,BL$5,$BU16)</f>
        <v>0</v>
      </c>
      <c r="BM16" s="7" cm="1">
        <f t="array" ref="BM16">INDEX(Hoja1!$A:$CZ,BM$5,$BU16)</f>
        <v>0</v>
      </c>
      <c r="BN16" s="7" cm="1">
        <f t="array" ref="BN16">INDEX(Hoja1!$A:$CZ,BN$5,$BU16)</f>
        <v>0</v>
      </c>
      <c r="BO16" s="7" cm="1">
        <f t="array" ref="BO16">INDEX(Hoja1!$A:$CZ,BO$5,$BU16)</f>
        <v>0</v>
      </c>
      <c r="BP16" s="7" cm="1">
        <f t="array" ref="BP16">INDEX(Hoja1!$A:$CZ,BP$5,$BU16)</f>
        <v>0</v>
      </c>
      <c r="BQ16" s="7" cm="1">
        <f t="array" ref="BQ16">INDEX(Hoja1!$A:$CZ,BQ$5,$BU16)</f>
        <v>0</v>
      </c>
      <c r="BR16" s="7" cm="1">
        <f t="array" ref="BR16">INDEX(Hoja1!$A:$CZ,BR$5,$BU16)</f>
        <v>0</v>
      </c>
      <c r="BS16" s="7" cm="1">
        <f t="array" ref="BS16">INDEX(Hoja1!$A:$CZ,BS$5,$BU16)</f>
        <v>0</v>
      </c>
      <c r="BT16" s="7" cm="1">
        <f t="array" ref="BT16">INDEX(Hoja1!$A:$CZ,BT$5,$BU16)</f>
        <v>0</v>
      </c>
      <c r="BU16" s="2">
        <v>74</v>
      </c>
      <c r="BW16" s="50" t="s">
        <v>90</v>
      </c>
      <c r="BY16" s="3"/>
    </row>
    <row r="17" spans="1:77" x14ac:dyDescent="0.25">
      <c r="A17" s="14" t="s">
        <v>99</v>
      </c>
      <c r="B17" s="15" cm="1">
        <f t="array" ref="B17">INDEX(Hoja1!$A:$BG,B$5,$AI17)</f>
        <v>0</v>
      </c>
      <c r="C17" s="15" cm="1">
        <f t="array" ref="C17">INDEX(Hoja1!$A:$BG,C$5,$AI17)</f>
        <v>0</v>
      </c>
      <c r="D17" s="15" cm="1">
        <f t="array" ref="D17">INDEX(Hoja1!$A:$BG,D$5,$AI17)</f>
        <v>0</v>
      </c>
      <c r="E17" s="15" cm="1">
        <f t="array" ref="E17">INDEX(Hoja1!$A:$BG,E$5,$AI17)</f>
        <v>0</v>
      </c>
      <c r="F17" s="15" cm="1">
        <f t="array" ref="F17">INDEX(Hoja1!$A:$BG,F$5,$AI17)</f>
        <v>0</v>
      </c>
      <c r="G17" s="15" cm="1">
        <f t="array" ref="G17">INDEX(Hoja1!$A:$BG,G$5,$AI17)</f>
        <v>0</v>
      </c>
      <c r="H17" s="15" cm="1">
        <f t="array" ref="H17">INDEX(Hoja1!$A:$BG,H$5,$AI17)</f>
        <v>0</v>
      </c>
      <c r="I17" s="15" cm="1">
        <f t="array" ref="I17">INDEX(Hoja1!$A:$BG,I$5,$AI17)</f>
        <v>0</v>
      </c>
      <c r="J17" s="15" cm="1">
        <f t="array" ref="J17">INDEX(Hoja1!$A:$BG,J$5,$AI17)</f>
        <v>0</v>
      </c>
      <c r="K17" s="15" cm="1">
        <f t="array" ref="K17">INDEX(Hoja1!$A:$BG,K$5,$AI17)</f>
        <v>0</v>
      </c>
      <c r="L17" s="15" cm="1">
        <f t="array" ref="L17">INDEX(Hoja1!$A:$BG,L$5,$AI17)</f>
        <v>0</v>
      </c>
      <c r="M17" s="15" cm="1">
        <f t="array" ref="M17">INDEX(Hoja1!$A:$BG,M$5,$AI17)</f>
        <v>0</v>
      </c>
      <c r="N17" s="15" cm="1">
        <f t="array" ref="N17">INDEX(Hoja1!$A:$BG,N$5,$AI17)</f>
        <v>0</v>
      </c>
      <c r="O17" s="15" cm="1">
        <f t="array" ref="O17">INDEX(Hoja1!$A:$BG,O$5,$AI17)</f>
        <v>0</v>
      </c>
      <c r="P17" s="15" cm="1">
        <f t="array" ref="P17">INDEX(Hoja1!$A:$BG,P$5,$AI17)</f>
        <v>0</v>
      </c>
      <c r="Q17" s="15" cm="1">
        <f t="array" ref="Q17">INDEX(Hoja1!$A:$BG,Q$5,$AI17)</f>
        <v>0</v>
      </c>
      <c r="R17" s="15" cm="1">
        <f t="array" ref="R17">INDEX(Hoja1!$A:$BG,R$5,$AI17)</f>
        <v>0</v>
      </c>
      <c r="S17" s="15" cm="1">
        <f t="array" ref="S17">INDEX(Hoja1!$A:$BG,S$5,$AI17)</f>
        <v>0</v>
      </c>
      <c r="T17" s="15" cm="1">
        <f t="array" ref="T17">INDEX(Hoja1!$A:$BG,T$5,$AI17)</f>
        <v>0</v>
      </c>
      <c r="U17" s="15" cm="1">
        <f t="array" ref="U17">INDEX(Hoja1!$A:$BG,U$5,$AI17)</f>
        <v>0</v>
      </c>
      <c r="V17" s="15" cm="1">
        <f t="array" ref="V17">INDEX(Hoja1!$A:$BG,V$5,$AI17)</f>
        <v>0</v>
      </c>
      <c r="W17" s="15" cm="1">
        <f t="array" ref="W17">INDEX(Hoja1!$A:$BG,W$5,$AI17)</f>
        <v>0</v>
      </c>
      <c r="X17" s="15" cm="1">
        <f t="array" ref="X17">INDEX(Hoja1!$A:$BG,X$5,$AI17)</f>
        <v>0</v>
      </c>
      <c r="Y17" s="15" cm="1">
        <f t="array" ref="Y17">INDEX(Hoja1!$A:$BG,Y$5,$AI17)</f>
        <v>0</v>
      </c>
      <c r="Z17" s="15" cm="1">
        <f t="array" ref="Z17">INDEX(Hoja1!$A:$BG,Z$5,$AI17)</f>
        <v>0</v>
      </c>
      <c r="AA17" s="15" cm="1">
        <f t="array" ref="AA17">INDEX(Hoja1!$A:$BG,AA$5,$AI17)</f>
        <v>0</v>
      </c>
      <c r="AB17" s="15" cm="1">
        <f t="array" ref="AB17">INDEX(Hoja1!$A:$BG,AB$5,$AI17)</f>
        <v>0</v>
      </c>
      <c r="AC17" s="15" cm="1">
        <f t="array" ref="AC17">INDEX(Hoja1!$A:$BG,AC$5,$AI17)</f>
        <v>0</v>
      </c>
      <c r="AD17" s="15"/>
      <c r="AE17" s="15"/>
      <c r="AF17" s="15"/>
      <c r="AG17" s="15"/>
      <c r="AH17" s="15"/>
      <c r="AI17" s="16">
        <v>15</v>
      </c>
      <c r="AJ17" s="16"/>
      <c r="AK17" s="21"/>
      <c r="AL17" s="3"/>
      <c r="AM17" s="19" t="s">
        <v>96</v>
      </c>
      <c r="AN17" s="20">
        <f t="shared" ref="AN17:AY17" si="7">SUM(AN8:AN16)</f>
        <v>1085.7857200000001</v>
      </c>
      <c r="AO17" s="20">
        <f t="shared" si="7"/>
        <v>1145.2235599999999</v>
      </c>
      <c r="AP17" s="20">
        <f t="shared" si="7"/>
        <v>1106.9641600000002</v>
      </c>
      <c r="AQ17" s="20">
        <f t="shared" si="7"/>
        <v>1114.28865</v>
      </c>
      <c r="AR17" s="20">
        <f t="shared" si="7"/>
        <v>1225.3543599999998</v>
      </c>
      <c r="AS17" s="20">
        <f t="shared" si="7"/>
        <v>1200.2633799999999</v>
      </c>
      <c r="AT17" s="20">
        <f t="shared" si="7"/>
        <v>1252.9065399999999</v>
      </c>
      <c r="AU17" s="20">
        <f t="shared" si="7"/>
        <v>1252.2127900000003</v>
      </c>
      <c r="AV17" s="20">
        <f t="shared" si="7"/>
        <v>1253.82071</v>
      </c>
      <c r="AW17" s="20">
        <f t="shared" si="7"/>
        <v>1260.55639</v>
      </c>
      <c r="AX17" s="20">
        <f t="shared" si="7"/>
        <v>1227.37435</v>
      </c>
      <c r="AY17" s="20">
        <f t="shared" si="7"/>
        <v>1037.7765800000002</v>
      </c>
      <c r="AZ17" s="20">
        <f t="shared" ref="AZ17:BK17" si="8">SUM(AZ8:AZ16)</f>
        <v>1036.68037</v>
      </c>
      <c r="BA17" s="20">
        <f t="shared" si="8"/>
        <v>1037.47785</v>
      </c>
      <c r="BB17" s="20">
        <f t="shared" si="8"/>
        <v>1036.30178</v>
      </c>
      <c r="BC17" s="20">
        <f t="shared" si="8"/>
        <v>1035.2523800000001</v>
      </c>
      <c r="BD17" s="20">
        <f t="shared" si="8"/>
        <v>1033.8512800000001</v>
      </c>
      <c r="BE17" s="20">
        <f t="shared" si="8"/>
        <v>1040.35852</v>
      </c>
      <c r="BF17" s="20">
        <f t="shared" si="8"/>
        <v>1037.9451200000001</v>
      </c>
      <c r="BG17" s="20">
        <f t="shared" si="8"/>
        <v>1036.9689600000002</v>
      </c>
      <c r="BH17" s="20">
        <f t="shared" si="8"/>
        <v>1028.1946700000001</v>
      </c>
      <c r="BI17" s="20">
        <f t="shared" si="8"/>
        <v>1029.1856700000001</v>
      </c>
      <c r="BJ17" s="20">
        <f t="shared" si="8"/>
        <v>1026.2443800000001</v>
      </c>
      <c r="BK17" s="20">
        <f t="shared" si="8"/>
        <v>1035.0107800000001</v>
      </c>
      <c r="BL17" s="20">
        <f t="shared" ref="BL17:BO17" si="9">SUM(BL8:BL16)</f>
        <v>1035.3458600000001</v>
      </c>
      <c r="BM17" s="20">
        <f t="shared" si="9"/>
        <v>1028.7562</v>
      </c>
      <c r="BN17" s="20">
        <f t="shared" si="9"/>
        <v>1033.98035</v>
      </c>
      <c r="BO17" s="20">
        <f t="shared" si="9"/>
        <v>1033.4787900000001</v>
      </c>
      <c r="BP17" s="20">
        <f t="shared" ref="BP17:BR17" si="10">SUM(BP8:BP16)</f>
        <v>0</v>
      </c>
      <c r="BQ17" s="20">
        <f t="shared" si="10"/>
        <v>0</v>
      </c>
      <c r="BR17" s="20">
        <f t="shared" si="10"/>
        <v>0</v>
      </c>
      <c r="BS17" s="20">
        <f t="shared" ref="BS17:BT17" si="11">SUM(BS8:BS16)</f>
        <v>0</v>
      </c>
      <c r="BT17" s="20">
        <f t="shared" si="11"/>
        <v>0</v>
      </c>
      <c r="BY17" s="3"/>
    </row>
    <row r="18" spans="1:77" x14ac:dyDescent="0.25">
      <c r="A18" s="14" t="s">
        <v>81</v>
      </c>
      <c r="B18" s="15" cm="1">
        <f t="array" ref="B18">INDEX(Hoja1!$A:$BG,B$5,$AI18)</f>
        <v>45.22</v>
      </c>
      <c r="C18" s="15" cm="1">
        <f t="array" ref="C18">INDEX(Hoja1!$A:$BG,C$5,$AI18)</f>
        <v>47.47</v>
      </c>
      <c r="D18" s="15" cm="1">
        <f t="array" ref="D18">INDEX(Hoja1!$A:$BG,D$5,$AI18)</f>
        <v>49.86</v>
      </c>
      <c r="E18" s="15" cm="1">
        <f t="array" ref="E18">INDEX(Hoja1!$A:$BG,E$5,$AI18)</f>
        <v>51.04</v>
      </c>
      <c r="F18" s="15" cm="1">
        <f t="array" ref="F18">INDEX(Hoja1!$A:$BG,F$5,$AI18)</f>
        <v>52.66</v>
      </c>
      <c r="G18" s="15" cm="1">
        <f t="array" ref="G18">INDEX(Hoja1!$A:$BG,G$5,$AI18)</f>
        <v>54.17</v>
      </c>
      <c r="H18" s="15" cm="1">
        <f t="array" ref="H18">INDEX(Hoja1!$A:$BG,H$5,$AI18)</f>
        <v>55.68</v>
      </c>
      <c r="I18" s="15" cm="1">
        <f t="array" ref="I18">INDEX(Hoja1!$A:$BG,I$5,$AI18)</f>
        <v>57.07</v>
      </c>
      <c r="J18" s="15" cm="1">
        <f t="array" ref="J18">INDEX(Hoja1!$A:$BG,J$5,$AI18)</f>
        <v>58.5</v>
      </c>
      <c r="K18" s="15" cm="1">
        <f t="array" ref="K18">INDEX(Hoja1!$A:$BG,K$5,$AI18)</f>
        <v>60.3</v>
      </c>
      <c r="L18" s="15" cm="1">
        <f t="array" ref="L18">INDEX(Hoja1!$A:$BG,L$5,$AI18)</f>
        <v>61.87</v>
      </c>
      <c r="M18" s="15" cm="1">
        <f t="array" ref="M18">INDEX(Hoja1!$A:$BG,M$5,$AI18)</f>
        <v>62.39</v>
      </c>
      <c r="N18" s="15" cm="1">
        <f t="array" ref="N18">INDEX(Hoja1!$A:$BG,N$5,$AI18)</f>
        <v>62.05</v>
      </c>
      <c r="O18" s="15" cm="1">
        <f t="array" ref="O18">INDEX(Hoja1!$A:$BG,O$5,$AI18)</f>
        <v>61.8</v>
      </c>
      <c r="P18" s="15" cm="1">
        <f t="array" ref="P18">INDEX(Hoja1!$A:$BG,P$5,$AI18)</f>
        <v>62.27</v>
      </c>
      <c r="Q18" s="15" cm="1">
        <f t="array" ref="Q18">INDEX(Hoja1!$A:$BG,Q$5,$AI18)</f>
        <v>62.72</v>
      </c>
      <c r="R18" s="15" cm="1">
        <f t="array" ref="R18">INDEX(Hoja1!$A:$BG,R$5,$AI18)</f>
        <v>63.45</v>
      </c>
      <c r="S18" s="15" cm="1">
        <f t="array" ref="S18">INDEX(Hoja1!$A:$BG,S$5,$AI18)</f>
        <v>64.03</v>
      </c>
      <c r="T18" s="15" cm="1">
        <f t="array" ref="T18">INDEX(Hoja1!$A:$BG,T$5,$AI18)</f>
        <v>64.41</v>
      </c>
      <c r="U18" s="15" cm="1">
        <f t="array" ref="U18">INDEX(Hoja1!$A:$BG,U$5,$AI18)</f>
        <v>64.36</v>
      </c>
      <c r="V18" s="15" cm="1">
        <f t="array" ref="V18">INDEX(Hoja1!$A:$BG,V$5,$AI18)</f>
        <v>64.48</v>
      </c>
      <c r="W18" s="15" cm="1">
        <f t="array" ref="W18">INDEX(Hoja1!$A:$BG,W$5,$AI18)</f>
        <v>64.400000000000006</v>
      </c>
      <c r="X18" s="15" cm="1">
        <f t="array" ref="X18">INDEX(Hoja1!$A:$BG,X$5,$AI18)</f>
        <v>64.38</v>
      </c>
      <c r="Y18" s="15" cm="1">
        <f t="array" ref="Y18">INDEX(Hoja1!$A:$BG,Y$5,$AI18)</f>
        <v>64.25</v>
      </c>
      <c r="Z18" s="15" cm="1">
        <f t="array" ref="Z18">INDEX(Hoja1!$A:$BG,Z$5,$AI18)</f>
        <v>64.42</v>
      </c>
      <c r="AA18" s="15" cm="1">
        <f t="array" ref="AA18">INDEX(Hoja1!$A:$BG,AA$5,$AI18)</f>
        <v>64.42</v>
      </c>
      <c r="AB18" s="15" cm="1">
        <f t="array" ref="AB18">INDEX(Hoja1!$A:$BG,AB$5,$AI18)</f>
        <v>64.489999999999995</v>
      </c>
      <c r="AC18" s="15" cm="1">
        <f t="array" ref="AC18">INDEX(Hoja1!$A:$BG,AC$5,$AI18)</f>
        <v>64.25</v>
      </c>
      <c r="AD18" s="15"/>
      <c r="AE18" s="15"/>
      <c r="AF18" s="15"/>
      <c r="AG18" s="15"/>
      <c r="AH18" s="15"/>
      <c r="AI18" s="16">
        <v>16</v>
      </c>
      <c r="AJ18" s="16"/>
      <c r="AK18" s="21" t="s">
        <v>101</v>
      </c>
      <c r="AL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W18" s="3"/>
      <c r="BY18" s="3"/>
    </row>
    <row r="19" spans="1:77" x14ac:dyDescent="0.25">
      <c r="A19" s="22" t="s">
        <v>104</v>
      </c>
      <c r="B19" s="11" cm="1">
        <f t="array" ref="B19">INDEX(Hoja1!$A:$BG,B$5,$AI19)</f>
        <v>13.83</v>
      </c>
      <c r="C19" s="11" cm="1">
        <f t="array" ref="C19">INDEX(Hoja1!$A:$BG,C$5,$AI19)</f>
        <v>13.75</v>
      </c>
      <c r="D19" s="11" cm="1">
        <f t="array" ref="D19">INDEX(Hoja1!$A:$BG,D$5,$AI19)</f>
        <v>13.84</v>
      </c>
      <c r="E19" s="11" cm="1">
        <f t="array" ref="E19">INDEX(Hoja1!$A:$BG,E$5,$AI19)</f>
        <v>13.79</v>
      </c>
      <c r="F19" s="11" cm="1">
        <f t="array" ref="F19">INDEX(Hoja1!$A:$BG,F$5,$AI19)</f>
        <v>13.8</v>
      </c>
      <c r="G19" s="11" cm="1">
        <f t="array" ref="G19">INDEX(Hoja1!$A:$BG,G$5,$AI19)</f>
        <v>13.84</v>
      </c>
      <c r="H19" s="11" cm="1">
        <f t="array" ref="H19">INDEX(Hoja1!$A:$BG,H$5,$AI19)</f>
        <v>13.84</v>
      </c>
      <c r="I19" s="11" cm="1">
        <f t="array" ref="I19">INDEX(Hoja1!$A:$BG,I$5,$AI19)</f>
        <v>13.79</v>
      </c>
      <c r="J19" s="11" cm="1">
        <f t="array" ref="J19">INDEX(Hoja1!$A:$BG,J$5,$AI19)</f>
        <v>13.84</v>
      </c>
      <c r="K19" s="11" cm="1">
        <f t="array" ref="K19">INDEX(Hoja1!$A:$BG,K$5,$AI19)</f>
        <v>13.83</v>
      </c>
      <c r="L19" s="11" cm="1">
        <f t="array" ref="L19">INDEX(Hoja1!$A:$BG,L$5,$AI19)</f>
        <v>13.84</v>
      </c>
      <c r="M19" s="11" cm="1">
        <f t="array" ref="M19">INDEX(Hoja1!$A:$BG,M$5,$AI19)</f>
        <v>13.8</v>
      </c>
      <c r="N19" s="11" cm="1">
        <f t="array" ref="N19">INDEX(Hoja1!$A:$BG,N$5,$AI19)</f>
        <v>13.83</v>
      </c>
      <c r="O19" s="11" cm="1">
        <f t="array" ref="O19">INDEX(Hoja1!$A:$BG,O$5,$AI19)</f>
        <v>13.84</v>
      </c>
      <c r="P19" s="11" cm="1">
        <f t="array" ref="P19">INDEX(Hoja1!$A:$BG,P$5,$AI19)</f>
        <v>13.81</v>
      </c>
      <c r="Q19" s="11" cm="1">
        <f t="array" ref="Q19">INDEX(Hoja1!$A:$BG,Q$5,$AI19)</f>
        <v>13.76</v>
      </c>
      <c r="R19" s="11" cm="1">
        <f t="array" ref="R19">INDEX(Hoja1!$A:$BG,R$5,$AI19)</f>
        <v>13.84</v>
      </c>
      <c r="S19" s="11" cm="1">
        <f t="array" ref="S19">INDEX(Hoja1!$A:$BG,S$5,$AI19)</f>
        <v>13.81</v>
      </c>
      <c r="T19" s="11" cm="1">
        <f t="array" ref="T19">INDEX(Hoja1!$A:$BG,T$5,$AI19)</f>
        <v>13.83</v>
      </c>
      <c r="U19" s="11" cm="1">
        <f t="array" ref="U19">INDEX(Hoja1!$A:$BG,U$5,$AI19)</f>
        <v>13.79</v>
      </c>
      <c r="V19" s="11" cm="1">
        <f t="array" ref="V19">INDEX(Hoja1!$A:$BG,V$5,$AI19)</f>
        <v>13.75</v>
      </c>
      <c r="W19" s="11" cm="1">
        <f t="array" ref="W19">INDEX(Hoja1!$A:$BG,W$5,$AI19)</f>
        <v>13.84</v>
      </c>
      <c r="X19" s="11" cm="1">
        <f t="array" ref="X19">INDEX(Hoja1!$A:$BG,X$5,$AI19)</f>
        <v>13.69</v>
      </c>
      <c r="Y19" s="11" cm="1">
        <f t="array" ref="Y19">INDEX(Hoja1!$A:$BG,Y$5,$AI19)</f>
        <v>13.75</v>
      </c>
      <c r="Z19" s="11" cm="1">
        <f t="array" ref="Z19">INDEX(Hoja1!$A:$BG,Z$5,$AI19)</f>
        <v>13.81</v>
      </c>
      <c r="AA19" s="11" cm="1">
        <f t="array" ref="AA19">INDEX(Hoja1!$A:$BG,AA$5,$AI19)</f>
        <v>13.66</v>
      </c>
      <c r="AB19" s="11" cm="1">
        <f t="array" ref="AB19">INDEX(Hoja1!$A:$BG,AB$5,$AI19)</f>
        <v>13.84</v>
      </c>
      <c r="AC19" s="11" cm="1">
        <f t="array" ref="AC19">INDEX(Hoja1!$A:$BG,AC$5,$AI19)</f>
        <v>13.78</v>
      </c>
      <c r="AD19" s="11"/>
      <c r="AE19" s="11"/>
      <c r="AF19" s="11"/>
      <c r="AG19" s="11"/>
      <c r="AH19" s="11"/>
      <c r="AI19" s="12">
        <v>17</v>
      </c>
      <c r="AJ19" s="12"/>
      <c r="AK19" s="13" t="s">
        <v>105</v>
      </c>
      <c r="AL19" s="3"/>
      <c r="AM19" s="4" t="s">
        <v>100</v>
      </c>
      <c r="AN19" s="5">
        <v>2025</v>
      </c>
      <c r="AO19" s="5">
        <v>2026</v>
      </c>
      <c r="AP19" s="5">
        <v>2027</v>
      </c>
      <c r="AQ19" s="5">
        <v>2028</v>
      </c>
      <c r="AR19" s="5">
        <v>2029</v>
      </c>
      <c r="AS19" s="5">
        <v>2030</v>
      </c>
      <c r="AT19" s="5">
        <v>2031</v>
      </c>
      <c r="AU19" s="5">
        <v>2032</v>
      </c>
      <c r="AV19" s="5">
        <v>2033</v>
      </c>
      <c r="AW19" s="5">
        <v>2034</v>
      </c>
      <c r="AX19" s="5">
        <v>2035</v>
      </c>
      <c r="AY19" s="5">
        <v>2036</v>
      </c>
      <c r="AZ19" s="5">
        <v>2037</v>
      </c>
      <c r="BA19" s="5">
        <v>2038</v>
      </c>
      <c r="BB19" s="5">
        <v>2039</v>
      </c>
      <c r="BC19" s="5">
        <v>2040</v>
      </c>
      <c r="BD19" s="5">
        <v>2041</v>
      </c>
      <c r="BE19" s="5">
        <v>2042</v>
      </c>
      <c r="BF19" s="5">
        <v>2043</v>
      </c>
      <c r="BG19" s="5">
        <v>2044</v>
      </c>
      <c r="BH19" s="5">
        <v>2045</v>
      </c>
      <c r="BI19" s="5">
        <v>2046</v>
      </c>
      <c r="BJ19" s="5">
        <v>2047</v>
      </c>
      <c r="BK19" s="5">
        <v>2048</v>
      </c>
      <c r="BL19" s="5">
        <v>2049</v>
      </c>
      <c r="BM19" s="5">
        <v>2050</v>
      </c>
      <c r="BN19" s="5">
        <v>2051</v>
      </c>
      <c r="BO19" s="5">
        <v>2052</v>
      </c>
      <c r="BP19" s="5">
        <v>2065</v>
      </c>
      <c r="BQ19" s="5">
        <v>2066</v>
      </c>
      <c r="BR19" s="5">
        <v>2067</v>
      </c>
      <c r="BS19" s="5">
        <v>2068</v>
      </c>
      <c r="BT19" s="5">
        <v>2069</v>
      </c>
      <c r="BU19" s="6" t="s">
        <v>187</v>
      </c>
      <c r="BV19" s="6" t="s">
        <v>188</v>
      </c>
      <c r="BW19" s="6" t="s">
        <v>71</v>
      </c>
      <c r="BY19" s="3"/>
    </row>
    <row r="20" spans="1:77" x14ac:dyDescent="0.25">
      <c r="A20" s="14" t="s">
        <v>108</v>
      </c>
      <c r="B20" s="15" cm="1">
        <f t="array" ref="B20">INDEX(Hoja1!$A:$BG,B$5,$AI20)</f>
        <v>6.182E-2</v>
      </c>
      <c r="C20" s="15" cm="1">
        <f t="array" ref="C20">INDEX(Hoja1!$A:$BG,C$5,$AI20)</f>
        <v>5.5559999999999998E-2</v>
      </c>
      <c r="D20" s="15" cm="1">
        <f t="array" ref="D20">INDEX(Hoja1!$A:$BG,D$5,$AI20)</f>
        <v>6.1159999999999999E-2</v>
      </c>
      <c r="E20" s="15" cm="1">
        <f t="array" ref="E20">INDEX(Hoja1!$A:$BG,E$5,$AI20)</f>
        <v>5.6649999999999999E-2</v>
      </c>
      <c r="F20" s="15" cm="1">
        <f t="array" ref="F20">INDEX(Hoja1!$A:$BG,F$5,$AI20)</f>
        <v>6.5360000000000001E-2</v>
      </c>
      <c r="G20" s="15" cm="1">
        <f t="array" ref="G20">INDEX(Hoja1!$A:$BG,G$5,$AI20)</f>
        <v>7.5380000000000003E-2</v>
      </c>
      <c r="H20" s="15" cm="1">
        <f t="array" ref="H20">INDEX(Hoja1!$A:$BG,H$5,$AI20)</f>
        <v>6.9540000000000005E-2</v>
      </c>
      <c r="I20" s="15" cm="1">
        <f t="array" ref="I20">INDEX(Hoja1!$A:$BG,I$5,$AI20)</f>
        <v>6.7790000000000003E-2</v>
      </c>
      <c r="J20" s="15" cm="1">
        <f t="array" ref="J20">INDEX(Hoja1!$A:$BG,J$5,$AI20)</f>
        <v>5.0709999999999998E-2</v>
      </c>
      <c r="K20" s="15" cm="1">
        <f t="array" ref="K20">INDEX(Hoja1!$A:$BG,K$5,$AI20)</f>
        <v>5.7389999999999997E-2</v>
      </c>
      <c r="L20" s="15" cm="1">
        <f t="array" ref="L20">INDEX(Hoja1!$A:$BG,L$5,$AI20)</f>
        <v>6.7549999999999999E-2</v>
      </c>
      <c r="M20" s="15" cm="1">
        <f t="array" ref="M20">INDEX(Hoja1!$A:$BG,M$5,$AI20)</f>
        <v>6.9580000000000003E-2</v>
      </c>
      <c r="N20" s="15" cm="1">
        <f t="array" ref="N20">INDEX(Hoja1!$A:$BG,N$5,$AI20)</f>
        <v>7.1370000000000003E-2</v>
      </c>
      <c r="O20" s="15" cm="1">
        <f t="array" ref="O20">INDEX(Hoja1!$A:$BG,O$5,$AI20)</f>
        <v>7.485E-2</v>
      </c>
      <c r="P20" s="15" cm="1">
        <f t="array" ref="P20">INDEX(Hoja1!$A:$BG,P$5,$AI20)</f>
        <v>7.1779999999999997E-2</v>
      </c>
      <c r="Q20" s="15" cm="1">
        <f t="array" ref="Q20">INDEX(Hoja1!$A:$BG,Q$5,$AI20)</f>
        <v>6.2379999999999998E-2</v>
      </c>
      <c r="R20" s="15" cm="1">
        <f t="array" ref="R20">INDEX(Hoja1!$A:$BG,R$5,$AI20)</f>
        <v>6.2280000000000002E-2</v>
      </c>
      <c r="S20" s="15" cm="1">
        <f t="array" ref="S20">INDEX(Hoja1!$A:$BG,S$5,$AI20)</f>
        <v>6.9519999999999998E-2</v>
      </c>
      <c r="T20" s="15" cm="1">
        <f t="array" ref="T20">INDEX(Hoja1!$A:$BG,T$5,$AI20)</f>
        <v>5.5120000000000002E-2</v>
      </c>
      <c r="U20" s="15" cm="1">
        <f t="array" ref="U20">INDEX(Hoja1!$A:$BG,U$5,$AI20)</f>
        <v>6.8959999999999994E-2</v>
      </c>
      <c r="V20" s="15" cm="1">
        <f t="array" ref="V20">INDEX(Hoja1!$A:$BG,V$5,$AI20)</f>
        <v>4.5670000000000002E-2</v>
      </c>
      <c r="W20" s="15" cm="1">
        <f t="array" ref="W20">INDEX(Hoja1!$A:$BG,W$5,$AI20)</f>
        <v>5.5669999999999997E-2</v>
      </c>
      <c r="X20" s="15" cm="1">
        <f t="array" ref="X20">INDEX(Hoja1!$A:$BG,X$5,$AI20)</f>
        <v>4.4380000000000003E-2</v>
      </c>
      <c r="Y20" s="15" cm="1">
        <f t="array" ref="Y20">INDEX(Hoja1!$A:$BG,Y$5,$AI20)</f>
        <v>6.2780000000000002E-2</v>
      </c>
      <c r="Z20" s="15" cm="1">
        <f t="array" ref="Z20">INDEX(Hoja1!$A:$BG,Z$5,$AI20)</f>
        <v>6.9860000000000005E-2</v>
      </c>
      <c r="AA20" s="15" cm="1">
        <f t="array" ref="AA20">INDEX(Hoja1!$A:$BG,AA$5,$AI20)</f>
        <v>6.1199999999999997E-2</v>
      </c>
      <c r="AB20" s="15" cm="1">
        <f t="array" ref="AB20">INDEX(Hoja1!$A:$BG,AB$5,$AI20)</f>
        <v>7.1349999999999997E-2</v>
      </c>
      <c r="AC20" s="15" cm="1">
        <f t="array" ref="AC20">INDEX(Hoja1!$A:$BG,AC$5,$AI20)</f>
        <v>5.8790000000000002E-2</v>
      </c>
      <c r="AD20" s="15"/>
      <c r="AE20" s="15"/>
      <c r="AF20" s="15"/>
      <c r="AG20" s="15"/>
      <c r="AH20" s="15"/>
      <c r="AI20" s="16">
        <v>18</v>
      </c>
      <c r="AJ20" s="16"/>
      <c r="AK20" s="21" t="s">
        <v>109</v>
      </c>
      <c r="AL20" s="3"/>
      <c r="AM20" s="3" t="s">
        <v>102</v>
      </c>
      <c r="AN20" s="7">
        <f t="shared" ref="AN20:BO20" si="12">SUM(B38:B46)</f>
        <v>451.43916999999993</v>
      </c>
      <c r="AO20" s="7">
        <f t="shared" si="12"/>
        <v>474.92091000000005</v>
      </c>
      <c r="AP20" s="7">
        <f t="shared" si="12"/>
        <v>489.55525999999998</v>
      </c>
      <c r="AQ20" s="7">
        <f t="shared" si="12"/>
        <v>507.33557000000002</v>
      </c>
      <c r="AR20" s="7">
        <f t="shared" si="12"/>
        <v>517.09086000000002</v>
      </c>
      <c r="AS20" s="7">
        <f t="shared" si="12"/>
        <v>536.04327999999998</v>
      </c>
      <c r="AT20" s="7">
        <f t="shared" si="12"/>
        <v>555.72506999999996</v>
      </c>
      <c r="AU20" s="7">
        <f t="shared" si="12"/>
        <v>561.7754799999999</v>
      </c>
      <c r="AV20" s="7">
        <f t="shared" si="12"/>
        <v>572.64837</v>
      </c>
      <c r="AW20" s="7">
        <f t="shared" si="12"/>
        <v>592.43243999999993</v>
      </c>
      <c r="AX20" s="7">
        <f t="shared" si="12"/>
        <v>611.17517000000021</v>
      </c>
      <c r="AY20" s="7">
        <f t="shared" si="12"/>
        <v>613.38895000000014</v>
      </c>
      <c r="AZ20" s="7">
        <f t="shared" si="12"/>
        <v>603.39904000000001</v>
      </c>
      <c r="BA20" s="7">
        <f t="shared" si="12"/>
        <v>613.39600999999993</v>
      </c>
      <c r="BB20" s="7">
        <f t="shared" si="12"/>
        <v>592.78045999999995</v>
      </c>
      <c r="BC20" s="7">
        <f t="shared" si="12"/>
        <v>577.02505000000008</v>
      </c>
      <c r="BD20" s="7">
        <f t="shared" si="12"/>
        <v>578.92954000000009</v>
      </c>
      <c r="BE20" s="7">
        <f t="shared" si="12"/>
        <v>576.44763000000012</v>
      </c>
      <c r="BF20" s="7">
        <f t="shared" si="12"/>
        <v>577.99986000000001</v>
      </c>
      <c r="BG20" s="7">
        <f t="shared" si="12"/>
        <v>580.75115999999991</v>
      </c>
      <c r="BH20" s="7">
        <f t="shared" si="12"/>
        <v>586.61401000000001</v>
      </c>
      <c r="BI20" s="7">
        <f t="shared" si="12"/>
        <v>582.80977000000007</v>
      </c>
      <c r="BJ20" s="7">
        <f t="shared" si="12"/>
        <v>576.72722999999996</v>
      </c>
      <c r="BK20" s="7">
        <f t="shared" si="12"/>
        <v>579.3771200000001</v>
      </c>
      <c r="BL20" s="7">
        <f t="shared" si="12"/>
        <v>585.21788000000004</v>
      </c>
      <c r="BM20" s="7">
        <f t="shared" si="12"/>
        <v>579.99925999999994</v>
      </c>
      <c r="BN20" s="7">
        <f t="shared" si="12"/>
        <v>581.98818999999992</v>
      </c>
      <c r="BO20" s="7">
        <f t="shared" si="12"/>
        <v>587.83303000000001</v>
      </c>
      <c r="BP20" s="7">
        <f>SUM(AD38:AD46)</f>
        <v>0</v>
      </c>
      <c r="BQ20" s="7">
        <f>SUM(AE38:AE46)</f>
        <v>0</v>
      </c>
      <c r="BR20" s="7">
        <f>SUM(AF38:AF46)</f>
        <v>0</v>
      </c>
      <c r="BS20" s="7">
        <f>SUM(AG38:AG46)</f>
        <v>0</v>
      </c>
      <c r="BT20" s="7">
        <f>SUM(AH38:AH46)</f>
        <v>0</v>
      </c>
      <c r="BW20" s="3" t="s">
        <v>103</v>
      </c>
      <c r="BY20" s="3"/>
    </row>
    <row r="21" spans="1:77" x14ac:dyDescent="0.25">
      <c r="A21" s="14" t="s">
        <v>112</v>
      </c>
      <c r="B21" s="15" cm="1">
        <f t="array" ref="B21">INDEX(Hoja1!$A:$BG,B$5,$AI21)</f>
        <v>43.28</v>
      </c>
      <c r="C21" s="15" cm="1">
        <f t="array" ref="C21">INDEX(Hoja1!$A:$BG,C$5,$AI21)</f>
        <v>41.36</v>
      </c>
      <c r="D21" s="15" cm="1">
        <f t="array" ref="D21">INDEX(Hoja1!$A:$BG,D$5,$AI21)</f>
        <v>45.49</v>
      </c>
      <c r="E21" s="15" cm="1">
        <f t="array" ref="E21">INDEX(Hoja1!$A:$BG,E$5,$AI21)</f>
        <v>47.02</v>
      </c>
      <c r="F21" s="15" cm="1">
        <f t="array" ref="F21">INDEX(Hoja1!$A:$BG,F$5,$AI21)</f>
        <v>47.64</v>
      </c>
      <c r="G21" s="15" cm="1">
        <f t="array" ref="G21">INDEX(Hoja1!$A:$BG,G$5,$AI21)</f>
        <v>43.04</v>
      </c>
      <c r="H21" s="15" cm="1">
        <f t="array" ref="H21">INDEX(Hoja1!$A:$BG,H$5,$AI21)</f>
        <v>45.78</v>
      </c>
      <c r="I21" s="15" cm="1">
        <f t="array" ref="I21">INDEX(Hoja1!$A:$BG,I$5,$AI21)</f>
        <v>46.09</v>
      </c>
      <c r="J21" s="15" cm="1">
        <f t="array" ref="J21">INDEX(Hoja1!$A:$BG,J$5,$AI21)</f>
        <v>42.75</v>
      </c>
      <c r="K21" s="15" cm="1">
        <f t="array" ref="K21">INDEX(Hoja1!$A:$BG,K$5,$AI21)</f>
        <v>43.74</v>
      </c>
      <c r="L21" s="15" cm="1">
        <f t="array" ref="L21">INDEX(Hoja1!$A:$BG,L$5,$AI21)</f>
        <v>46.71</v>
      </c>
      <c r="M21" s="15" cm="1">
        <f t="array" ref="M21">INDEX(Hoja1!$A:$BG,M$5,$AI21)</f>
        <v>45.46</v>
      </c>
      <c r="N21" s="15" cm="1">
        <f t="array" ref="N21">INDEX(Hoja1!$A:$BG,N$5,$AI21)</f>
        <v>45.07</v>
      </c>
      <c r="O21" s="15" cm="1">
        <f t="array" ref="O21">INDEX(Hoja1!$A:$BG,O$5,$AI21)</f>
        <v>44.61</v>
      </c>
      <c r="P21" s="15" cm="1">
        <f t="array" ref="P21">INDEX(Hoja1!$A:$BG,P$5,$AI21)</f>
        <v>46.88</v>
      </c>
      <c r="Q21" s="15" cm="1">
        <f t="array" ref="Q21">INDEX(Hoja1!$A:$BG,Q$5,$AI21)</f>
        <v>45.08</v>
      </c>
      <c r="R21" s="15" cm="1">
        <f t="array" ref="R21">INDEX(Hoja1!$A:$BG,R$5,$AI21)</f>
        <v>42.98</v>
      </c>
      <c r="S21" s="15" cm="1">
        <f t="array" ref="S21">INDEX(Hoja1!$A:$BG,S$5,$AI21)</f>
        <v>47</v>
      </c>
      <c r="T21" s="15" cm="1">
        <f t="array" ref="T21">INDEX(Hoja1!$A:$BG,T$5,$AI21)</f>
        <v>46.18</v>
      </c>
      <c r="U21" s="15" cm="1">
        <f t="array" ref="U21">INDEX(Hoja1!$A:$BG,U$5,$AI21)</f>
        <v>45.61</v>
      </c>
      <c r="V21" s="15" cm="1">
        <f t="array" ref="V21">INDEX(Hoja1!$A:$BG,V$5,$AI21)</f>
        <v>35.64</v>
      </c>
      <c r="W21" s="15" cm="1">
        <f t="array" ref="W21">INDEX(Hoja1!$A:$BG,W$5,$AI21)</f>
        <v>37.24</v>
      </c>
      <c r="X21" s="15" cm="1">
        <f t="array" ref="X21">INDEX(Hoja1!$A:$BG,X$5,$AI21)</f>
        <v>34.47</v>
      </c>
      <c r="Y21" s="15" cm="1">
        <f t="array" ref="Y21">INDEX(Hoja1!$A:$BG,Y$5,$AI21)</f>
        <v>42.09</v>
      </c>
      <c r="Z21" s="15" cm="1">
        <f t="array" ref="Z21">INDEX(Hoja1!$A:$BG,Z$5,$AI21)</f>
        <v>43.76</v>
      </c>
      <c r="AA21" s="15" cm="1">
        <f t="array" ref="AA21">INDEX(Hoja1!$A:$BG,AA$5,$AI21)</f>
        <v>37.090000000000003</v>
      </c>
      <c r="AB21" s="15" cm="1">
        <f t="array" ref="AB21">INDEX(Hoja1!$A:$BG,AB$5,$AI21)</f>
        <v>42.35</v>
      </c>
      <c r="AC21" s="15" cm="1">
        <f t="array" ref="AC21">INDEX(Hoja1!$A:$BG,AC$5,$AI21)</f>
        <v>42.04</v>
      </c>
      <c r="AD21" s="15"/>
      <c r="AE21" s="15"/>
      <c r="AF21" s="15"/>
      <c r="AG21" s="15"/>
      <c r="AH21" s="15"/>
      <c r="AI21" s="16">
        <v>19</v>
      </c>
      <c r="AJ21" s="16"/>
      <c r="AK21" s="21" t="s">
        <v>113</v>
      </c>
      <c r="AL21" s="3"/>
      <c r="AM21" s="3" t="s">
        <v>106</v>
      </c>
      <c r="AN21" s="7">
        <f t="shared" ref="AN21:BO21" si="13">SUM(B56:B57)</f>
        <v>593.15</v>
      </c>
      <c r="AO21" s="7">
        <f t="shared" si="13"/>
        <v>581.53</v>
      </c>
      <c r="AP21" s="7">
        <f t="shared" si="13"/>
        <v>571.03</v>
      </c>
      <c r="AQ21" s="7">
        <f t="shared" si="13"/>
        <v>564.66000000000008</v>
      </c>
      <c r="AR21" s="7">
        <f t="shared" si="13"/>
        <v>571.89</v>
      </c>
      <c r="AS21" s="7">
        <f t="shared" si="13"/>
        <v>577.30000000000007</v>
      </c>
      <c r="AT21" s="7">
        <f t="shared" si="13"/>
        <v>572.26</v>
      </c>
      <c r="AU21" s="7">
        <f t="shared" si="13"/>
        <v>567.39</v>
      </c>
      <c r="AV21" s="7">
        <f t="shared" si="13"/>
        <v>563.97</v>
      </c>
      <c r="AW21" s="7">
        <f t="shared" si="13"/>
        <v>543.96</v>
      </c>
      <c r="AX21" s="7">
        <f t="shared" si="13"/>
        <v>468.92</v>
      </c>
      <c r="AY21" s="7">
        <f t="shared" si="13"/>
        <v>359.76600000000002</v>
      </c>
      <c r="AZ21" s="7">
        <f t="shared" si="13"/>
        <v>352.02000000000004</v>
      </c>
      <c r="BA21" s="7">
        <f t="shared" si="13"/>
        <v>349.36</v>
      </c>
      <c r="BB21" s="7">
        <f t="shared" si="13"/>
        <v>338.34</v>
      </c>
      <c r="BC21" s="7">
        <f t="shared" si="13"/>
        <v>340.02</v>
      </c>
      <c r="BD21" s="7">
        <f t="shared" si="13"/>
        <v>338.79</v>
      </c>
      <c r="BE21" s="7">
        <f t="shared" si="13"/>
        <v>338.78</v>
      </c>
      <c r="BF21" s="7">
        <f t="shared" si="13"/>
        <v>337.03999999999996</v>
      </c>
      <c r="BG21" s="7">
        <f t="shared" si="13"/>
        <v>335.40999999999997</v>
      </c>
      <c r="BH21" s="7">
        <f t="shared" si="13"/>
        <v>335.12</v>
      </c>
      <c r="BI21" s="7">
        <f t="shared" si="13"/>
        <v>339.57</v>
      </c>
      <c r="BJ21" s="7">
        <f t="shared" si="13"/>
        <v>337.78999999999996</v>
      </c>
      <c r="BK21" s="7">
        <f t="shared" si="13"/>
        <v>335.78</v>
      </c>
      <c r="BL21" s="7">
        <f t="shared" si="13"/>
        <v>334.31</v>
      </c>
      <c r="BM21" s="7">
        <f t="shared" si="13"/>
        <v>337.62</v>
      </c>
      <c r="BN21" s="7">
        <f t="shared" si="13"/>
        <v>330.57000000000005</v>
      </c>
      <c r="BO21" s="7">
        <f t="shared" si="13"/>
        <v>333.51000000000005</v>
      </c>
      <c r="BP21" s="7">
        <f>SUM(AD56:AD57)</f>
        <v>0</v>
      </c>
      <c r="BQ21" s="7">
        <f>SUM(AE56:AE57)</f>
        <v>0</v>
      </c>
      <c r="BR21" s="7">
        <f>SUM(AF56:AF57)</f>
        <v>0</v>
      </c>
      <c r="BS21" s="7">
        <f>SUM(AG56:AG57)</f>
        <v>0</v>
      </c>
      <c r="BT21" s="7">
        <f>SUM(AH56:AH57)</f>
        <v>0</v>
      </c>
      <c r="BW21" s="3" t="s">
        <v>107</v>
      </c>
      <c r="BY21" s="3"/>
    </row>
    <row r="22" spans="1:77" x14ac:dyDescent="0.25">
      <c r="A22" s="14" t="s">
        <v>116</v>
      </c>
      <c r="B22" s="43" cm="1">
        <f t="array" ref="B22">INDEX(Hoja1!$A:$BG,B$5,$AI22)</f>
        <v>0.32</v>
      </c>
      <c r="C22" s="43" cm="1">
        <f t="array" ref="C22">INDEX(Hoja1!$A:$BG,C$5,$AI22)</f>
        <v>0.32</v>
      </c>
      <c r="D22" s="43" cm="1">
        <f t="array" ref="D22">INDEX(Hoja1!$A:$BG,D$5,$AI22)</f>
        <v>0.32</v>
      </c>
      <c r="E22" s="43" cm="1">
        <f t="array" ref="E22">INDEX(Hoja1!$A:$BG,E$5,$AI22)</f>
        <v>0.32</v>
      </c>
      <c r="F22" s="43" cm="1">
        <f t="array" ref="F22">INDEX(Hoja1!$A:$BG,F$5,$AI22)</f>
        <v>0.32</v>
      </c>
      <c r="G22" s="43" cm="1">
        <f t="array" ref="G22">INDEX(Hoja1!$A:$BG,G$5,$AI22)</f>
        <v>0.32</v>
      </c>
      <c r="H22" s="43" cm="1">
        <f t="array" ref="H22">INDEX(Hoja1!$A:$BG,H$5,$AI22)</f>
        <v>0.32</v>
      </c>
      <c r="I22" s="43" cm="1">
        <f t="array" ref="I22">INDEX(Hoja1!$A:$BG,I$5,$AI22)</f>
        <v>0.32</v>
      </c>
      <c r="J22" s="43" cm="1">
        <f t="array" ref="J22">INDEX(Hoja1!$A:$BG,J$5,$AI22)</f>
        <v>0.32</v>
      </c>
      <c r="K22" s="43" cm="1">
        <f t="array" ref="K22">INDEX(Hoja1!$A:$BG,K$5,$AI22)</f>
        <v>0.32</v>
      </c>
      <c r="L22" s="43" cm="1">
        <f t="array" ref="L22">INDEX(Hoja1!$A:$BG,L$5,$AI22)</f>
        <v>0.32</v>
      </c>
      <c r="M22" s="43" cm="1">
        <f t="array" ref="M22">INDEX(Hoja1!$A:$BG,M$5,$AI22)</f>
        <v>0.32</v>
      </c>
      <c r="N22" s="43" cm="1">
        <f t="array" ref="N22">INDEX(Hoja1!$A:$BG,N$5,$AI22)</f>
        <v>0.32</v>
      </c>
      <c r="O22" s="43" cm="1">
        <f t="array" ref="O22">INDEX(Hoja1!$A:$BG,O$5,$AI22)</f>
        <v>0.32</v>
      </c>
      <c r="P22" s="43" cm="1">
        <f t="array" ref="P22">INDEX(Hoja1!$A:$BG,P$5,$AI22)</f>
        <v>0.32</v>
      </c>
      <c r="Q22" s="43" cm="1">
        <f t="array" ref="Q22">INDEX(Hoja1!$A:$BG,Q$5,$AI22)</f>
        <v>0.32</v>
      </c>
      <c r="R22" s="43" cm="1">
        <f t="array" ref="R22">INDEX(Hoja1!$A:$BG,R$5,$AI22)</f>
        <v>0.32</v>
      </c>
      <c r="S22" s="43" cm="1">
        <f t="array" ref="S22">INDEX(Hoja1!$A:$BG,S$5,$AI22)</f>
        <v>0.32</v>
      </c>
      <c r="T22" s="43" cm="1">
        <f t="array" ref="T22">INDEX(Hoja1!$A:$BG,T$5,$AI22)</f>
        <v>0.32</v>
      </c>
      <c r="U22" s="43" cm="1">
        <f t="array" ref="U22">INDEX(Hoja1!$A:$BG,U$5,$AI22)</f>
        <v>0.32</v>
      </c>
      <c r="V22" s="43" cm="1">
        <f t="array" ref="V22">INDEX(Hoja1!$A:$BG,V$5,$AI22)</f>
        <v>0.32</v>
      </c>
      <c r="W22" s="43" cm="1">
        <f t="array" ref="W22">INDEX(Hoja1!$A:$BG,W$5,$AI22)</f>
        <v>0.32</v>
      </c>
      <c r="X22" s="43" cm="1">
        <f t="array" ref="X22">INDEX(Hoja1!$A:$BG,X$5,$AI22)</f>
        <v>0.32</v>
      </c>
      <c r="Y22" s="43" cm="1">
        <f t="array" ref="Y22">INDEX(Hoja1!$A:$BG,Y$5,$AI22)</f>
        <v>0.32</v>
      </c>
      <c r="Z22" s="43" cm="1">
        <f t="array" ref="Z22">INDEX(Hoja1!$A:$BG,Z$5,$AI22)</f>
        <v>0.32</v>
      </c>
      <c r="AA22" s="43" cm="1">
        <f t="array" ref="AA22">INDEX(Hoja1!$A:$BG,AA$5,$AI22)</f>
        <v>0.32</v>
      </c>
      <c r="AB22" s="43" cm="1">
        <f t="array" ref="AB22">INDEX(Hoja1!$A:$BG,AB$5,$AI22)</f>
        <v>0.32</v>
      </c>
      <c r="AC22" s="43" cm="1">
        <f t="array" ref="AC22">INDEX(Hoja1!$A:$BG,AC$5,$AI22)</f>
        <v>0.32</v>
      </c>
      <c r="AD22" s="43"/>
      <c r="AE22" s="43"/>
      <c r="AF22" s="43"/>
      <c r="AG22" s="43"/>
      <c r="AH22" s="43"/>
      <c r="AI22" s="16">
        <v>20</v>
      </c>
      <c r="AJ22" s="16"/>
      <c r="AK22" s="21" t="s">
        <v>117</v>
      </c>
      <c r="AL22" s="3"/>
      <c r="AM22" s="3" t="s">
        <v>110</v>
      </c>
      <c r="AN22" s="7">
        <f t="shared" ref="AN22:BO22" si="14">B50</f>
        <v>0</v>
      </c>
      <c r="AO22" s="7">
        <f t="shared" si="14"/>
        <v>0</v>
      </c>
      <c r="AP22" s="7">
        <f t="shared" si="14"/>
        <v>0</v>
      </c>
      <c r="AQ22" s="7">
        <f t="shared" si="14"/>
        <v>0</v>
      </c>
      <c r="AR22" s="7">
        <f t="shared" si="14"/>
        <v>0</v>
      </c>
      <c r="AS22" s="7">
        <f t="shared" si="14"/>
        <v>0</v>
      </c>
      <c r="AT22" s="7">
        <f t="shared" si="14"/>
        <v>0</v>
      </c>
      <c r="AU22" s="7">
        <f t="shared" si="14"/>
        <v>0</v>
      </c>
      <c r="AV22" s="7">
        <f t="shared" si="14"/>
        <v>0</v>
      </c>
      <c r="AW22" s="7">
        <f t="shared" si="14"/>
        <v>0</v>
      </c>
      <c r="AX22" s="7">
        <f t="shared" si="14"/>
        <v>0</v>
      </c>
      <c r="AY22" s="7">
        <f t="shared" si="14"/>
        <v>0</v>
      </c>
      <c r="AZ22" s="7">
        <f t="shared" si="14"/>
        <v>0</v>
      </c>
      <c r="BA22" s="7">
        <f t="shared" si="14"/>
        <v>0</v>
      </c>
      <c r="BB22" s="7">
        <f t="shared" si="14"/>
        <v>0</v>
      </c>
      <c r="BC22" s="7">
        <f t="shared" si="14"/>
        <v>0</v>
      </c>
      <c r="BD22" s="7">
        <f t="shared" si="14"/>
        <v>0</v>
      </c>
      <c r="BE22" s="7">
        <f t="shared" si="14"/>
        <v>0</v>
      </c>
      <c r="BF22" s="7">
        <f t="shared" si="14"/>
        <v>0</v>
      </c>
      <c r="BG22" s="7">
        <f t="shared" si="14"/>
        <v>0</v>
      </c>
      <c r="BH22" s="7">
        <f t="shared" si="14"/>
        <v>0</v>
      </c>
      <c r="BI22" s="7">
        <f t="shared" si="14"/>
        <v>0</v>
      </c>
      <c r="BJ22" s="7">
        <f t="shared" si="14"/>
        <v>0</v>
      </c>
      <c r="BK22" s="7">
        <f t="shared" si="14"/>
        <v>0</v>
      </c>
      <c r="BL22" s="7">
        <f t="shared" si="14"/>
        <v>0</v>
      </c>
      <c r="BM22" s="7">
        <f t="shared" si="14"/>
        <v>0</v>
      </c>
      <c r="BN22" s="7">
        <f t="shared" si="14"/>
        <v>0</v>
      </c>
      <c r="BO22" s="7">
        <f t="shared" si="14"/>
        <v>0</v>
      </c>
      <c r="BP22" s="7">
        <f>AD50</f>
        <v>0</v>
      </c>
      <c r="BQ22" s="7">
        <f>AE50</f>
        <v>0</v>
      </c>
      <c r="BR22" s="7">
        <f>AF50</f>
        <v>0</v>
      </c>
      <c r="BS22" s="7">
        <f>AG50</f>
        <v>0</v>
      </c>
      <c r="BT22" s="7">
        <f>AH50</f>
        <v>0</v>
      </c>
      <c r="BW22" s="3" t="s">
        <v>111</v>
      </c>
      <c r="BY22" s="3"/>
    </row>
    <row r="23" spans="1:77" x14ac:dyDescent="0.25">
      <c r="A23" s="10" t="s">
        <v>119</v>
      </c>
      <c r="B23" s="11" cm="1">
        <f t="array" ref="B23">INDEX(calc!$A:$K,B$5,$AJ23)</f>
        <v>30.157000000000004</v>
      </c>
      <c r="C23" s="11" cm="1">
        <f t="array" ref="C23">INDEX(calc!$A:$K,C$5,$AJ23)</f>
        <v>27.905999999999999</v>
      </c>
      <c r="D23" s="11" cm="1">
        <f t="array" ref="D23">INDEX(calc!$A:$K,D$5,$AJ23)</f>
        <v>27.687000000000001</v>
      </c>
      <c r="E23" s="11" cm="1">
        <f t="array" ref="E23">INDEX(calc!$A:$K,E$5,$AJ23)</f>
        <v>27.558</v>
      </c>
      <c r="F23" s="11" cm="1">
        <f t="array" ref="F23">INDEX(calc!$A:$K,F$5,$AJ23)</f>
        <v>30.393000000000001</v>
      </c>
      <c r="G23" s="11" cm="1">
        <f t="array" ref="G23">INDEX(calc!$A:$K,G$5,$AJ23)</f>
        <v>32.150999999999996</v>
      </c>
      <c r="H23" s="11" cm="1">
        <f t="array" ref="H23">INDEX(calc!$A:$K,H$5,$AJ23)</f>
        <v>31.458000000000002</v>
      </c>
      <c r="I23" s="11" cm="1">
        <f t="array" ref="I23">INDEX(calc!$A:$K,I$5,$AJ23)</f>
        <v>34.44</v>
      </c>
      <c r="J23" s="11" cm="1">
        <f t="array" ref="J23">INDEX(calc!$A:$K,J$5,$AJ23)</f>
        <v>27.539000000000001</v>
      </c>
      <c r="K23" s="11" cm="1">
        <f t="array" ref="K23">INDEX(calc!$A:$K,K$5,$AJ23)</f>
        <v>31.141999999999999</v>
      </c>
      <c r="L23" s="11" cm="1">
        <f t="array" ref="L23">INDEX(calc!$A:$K,L$5,$AJ23)</f>
        <v>29.627000000000002</v>
      </c>
      <c r="M23" s="11" cm="1">
        <f t="array" ref="M23">INDEX(calc!$A:$K,M$5,$AJ23)</f>
        <v>0</v>
      </c>
      <c r="N23" s="11" cm="1">
        <f t="array" ref="N23">INDEX(calc!$A:$K,N$5,$AJ23)</f>
        <v>0</v>
      </c>
      <c r="O23" s="11" cm="1">
        <f t="array" ref="O23">INDEX(calc!$A:$K,O$5,$AJ23)</f>
        <v>0</v>
      </c>
      <c r="P23" s="11" cm="1">
        <f t="array" ref="P23">INDEX(calc!$A:$K,P$5,$AJ23)</f>
        <v>0</v>
      </c>
      <c r="Q23" s="11" cm="1">
        <f t="array" ref="Q23">INDEX(calc!$A:$K,Q$5,$AJ23)</f>
        <v>0</v>
      </c>
      <c r="R23" s="11" cm="1">
        <f t="array" ref="R23">INDEX(calc!$A:$K,R$5,$AJ23)</f>
        <v>0</v>
      </c>
      <c r="S23" s="11" cm="1">
        <f t="array" ref="S23">INDEX(calc!$A:$K,S$5,$AJ23)</f>
        <v>0</v>
      </c>
      <c r="T23" s="11" cm="1">
        <f t="array" ref="T23">INDEX(calc!$A:$K,T$5,$AJ23)</f>
        <v>0</v>
      </c>
      <c r="U23" s="11" cm="1">
        <f t="array" ref="U23">INDEX(calc!$A:$K,U$5,$AJ23)</f>
        <v>0</v>
      </c>
      <c r="V23" s="11" cm="1">
        <f t="array" ref="V23">INDEX(calc!$A:$K,V$5,$AJ23)</f>
        <v>0</v>
      </c>
      <c r="W23" s="11" cm="1">
        <f t="array" ref="W23">INDEX(calc!$A:$K,W$5,$AJ23)</f>
        <v>0</v>
      </c>
      <c r="X23" s="11" cm="1">
        <f t="array" ref="X23">INDEX(calc!$A:$K,X$5,$AJ23)</f>
        <v>0</v>
      </c>
      <c r="Y23" s="11" cm="1">
        <f t="array" ref="Y23">INDEX(calc!$A:$K,Y$5,$AJ23)</f>
        <v>0</v>
      </c>
      <c r="Z23" s="11" cm="1">
        <f t="array" ref="Z23">INDEX(calc!$A:$K,Z$5,$AJ23)</f>
        <v>0</v>
      </c>
      <c r="AA23" s="11" cm="1">
        <f t="array" ref="AA23">INDEX(calc!$A:$K,AA$5,$AJ23)</f>
        <v>0</v>
      </c>
      <c r="AB23" s="11" cm="1">
        <f t="array" ref="AB23">INDEX(calc!$A:$K,AB$5,$AJ23)</f>
        <v>0</v>
      </c>
      <c r="AC23" s="11" cm="1">
        <f t="array" ref="AC23">INDEX(calc!$A:$K,AC$5,$AJ23)</f>
        <v>0</v>
      </c>
      <c r="AD23" s="11"/>
      <c r="AE23" s="11"/>
      <c r="AF23" s="11"/>
      <c r="AG23" s="11"/>
      <c r="AH23" s="11"/>
      <c r="AI23" s="12"/>
      <c r="AJ23" s="12">
        <v>5</v>
      </c>
      <c r="AK23" s="13" t="s">
        <v>120</v>
      </c>
      <c r="AL23" s="3"/>
      <c r="AM23" s="3" t="s">
        <v>114</v>
      </c>
      <c r="AN23" s="7">
        <f t="shared" ref="AN23:BO23" si="15">SUM(B36,B47:B49)</f>
        <v>53.412999999999997</v>
      </c>
      <c r="AO23" s="7">
        <f t="shared" si="15"/>
        <v>55.88900000000001</v>
      </c>
      <c r="AP23" s="7">
        <f t="shared" si="15"/>
        <v>59.591999999999999</v>
      </c>
      <c r="AQ23" s="7">
        <f t="shared" si="15"/>
        <v>62.562999999999995</v>
      </c>
      <c r="AR23" s="7">
        <f t="shared" si="15"/>
        <v>54.227000000000004</v>
      </c>
      <c r="AS23" s="7">
        <f t="shared" si="15"/>
        <v>48.011000000000003</v>
      </c>
      <c r="AT23" s="7">
        <f t="shared" si="15"/>
        <v>46.893000000000001</v>
      </c>
      <c r="AU23" s="7">
        <f t="shared" si="15"/>
        <v>50.899000000000001</v>
      </c>
      <c r="AV23" s="7">
        <f t="shared" si="15"/>
        <v>51.962000000000003</v>
      </c>
      <c r="AW23" s="7">
        <f t="shared" si="15"/>
        <v>61.661999999999999</v>
      </c>
      <c r="AX23" s="7">
        <f t="shared" si="15"/>
        <v>53.571999999999996</v>
      </c>
      <c r="AY23" s="7">
        <f t="shared" si="15"/>
        <v>44.887</v>
      </c>
      <c r="AZ23" s="7">
        <f t="shared" si="15"/>
        <v>43.497</v>
      </c>
      <c r="BA23" s="7">
        <f t="shared" si="15"/>
        <v>43.777999999999999</v>
      </c>
      <c r="BB23" s="7">
        <f t="shared" si="15"/>
        <v>43.365000000000002</v>
      </c>
      <c r="BC23" s="7">
        <f t="shared" si="15"/>
        <v>46.385999999999996</v>
      </c>
      <c r="BD23" s="7">
        <f t="shared" si="15"/>
        <v>47.055999999999997</v>
      </c>
      <c r="BE23" s="7">
        <f t="shared" si="15"/>
        <v>47.007000000000005</v>
      </c>
      <c r="BF23" s="7">
        <f t="shared" si="15"/>
        <v>46.218999999999994</v>
      </c>
      <c r="BG23" s="7">
        <f t="shared" si="15"/>
        <v>44.392000000000003</v>
      </c>
      <c r="BH23" s="7">
        <f t="shared" si="15"/>
        <v>41.54</v>
      </c>
      <c r="BI23" s="7">
        <f t="shared" si="15"/>
        <v>40.542999999999999</v>
      </c>
      <c r="BJ23" s="7">
        <f t="shared" si="15"/>
        <v>41.86</v>
      </c>
      <c r="BK23" s="7">
        <f t="shared" si="15"/>
        <v>42.331000000000003</v>
      </c>
      <c r="BL23" s="7">
        <f t="shared" si="15"/>
        <v>42.628</v>
      </c>
      <c r="BM23" s="7">
        <f t="shared" si="15"/>
        <v>43.129000000000005</v>
      </c>
      <c r="BN23" s="7">
        <f t="shared" si="15"/>
        <v>42.197999999999993</v>
      </c>
      <c r="BO23" s="7">
        <f t="shared" si="15"/>
        <v>43.082999999999998</v>
      </c>
      <c r="BP23" s="7">
        <f>SUM(AD36,AD47:AD49)</f>
        <v>0</v>
      </c>
      <c r="BQ23" s="7">
        <f>SUM(AE36,AE47:AE49)</f>
        <v>0</v>
      </c>
      <c r="BR23" s="7">
        <f>SUM(AF36,AF47:AF49)</f>
        <v>0</v>
      </c>
      <c r="BS23" s="7">
        <f>SUM(AG36,AG47:AG49)</f>
        <v>0</v>
      </c>
      <c r="BT23" s="7">
        <f>SUM(AH36,AH47:AH49)</f>
        <v>0</v>
      </c>
      <c r="BW23" s="3" t="s">
        <v>115</v>
      </c>
      <c r="BY23" s="3"/>
    </row>
    <row r="24" spans="1:77" x14ac:dyDescent="0.25">
      <c r="A24" s="14" t="s">
        <v>121</v>
      </c>
      <c r="B24" s="15" cm="1">
        <f t="array" ref="B24">INDEX(Hoja1!$A:$BG,B$5,$AI24)</f>
        <v>5.2160000000000002</v>
      </c>
      <c r="C24" s="15" cm="1">
        <f t="array" ref="C24">INDEX(Hoja1!$A:$BG,C$5,$AI24)</f>
        <v>5.07</v>
      </c>
      <c r="D24" s="15" cm="1">
        <f t="array" ref="D24">INDEX(Hoja1!$A:$BG,D$5,$AI24)</f>
        <v>4.9409999999999998</v>
      </c>
      <c r="E24" s="15" cm="1">
        <f t="array" ref="E24">INDEX(Hoja1!$A:$BG,E$5,$AI24)</f>
        <v>4.7990000000000004</v>
      </c>
      <c r="F24" s="15" cm="1">
        <f t="array" ref="F24">INDEX(Hoja1!$A:$BG,F$5,$AI24)</f>
        <v>4.6859999999999999</v>
      </c>
      <c r="G24" s="15" cm="1">
        <f t="array" ref="G24">INDEX(Hoja1!$A:$BG,G$5,$AI24)</f>
        <v>4.5739999999999998</v>
      </c>
      <c r="H24" s="15" cm="1">
        <f t="array" ref="H24">INDEX(Hoja1!$A:$BG,H$5,$AI24)</f>
        <v>4.3639999999999999</v>
      </c>
      <c r="I24" s="15" cm="1">
        <f t="array" ref="I24">INDEX(Hoja1!$A:$BG,I$5,$AI24)</f>
        <v>4.3559999999999999</v>
      </c>
      <c r="J24" s="15" cm="1">
        <f t="array" ref="J24">INDEX(Hoja1!$A:$BG,J$5,$AI24)</f>
        <v>4.2789999999999999</v>
      </c>
      <c r="K24" s="15" cm="1">
        <f t="array" ref="K24">INDEX(Hoja1!$A:$BG,K$5,$AI24)</f>
        <v>4.1959999999999997</v>
      </c>
      <c r="L24" s="15" cm="1">
        <f t="array" ref="L24">INDEX(Hoja1!$A:$BG,L$5,$AI24)</f>
        <v>4.1139999999999999</v>
      </c>
      <c r="M24" s="15" cm="1">
        <f t="array" ref="M24">INDEX(Hoja1!$A:$BG,M$5,$AI24)</f>
        <v>4.0170000000000003</v>
      </c>
      <c r="N24" s="15" cm="1">
        <f t="array" ref="N24">INDEX(Hoja1!$A:$BG,N$5,$AI24)</f>
        <v>3.9390000000000001</v>
      </c>
      <c r="O24" s="15" cm="1">
        <f t="array" ref="O24">INDEX(Hoja1!$A:$BG,O$5,$AI24)</f>
        <v>3.8530000000000002</v>
      </c>
      <c r="P24" s="15" cm="1">
        <f t="array" ref="P24">INDEX(Hoja1!$A:$BG,P$5,$AI24)</f>
        <v>3.81</v>
      </c>
      <c r="Q24" s="15" cm="1">
        <f t="array" ref="Q24">INDEX(Hoja1!$A:$BG,Q$5,$AI24)</f>
        <v>3.8</v>
      </c>
      <c r="R24" s="15" cm="1">
        <f t="array" ref="R24">INDEX(Hoja1!$A:$BG,R$5,$AI24)</f>
        <v>3.8090000000000002</v>
      </c>
      <c r="S24" s="15" cm="1">
        <f t="array" ref="S24">INDEX(Hoja1!$A:$BG,S$5,$AI24)</f>
        <v>3.8090000000000002</v>
      </c>
      <c r="T24" s="15" cm="1">
        <f t="array" ref="T24">INDEX(Hoja1!$A:$BG,T$5,$AI24)</f>
        <v>3.81</v>
      </c>
      <c r="U24" s="15" cm="1">
        <f t="array" ref="U24">INDEX(Hoja1!$A:$BG,U$5,$AI24)</f>
        <v>3.8</v>
      </c>
      <c r="V24" s="15" cm="1">
        <f t="array" ref="V24">INDEX(Hoja1!$A:$BG,V$5,$AI24)</f>
        <v>3.8090000000000002</v>
      </c>
      <c r="W24" s="15" cm="1">
        <f t="array" ref="W24">INDEX(Hoja1!$A:$BG,W$5,$AI24)</f>
        <v>3.81</v>
      </c>
      <c r="X24" s="15" cm="1">
        <f t="array" ref="X24">INDEX(Hoja1!$A:$BG,X$5,$AI24)</f>
        <v>3.8</v>
      </c>
      <c r="Y24" s="15" cm="1">
        <f t="array" ref="Y24">INDEX(Hoja1!$A:$BG,Y$5,$AI24)</f>
        <v>3.798</v>
      </c>
      <c r="Z24" s="15" cm="1">
        <f t="array" ref="Z24">INDEX(Hoja1!$A:$BG,Z$5,$AI24)</f>
        <v>3.806</v>
      </c>
      <c r="AA24" s="15" cm="1">
        <f t="array" ref="AA24">INDEX(Hoja1!$A:$BG,AA$5,$AI24)</f>
        <v>3.8050000000000002</v>
      </c>
      <c r="AB24" s="15" cm="1">
        <f t="array" ref="AB24">INDEX(Hoja1!$A:$BG,AB$5,$AI24)</f>
        <v>3.8090000000000002</v>
      </c>
      <c r="AC24" s="15" cm="1">
        <f t="array" ref="AC24">INDEX(Hoja1!$A:$BG,AC$5,$AI24)</f>
        <v>3.8</v>
      </c>
      <c r="AD24" s="15"/>
      <c r="AE24" s="15"/>
      <c r="AF24" s="15"/>
      <c r="AG24" s="15"/>
      <c r="AH24" s="15"/>
      <c r="AI24" s="16">
        <v>24</v>
      </c>
      <c r="AJ24" s="16"/>
      <c r="AK24" s="21" t="s">
        <v>122</v>
      </c>
      <c r="AL24" s="3"/>
      <c r="AM24" s="19" t="s">
        <v>118</v>
      </c>
      <c r="AN24" s="20">
        <f t="shared" ref="AN24:AY24" si="16">SUM(AN20:AN23)</f>
        <v>1098.00217</v>
      </c>
      <c r="AO24" s="20">
        <f t="shared" si="16"/>
        <v>1112.3399100000001</v>
      </c>
      <c r="AP24" s="20">
        <f t="shared" si="16"/>
        <v>1120.1772599999999</v>
      </c>
      <c r="AQ24" s="20">
        <f t="shared" si="16"/>
        <v>1134.5585700000001</v>
      </c>
      <c r="AR24" s="20">
        <f t="shared" si="16"/>
        <v>1143.2078600000002</v>
      </c>
      <c r="AS24" s="20">
        <f t="shared" si="16"/>
        <v>1161.35428</v>
      </c>
      <c r="AT24" s="20">
        <f t="shared" si="16"/>
        <v>1174.87807</v>
      </c>
      <c r="AU24" s="20">
        <f t="shared" si="16"/>
        <v>1180.06448</v>
      </c>
      <c r="AV24" s="20">
        <f t="shared" si="16"/>
        <v>1188.5803700000001</v>
      </c>
      <c r="AW24" s="20">
        <f t="shared" si="16"/>
        <v>1198.0544400000001</v>
      </c>
      <c r="AX24" s="20">
        <f t="shared" si="16"/>
        <v>1133.6671700000002</v>
      </c>
      <c r="AY24" s="20">
        <f t="shared" si="16"/>
        <v>1018.04195</v>
      </c>
      <c r="AZ24" s="20">
        <f t="shared" ref="AZ24:BK24" si="17">SUM(AZ20:AZ23)</f>
        <v>998.91603999999995</v>
      </c>
      <c r="BA24" s="20">
        <f t="shared" si="17"/>
        <v>1006.53401</v>
      </c>
      <c r="BB24" s="20">
        <f t="shared" si="17"/>
        <v>974.48545999999988</v>
      </c>
      <c r="BC24" s="20">
        <f t="shared" si="17"/>
        <v>963.43105000000003</v>
      </c>
      <c r="BD24" s="20">
        <f t="shared" si="17"/>
        <v>964.77554000000009</v>
      </c>
      <c r="BE24" s="20">
        <f t="shared" si="17"/>
        <v>962.23463000000015</v>
      </c>
      <c r="BF24" s="20">
        <f t="shared" si="17"/>
        <v>961.25885999999991</v>
      </c>
      <c r="BG24" s="20">
        <f t="shared" si="17"/>
        <v>960.55315999999993</v>
      </c>
      <c r="BH24" s="20">
        <f t="shared" si="17"/>
        <v>963.27400999999998</v>
      </c>
      <c r="BI24" s="20">
        <f t="shared" si="17"/>
        <v>962.92277000000001</v>
      </c>
      <c r="BJ24" s="20">
        <f t="shared" si="17"/>
        <v>956.37722999999994</v>
      </c>
      <c r="BK24" s="20">
        <f t="shared" si="17"/>
        <v>957.48812000000009</v>
      </c>
      <c r="BL24" s="20">
        <f t="shared" ref="BL24:BO24" si="18">SUM(BL20:BL23)</f>
        <v>962.15588000000014</v>
      </c>
      <c r="BM24" s="20">
        <f t="shared" si="18"/>
        <v>960.74825999999996</v>
      </c>
      <c r="BN24" s="20">
        <f t="shared" si="18"/>
        <v>954.75618999999995</v>
      </c>
      <c r="BO24" s="20">
        <f t="shared" si="18"/>
        <v>964.42602999999997</v>
      </c>
      <c r="BP24" s="20">
        <f t="shared" ref="BP24:BR24" si="19">SUM(BP20:BP23)</f>
        <v>0</v>
      </c>
      <c r="BQ24" s="20">
        <f t="shared" si="19"/>
        <v>0</v>
      </c>
      <c r="BR24" s="20">
        <f t="shared" si="19"/>
        <v>0</v>
      </c>
      <c r="BS24" s="20">
        <f t="shared" ref="BS24:BT24" si="20">SUM(BS20:BS23)</f>
        <v>0</v>
      </c>
      <c r="BT24" s="20">
        <f t="shared" si="20"/>
        <v>0</v>
      </c>
      <c r="BW24" s="3"/>
      <c r="BY24" s="3"/>
    </row>
    <row r="25" spans="1:77" x14ac:dyDescent="0.25">
      <c r="A25" s="14" t="s">
        <v>123</v>
      </c>
      <c r="B25" s="15" cm="1">
        <f t="array" ref="B25">INDEX(Hoja1!$A:$BG,B$5,$AI25)</f>
        <v>0.32690000000000002</v>
      </c>
      <c r="C25" s="15" cm="1">
        <f t="array" ref="C25">INDEX(Hoja1!$A:$BG,C$5,$AI25)</f>
        <v>0</v>
      </c>
      <c r="D25" s="15" cm="1">
        <f t="array" ref="D25">INDEX(Hoja1!$A:$BG,D$5,$AI25)</f>
        <v>0</v>
      </c>
      <c r="E25" s="15" cm="1">
        <f t="array" ref="E25">INDEX(Hoja1!$A:$BG,E$5,$AI25)</f>
        <v>0</v>
      </c>
      <c r="F25" s="15" cm="1">
        <f t="array" ref="F25">INDEX(Hoja1!$A:$BG,F$5,$AI25)</f>
        <v>0</v>
      </c>
      <c r="G25" s="15" cm="1">
        <f t="array" ref="G25">INDEX(Hoja1!$A:$BG,G$5,$AI25)</f>
        <v>0</v>
      </c>
      <c r="H25" s="15" cm="1">
        <f t="array" ref="H25">INDEX(Hoja1!$A:$BG,H$5,$AI25)</f>
        <v>0</v>
      </c>
      <c r="I25" s="15" cm="1">
        <f t="array" ref="I25">INDEX(Hoja1!$A:$BG,I$5,$AI25)</f>
        <v>0</v>
      </c>
      <c r="J25" s="15" cm="1">
        <f t="array" ref="J25">INDEX(Hoja1!$A:$BG,J$5,$AI25)</f>
        <v>0</v>
      </c>
      <c r="K25" s="15" cm="1">
        <f t="array" ref="K25">INDEX(Hoja1!$A:$BG,K$5,$AI25)</f>
        <v>0</v>
      </c>
      <c r="L25" s="15" cm="1">
        <f t="array" ref="L25">INDEX(Hoja1!$A:$BG,L$5,$AI25)</f>
        <v>0</v>
      </c>
      <c r="M25" s="15" cm="1">
        <f t="array" ref="M25">INDEX(Hoja1!$A:$BG,M$5,$AI25)</f>
        <v>0</v>
      </c>
      <c r="N25" s="15" cm="1">
        <f t="array" ref="N25">INDEX(Hoja1!$A:$BG,N$5,$AI25)</f>
        <v>0</v>
      </c>
      <c r="O25" s="15" cm="1">
        <f t="array" ref="O25">INDEX(Hoja1!$A:$BG,O$5,$AI25)</f>
        <v>0</v>
      </c>
      <c r="P25" s="15" cm="1">
        <f t="array" ref="P25">INDEX(Hoja1!$A:$BG,P$5,$AI25)</f>
        <v>0</v>
      </c>
      <c r="Q25" s="15" cm="1">
        <f t="array" ref="Q25">INDEX(Hoja1!$A:$BG,Q$5,$AI25)</f>
        <v>0</v>
      </c>
      <c r="R25" s="15" cm="1">
        <f t="array" ref="R25">INDEX(Hoja1!$A:$BG,R$5,$AI25)</f>
        <v>0</v>
      </c>
      <c r="S25" s="15" cm="1">
        <f t="array" ref="S25">INDEX(Hoja1!$A:$BG,S$5,$AI25)</f>
        <v>0</v>
      </c>
      <c r="T25" s="15" cm="1">
        <f t="array" ref="T25">INDEX(Hoja1!$A:$BG,T$5,$AI25)</f>
        <v>0</v>
      </c>
      <c r="U25" s="15" cm="1">
        <f t="array" ref="U25">INDEX(Hoja1!$A:$BG,U$5,$AI25)</f>
        <v>0</v>
      </c>
      <c r="V25" s="15" cm="1">
        <f t="array" ref="V25">INDEX(Hoja1!$A:$BG,V$5,$AI25)</f>
        <v>0</v>
      </c>
      <c r="W25" s="15" cm="1">
        <f t="array" ref="W25">INDEX(Hoja1!$A:$BG,W$5,$AI25)</f>
        <v>0</v>
      </c>
      <c r="X25" s="15" cm="1">
        <f t="array" ref="X25">INDEX(Hoja1!$A:$BG,X$5,$AI25)</f>
        <v>0</v>
      </c>
      <c r="Y25" s="15" cm="1">
        <f t="array" ref="Y25">INDEX(Hoja1!$A:$BG,Y$5,$AI25)</f>
        <v>0</v>
      </c>
      <c r="Z25" s="15" cm="1">
        <f t="array" ref="Z25">INDEX(Hoja1!$A:$BG,Z$5,$AI25)</f>
        <v>0</v>
      </c>
      <c r="AA25" s="15" cm="1">
        <f t="array" ref="AA25">INDEX(Hoja1!$A:$BG,AA$5,$AI25)</f>
        <v>0</v>
      </c>
      <c r="AB25" s="15" cm="1">
        <f t="array" ref="AB25">INDEX(Hoja1!$A:$BG,AB$5,$AI25)</f>
        <v>0</v>
      </c>
      <c r="AC25" s="15" cm="1">
        <f t="array" ref="AC25">INDEX(Hoja1!$A:$BG,AC$5,$AI25)</f>
        <v>0</v>
      </c>
      <c r="AD25" s="15"/>
      <c r="AE25" s="15"/>
      <c r="AF25" s="15"/>
      <c r="AG25" s="15"/>
      <c r="AH25" s="15"/>
      <c r="AI25" s="16">
        <v>25</v>
      </c>
      <c r="AJ25" s="16"/>
      <c r="AK25" s="23" t="s">
        <v>124</v>
      </c>
      <c r="AL25" s="3"/>
      <c r="BY25" s="3"/>
    </row>
    <row r="26" spans="1:77" x14ac:dyDescent="0.25">
      <c r="A26" s="14" t="s">
        <v>125</v>
      </c>
      <c r="B26" s="15" cm="1">
        <f t="array" ref="B26">INDEX(Hoja1!$A:$BG,B$5,$AI26)</f>
        <v>54.28</v>
      </c>
      <c r="C26" s="15" cm="1">
        <f t="array" ref="C26">INDEX(Hoja1!$A:$BG,C$5,$AI26)</f>
        <v>54.79</v>
      </c>
      <c r="D26" s="15" cm="1">
        <f t="array" ref="D26">INDEX(Hoja1!$A:$BG,D$5,$AI26)</f>
        <v>54.8</v>
      </c>
      <c r="E26" s="15" cm="1">
        <f t="array" ref="E26">INDEX(Hoja1!$A:$BG,E$5,$AI26)</f>
        <v>54.77</v>
      </c>
      <c r="F26" s="15" cm="1">
        <f t="array" ref="F26">INDEX(Hoja1!$A:$BG,F$5,$AI26)</f>
        <v>54.81</v>
      </c>
      <c r="G26" s="15" cm="1">
        <f t="array" ref="G26">INDEX(Hoja1!$A:$BG,G$5,$AI26)</f>
        <v>54.9</v>
      </c>
      <c r="H26" s="15" cm="1">
        <f t="array" ref="H26">INDEX(Hoja1!$A:$BG,H$5,$AI26)</f>
        <v>54.82</v>
      </c>
      <c r="I26" s="15" cm="1">
        <f t="array" ref="I26">INDEX(Hoja1!$A:$BG,I$5,$AI26)</f>
        <v>55.03</v>
      </c>
      <c r="J26" s="15" cm="1">
        <f t="array" ref="J26">INDEX(Hoja1!$A:$BG,J$5,$AI26)</f>
        <v>54.79</v>
      </c>
      <c r="K26" s="15" cm="1">
        <f t="array" ref="K26">INDEX(Hoja1!$A:$BG,K$5,$AI26)</f>
        <v>54.85</v>
      </c>
      <c r="L26" s="15" cm="1">
        <f t="array" ref="L26">INDEX(Hoja1!$A:$BG,L$5,$AI26)</f>
        <v>54.65</v>
      </c>
      <c r="M26" s="15" cm="1">
        <f t="array" ref="M26">INDEX(Hoja1!$A:$BG,M$5,$AI26)</f>
        <v>0</v>
      </c>
      <c r="N26" s="15" cm="1">
        <f t="array" ref="N26">INDEX(Hoja1!$A:$BG,N$5,$AI26)</f>
        <v>0</v>
      </c>
      <c r="O26" s="15" cm="1">
        <f t="array" ref="O26">INDEX(Hoja1!$A:$BG,O$5,$AI26)</f>
        <v>0</v>
      </c>
      <c r="P26" s="15" cm="1">
        <f t="array" ref="P26">INDEX(Hoja1!$A:$BG,P$5,$AI26)</f>
        <v>0</v>
      </c>
      <c r="Q26" s="15" cm="1">
        <f t="array" ref="Q26">INDEX(Hoja1!$A:$BG,Q$5,$AI26)</f>
        <v>0</v>
      </c>
      <c r="R26" s="15" cm="1">
        <f t="array" ref="R26">INDEX(Hoja1!$A:$BG,R$5,$AI26)</f>
        <v>0</v>
      </c>
      <c r="S26" s="15" cm="1">
        <f t="array" ref="S26">INDEX(Hoja1!$A:$BG,S$5,$AI26)</f>
        <v>0</v>
      </c>
      <c r="T26" s="15" cm="1">
        <f t="array" ref="T26">INDEX(Hoja1!$A:$BG,T$5,$AI26)</f>
        <v>0</v>
      </c>
      <c r="U26" s="15" cm="1">
        <f t="array" ref="U26">INDEX(Hoja1!$A:$BG,U$5,$AI26)</f>
        <v>0</v>
      </c>
      <c r="V26" s="15" cm="1">
        <f t="array" ref="V26">INDEX(Hoja1!$A:$BG,V$5,$AI26)</f>
        <v>0</v>
      </c>
      <c r="W26" s="15" cm="1">
        <f t="array" ref="W26">INDEX(Hoja1!$A:$BG,W$5,$AI26)</f>
        <v>0</v>
      </c>
      <c r="X26" s="15" cm="1">
        <f t="array" ref="X26">INDEX(Hoja1!$A:$BG,X$5,$AI26)</f>
        <v>0</v>
      </c>
      <c r="Y26" s="15" cm="1">
        <f t="array" ref="Y26">INDEX(Hoja1!$A:$BG,Y$5,$AI26)</f>
        <v>0</v>
      </c>
      <c r="Z26" s="15" cm="1">
        <f t="array" ref="Z26">INDEX(Hoja1!$A:$BG,Z$5,$AI26)</f>
        <v>0</v>
      </c>
      <c r="AA26" s="15" cm="1">
        <f t="array" ref="AA26">INDEX(Hoja1!$A:$BG,AA$5,$AI26)</f>
        <v>0</v>
      </c>
      <c r="AB26" s="15" cm="1">
        <f t="array" ref="AB26">INDEX(Hoja1!$A:$BG,AB$5,$AI26)</f>
        <v>0</v>
      </c>
      <c r="AC26" s="15" cm="1">
        <f t="array" ref="AC26">INDEX(Hoja1!$A:$BG,AC$5,$AI26)</f>
        <v>0</v>
      </c>
      <c r="AD26" s="15"/>
      <c r="AE26" s="15"/>
      <c r="AF26" s="15"/>
      <c r="AG26" s="15"/>
      <c r="AH26" s="15"/>
      <c r="AI26" s="16">
        <v>26</v>
      </c>
      <c r="AJ26" s="16"/>
      <c r="AK26" s="21" t="s">
        <v>126</v>
      </c>
      <c r="AL26" s="3"/>
      <c r="BY26" s="3"/>
    </row>
    <row r="27" spans="1:77" x14ac:dyDescent="0.25">
      <c r="A27" s="14" t="s">
        <v>127</v>
      </c>
      <c r="B27" s="15" cm="1">
        <f t="array" ref="B27">INDEX(Hoja1!$A:$BG,B$5,$AI27)</f>
        <v>2.1949999999999998</v>
      </c>
      <c r="C27" s="15" cm="1">
        <f t="array" ref="C27">INDEX(Hoja1!$A:$BG,C$5,$AI27)</f>
        <v>2.1949999999999998</v>
      </c>
      <c r="D27" s="15" cm="1">
        <f t="array" ref="D27">INDEX(Hoja1!$A:$BG,D$5,$AI27)</f>
        <v>2.1949999999999998</v>
      </c>
      <c r="E27" s="15" cm="1">
        <f t="array" ref="E27">INDEX(Hoja1!$A:$BG,E$5,$AI27)</f>
        <v>2.1949999999999998</v>
      </c>
      <c r="F27" s="15" cm="1">
        <f t="array" ref="F27">INDEX(Hoja1!$A:$BG,F$5,$AI27)</f>
        <v>2.1949999999999998</v>
      </c>
      <c r="G27" s="15" cm="1">
        <f t="array" ref="G27">INDEX(Hoja1!$A:$BG,G$5,$AI27)</f>
        <v>2.1949999999999998</v>
      </c>
      <c r="H27" s="15" cm="1">
        <f t="array" ref="H27">INDEX(Hoja1!$A:$BG,H$5,$AI27)</f>
        <v>2.1949999999999998</v>
      </c>
      <c r="I27" s="15" cm="1">
        <f t="array" ref="I27">INDEX(Hoja1!$A:$BG,I$5,$AI27)</f>
        <v>2.1949999999999998</v>
      </c>
      <c r="J27" s="15" cm="1">
        <f t="array" ref="J27">INDEX(Hoja1!$A:$BG,J$5,$AI27)</f>
        <v>2.1949999999999998</v>
      </c>
      <c r="K27" s="15" cm="1">
        <f t="array" ref="K27">INDEX(Hoja1!$A:$BG,K$5,$AI27)</f>
        <v>2.1949999999999998</v>
      </c>
      <c r="L27" s="15" cm="1">
        <f t="array" ref="L27">INDEX(Hoja1!$A:$BG,L$5,$AI27)</f>
        <v>2.1890000000000001</v>
      </c>
      <c r="M27" s="15" cm="1">
        <f t="array" ref="M27">INDEX(Hoja1!$A:$BG,M$5,$AI27)</f>
        <v>0</v>
      </c>
      <c r="N27" s="15" cm="1">
        <f t="array" ref="N27">INDEX(Hoja1!$A:$BG,N$5,$AI27)</f>
        <v>0</v>
      </c>
      <c r="O27" s="15" cm="1">
        <f t="array" ref="O27">INDEX(Hoja1!$A:$BG,O$5,$AI27)</f>
        <v>0</v>
      </c>
      <c r="P27" s="15" cm="1">
        <f t="array" ref="P27">INDEX(Hoja1!$A:$BG,P$5,$AI27)</f>
        <v>0</v>
      </c>
      <c r="Q27" s="15" cm="1">
        <f t="array" ref="Q27">INDEX(Hoja1!$A:$BG,Q$5,$AI27)</f>
        <v>0</v>
      </c>
      <c r="R27" s="15" cm="1">
        <f t="array" ref="R27">INDEX(Hoja1!$A:$BG,R$5,$AI27)</f>
        <v>0</v>
      </c>
      <c r="S27" s="15" cm="1">
        <f t="array" ref="S27">INDEX(Hoja1!$A:$BG,S$5,$AI27)</f>
        <v>0</v>
      </c>
      <c r="T27" s="15" cm="1">
        <f t="array" ref="T27">INDEX(Hoja1!$A:$BG,T$5,$AI27)</f>
        <v>0</v>
      </c>
      <c r="U27" s="15" cm="1">
        <f t="array" ref="U27">INDEX(Hoja1!$A:$BG,U$5,$AI27)</f>
        <v>0</v>
      </c>
      <c r="V27" s="15" cm="1">
        <f t="array" ref="V27">INDEX(Hoja1!$A:$BG,V$5,$AI27)</f>
        <v>0</v>
      </c>
      <c r="W27" s="15" cm="1">
        <f t="array" ref="W27">INDEX(Hoja1!$A:$BG,W$5,$AI27)</f>
        <v>0</v>
      </c>
      <c r="X27" s="15" cm="1">
        <f t="array" ref="X27">INDEX(Hoja1!$A:$BG,X$5,$AI27)</f>
        <v>0</v>
      </c>
      <c r="Y27" s="15" cm="1">
        <f t="array" ref="Y27">INDEX(Hoja1!$A:$BG,Y$5,$AI27)</f>
        <v>0</v>
      </c>
      <c r="Z27" s="15" cm="1">
        <f t="array" ref="Z27">INDEX(Hoja1!$A:$BG,Z$5,$AI27)</f>
        <v>0</v>
      </c>
      <c r="AA27" s="15" cm="1">
        <f t="array" ref="AA27">INDEX(Hoja1!$A:$BG,AA$5,$AI27)</f>
        <v>0</v>
      </c>
      <c r="AB27" s="15" cm="1">
        <f t="array" ref="AB27">INDEX(Hoja1!$A:$BG,AB$5,$AI27)</f>
        <v>0</v>
      </c>
      <c r="AC27" s="15" cm="1">
        <f t="array" ref="AC27">INDEX(Hoja1!$A:$BG,AC$5,$AI27)</f>
        <v>0</v>
      </c>
      <c r="AD27" s="15"/>
      <c r="AE27" s="15"/>
      <c r="AF27" s="15"/>
      <c r="AG27" s="15"/>
      <c r="AH27" s="15"/>
      <c r="AI27" s="16">
        <v>27</v>
      </c>
      <c r="AJ27" s="16"/>
      <c r="AK27" s="21" t="s">
        <v>128</v>
      </c>
      <c r="AL27" s="3"/>
      <c r="BY27" s="3"/>
    </row>
    <row r="28" spans="1:77" x14ac:dyDescent="0.25">
      <c r="A28" s="14" t="s">
        <v>129</v>
      </c>
      <c r="B28" s="15" cm="1">
        <f t="array" ref="B28">INDEX(Hoja1!$A:$BG,B$5,$AI28)</f>
        <v>0.28499999999999998</v>
      </c>
      <c r="C28" s="15" cm="1">
        <f t="array" ref="C28">INDEX(Hoja1!$A:$BG,C$5,$AI28)</f>
        <v>0.28499999999999998</v>
      </c>
      <c r="D28" s="15" cm="1">
        <f t="array" ref="D28">INDEX(Hoja1!$A:$BG,D$5,$AI28)</f>
        <v>0.28499999999999998</v>
      </c>
      <c r="E28" s="15" cm="1">
        <f t="array" ref="E28">INDEX(Hoja1!$A:$BG,E$5,$AI28)</f>
        <v>0.28499999999999998</v>
      </c>
      <c r="F28" s="15" cm="1">
        <f t="array" ref="F28">INDEX(Hoja1!$A:$BG,F$5,$AI28)</f>
        <v>0.28499999999999998</v>
      </c>
      <c r="G28" s="15" cm="1">
        <f t="array" ref="G28">INDEX(Hoja1!$A:$BG,G$5,$AI28)</f>
        <v>0.28499999999999998</v>
      </c>
      <c r="H28" s="15" cm="1">
        <f t="array" ref="H28">INDEX(Hoja1!$A:$BG,H$5,$AI28)</f>
        <v>0.28499999999999998</v>
      </c>
      <c r="I28" s="15" cm="1">
        <f t="array" ref="I28">INDEX(Hoja1!$A:$BG,I$5,$AI28)</f>
        <v>0.28499999999999998</v>
      </c>
      <c r="J28" s="15" cm="1">
        <f t="array" ref="J28">INDEX(Hoja1!$A:$BG,J$5,$AI28)</f>
        <v>0.28499999999999998</v>
      </c>
      <c r="K28" s="15" cm="1">
        <f t="array" ref="K28">INDEX(Hoja1!$A:$BG,K$5,$AI28)</f>
        <v>0.28499999999999998</v>
      </c>
      <c r="L28" s="15" cm="1">
        <f t="array" ref="L28">INDEX(Hoja1!$A:$BG,L$5,$AI28)</f>
        <v>0.28499999999999998</v>
      </c>
      <c r="M28" s="15" cm="1">
        <f t="array" ref="M28">INDEX(Hoja1!$A:$BG,M$5,$AI28)</f>
        <v>0.28499999999999998</v>
      </c>
      <c r="N28" s="15" cm="1">
        <f t="array" ref="N28">INDEX(Hoja1!$A:$BG,N$5,$AI28)</f>
        <v>0.28499999999999998</v>
      </c>
      <c r="O28" s="15" cm="1">
        <f t="array" ref="O28">INDEX(Hoja1!$A:$BG,O$5,$AI28)</f>
        <v>0.28499999999999998</v>
      </c>
      <c r="P28" s="15" cm="1">
        <f t="array" ref="P28">INDEX(Hoja1!$A:$BG,P$5,$AI28)</f>
        <v>0.28499999999999998</v>
      </c>
      <c r="Q28" s="15" cm="1">
        <f t="array" ref="Q28">INDEX(Hoja1!$A:$BG,Q$5,$AI28)</f>
        <v>0.28499999999999998</v>
      </c>
      <c r="R28" s="15" cm="1">
        <f t="array" ref="R28">INDEX(Hoja1!$A:$BG,R$5,$AI28)</f>
        <v>0.28499999999999998</v>
      </c>
      <c r="S28" s="15" cm="1">
        <f t="array" ref="S28">INDEX(Hoja1!$A:$BG,S$5,$AI28)</f>
        <v>0.28499999999999998</v>
      </c>
      <c r="T28" s="15" cm="1">
        <f t="array" ref="T28">INDEX(Hoja1!$A:$BG,T$5,$AI28)</f>
        <v>0.28499999999999998</v>
      </c>
      <c r="U28" s="15" cm="1">
        <f t="array" ref="U28">INDEX(Hoja1!$A:$BG,U$5,$AI28)</f>
        <v>0.28499999999999998</v>
      </c>
      <c r="V28" s="15" cm="1">
        <f t="array" ref="V28">INDEX(Hoja1!$A:$BG,V$5,$AI28)</f>
        <v>0.28499999999999998</v>
      </c>
      <c r="W28" s="15" cm="1">
        <f t="array" ref="W28">INDEX(Hoja1!$A:$BG,W$5,$AI28)</f>
        <v>0.28499999999999998</v>
      </c>
      <c r="X28" s="15" cm="1">
        <f t="array" ref="X28">INDEX(Hoja1!$A:$BG,X$5,$AI28)</f>
        <v>0.28499999999999998</v>
      </c>
      <c r="Y28" s="15" cm="1">
        <f t="array" ref="Y28">INDEX(Hoja1!$A:$BG,Y$5,$AI28)</f>
        <v>0.28499999999999998</v>
      </c>
      <c r="Z28" s="15" cm="1">
        <f t="array" ref="Z28">INDEX(Hoja1!$A:$BG,Z$5,$AI28)</f>
        <v>0.28499999999999998</v>
      </c>
      <c r="AA28" s="15" cm="1">
        <f t="array" ref="AA28">INDEX(Hoja1!$A:$BG,AA$5,$AI28)</f>
        <v>0.28499999999999998</v>
      </c>
      <c r="AB28" s="15" cm="1">
        <f t="array" ref="AB28">INDEX(Hoja1!$A:$BG,AB$5,$AI28)</f>
        <v>0.28499999999999998</v>
      </c>
      <c r="AC28" s="15" cm="1">
        <f t="array" ref="AC28">INDEX(Hoja1!$A:$BG,AC$5,$AI28)</f>
        <v>0.28499999999999998</v>
      </c>
      <c r="AD28" s="15"/>
      <c r="AE28" s="15"/>
      <c r="AF28" s="15"/>
      <c r="AG28" s="15"/>
      <c r="AH28" s="15"/>
      <c r="AI28" s="16">
        <v>28</v>
      </c>
      <c r="AJ28" s="16"/>
      <c r="AK28" s="21" t="s">
        <v>130</v>
      </c>
      <c r="AL28" s="3"/>
      <c r="AM28" s="3"/>
      <c r="AN28" s="7"/>
      <c r="AO28" s="7"/>
      <c r="AP28" s="7"/>
      <c r="AQ28" s="7"/>
      <c r="AR28" s="7"/>
      <c r="AS28" s="2"/>
      <c r="AT28" s="2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2"/>
      <c r="BF28" s="2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W28" s="3"/>
      <c r="BY28" s="3"/>
    </row>
    <row r="29" spans="1:77" x14ac:dyDescent="0.25">
      <c r="A29" s="14" t="s">
        <v>131</v>
      </c>
      <c r="B29" s="15" cm="1">
        <f t="array" ref="B29">INDEX(Hoja1!$A:$BG,B$5,$AI29)</f>
        <v>48.38</v>
      </c>
      <c r="C29" s="15" cm="1">
        <f t="array" ref="C29">INDEX(Hoja1!$A:$BG,C$5,$AI29)</f>
        <v>48.38</v>
      </c>
      <c r="D29" s="15" cm="1">
        <f t="array" ref="D29">INDEX(Hoja1!$A:$BG,D$5,$AI29)</f>
        <v>48.38</v>
      </c>
      <c r="E29" s="15" cm="1">
        <f t="array" ref="E29">INDEX(Hoja1!$A:$BG,E$5,$AI29)</f>
        <v>48.38</v>
      </c>
      <c r="F29" s="15" cm="1">
        <f t="array" ref="F29">INDEX(Hoja1!$A:$BG,F$5,$AI29)</f>
        <v>48.38</v>
      </c>
      <c r="G29" s="15" cm="1">
        <f t="array" ref="G29">INDEX(Hoja1!$A:$BG,G$5,$AI29)</f>
        <v>48.38</v>
      </c>
      <c r="H29" s="15" cm="1">
        <f t="array" ref="H29">INDEX(Hoja1!$A:$BG,H$5,$AI29)</f>
        <v>48.38</v>
      </c>
      <c r="I29" s="15" cm="1">
        <f t="array" ref="I29">INDEX(Hoja1!$A:$BG,I$5,$AI29)</f>
        <v>48.38</v>
      </c>
      <c r="J29" s="15" cm="1">
        <f t="array" ref="J29">INDEX(Hoja1!$A:$BG,J$5,$AI29)</f>
        <v>48.38</v>
      </c>
      <c r="K29" s="15" cm="1">
        <f t="array" ref="K29">INDEX(Hoja1!$A:$BG,K$5,$AI29)</f>
        <v>48.38</v>
      </c>
      <c r="L29" s="15" cm="1">
        <f t="array" ref="L29">INDEX(Hoja1!$A:$BG,L$5,$AI29)</f>
        <v>41.86</v>
      </c>
      <c r="M29" s="15" cm="1">
        <f t="array" ref="M29">INDEX(Hoja1!$A:$BG,M$5,$AI29)</f>
        <v>32.44</v>
      </c>
      <c r="N29" s="15" cm="1">
        <f t="array" ref="N29">INDEX(Hoja1!$A:$BG,N$5,$AI29)</f>
        <v>31.17</v>
      </c>
      <c r="O29" s="15" cm="1">
        <f t="array" ref="O29">INDEX(Hoja1!$A:$BG,O$5,$AI29)</f>
        <v>30.95</v>
      </c>
      <c r="P29" s="15" cm="1">
        <f t="array" ref="P29">INDEX(Hoja1!$A:$BG,P$5,$AI29)</f>
        <v>30.25</v>
      </c>
      <c r="Q29" s="15" cm="1">
        <f t="array" ref="Q29">INDEX(Hoja1!$A:$BG,Q$5,$AI29)</f>
        <v>30.24</v>
      </c>
      <c r="R29" s="15" cm="1">
        <f t="array" ref="R29">INDEX(Hoja1!$A:$BG,R$5,$AI29)</f>
        <v>30.19</v>
      </c>
      <c r="S29" s="15" cm="1">
        <f t="array" ref="S29">INDEX(Hoja1!$A:$BG,S$5,$AI29)</f>
        <v>30.22</v>
      </c>
      <c r="T29" s="15" cm="1">
        <f t="array" ref="T29">INDEX(Hoja1!$A:$BG,T$5,$AI29)</f>
        <v>30.08</v>
      </c>
      <c r="U29" s="15" cm="1">
        <f t="array" ref="U29">INDEX(Hoja1!$A:$BG,U$5,$AI29)</f>
        <v>29.67</v>
      </c>
      <c r="V29" s="15" cm="1">
        <f t="array" ref="V29">INDEX(Hoja1!$A:$BG,V$5,$AI29)</f>
        <v>30.06</v>
      </c>
      <c r="W29" s="15" cm="1">
        <f t="array" ref="W29">INDEX(Hoja1!$A:$BG,W$5,$AI29)</f>
        <v>30.18</v>
      </c>
      <c r="X29" s="15" cm="1">
        <f t="array" ref="X29">INDEX(Hoja1!$A:$BG,X$5,$AI29)</f>
        <v>30.12</v>
      </c>
      <c r="Y29" s="15" cm="1">
        <f t="array" ref="Y29">INDEX(Hoja1!$A:$BG,Y$5,$AI29)</f>
        <v>29.98</v>
      </c>
      <c r="Z29" s="15" cm="1">
        <f t="array" ref="Z29">INDEX(Hoja1!$A:$BG,Z$5,$AI29)</f>
        <v>29.94</v>
      </c>
      <c r="AA29" s="15" cm="1">
        <f t="array" ref="AA29">INDEX(Hoja1!$A:$BG,AA$5,$AI29)</f>
        <v>30.19</v>
      </c>
      <c r="AB29" s="15" cm="1">
        <f t="array" ref="AB29">INDEX(Hoja1!$A:$BG,AB$5,$AI29)</f>
        <v>29.63</v>
      </c>
      <c r="AC29" s="15" cm="1">
        <f t="array" ref="AC29">INDEX(Hoja1!$A:$BG,AC$5,$AI29)</f>
        <v>29.96</v>
      </c>
      <c r="AD29" s="15"/>
      <c r="AE29" s="15"/>
      <c r="AF29" s="15"/>
      <c r="AG29" s="15"/>
      <c r="AH29" s="15"/>
      <c r="AI29" s="16">
        <v>29</v>
      </c>
      <c r="AJ29" s="16"/>
      <c r="AK29" s="21" t="s">
        <v>132</v>
      </c>
      <c r="AL29" s="3"/>
      <c r="AM29" s="19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W29" s="54"/>
      <c r="BY29" s="3"/>
    </row>
    <row r="30" spans="1:77" x14ac:dyDescent="0.25">
      <c r="A30" s="14" t="s">
        <v>133</v>
      </c>
      <c r="B30" s="15" cm="1">
        <f t="array" ref="B30">INDEX(Hoja1!$A:$BG,B$5,$AI30)</f>
        <v>26.15</v>
      </c>
      <c r="C30" s="15" cm="1">
        <f t="array" ref="C30">INDEX(Hoja1!$A:$BG,C$5,$AI30)</f>
        <v>32.26</v>
      </c>
      <c r="D30" s="15" cm="1">
        <f t="array" ref="D30">INDEX(Hoja1!$A:$BG,D$5,$AI30)</f>
        <v>34.65</v>
      </c>
      <c r="E30" s="15" cm="1">
        <f t="array" ref="E30">INDEX(Hoja1!$A:$BG,E$5,$AI30)</f>
        <v>35.700000000000003</v>
      </c>
      <c r="F30" s="15" cm="1">
        <f t="array" ref="F30">INDEX(Hoja1!$A:$BG,F$5,$AI30)</f>
        <v>36.25</v>
      </c>
      <c r="G30" s="15" cm="1">
        <f t="array" ref="G30">INDEX(Hoja1!$A:$BG,G$5,$AI30)</f>
        <v>36.479999999999997</v>
      </c>
      <c r="H30" s="15" cm="1">
        <f t="array" ref="H30">INDEX(Hoja1!$A:$BG,H$5,$AI30)</f>
        <v>36.22</v>
      </c>
      <c r="I30" s="15" cm="1">
        <f t="array" ref="I30">INDEX(Hoja1!$A:$BG,I$5,$AI30)</f>
        <v>36.4</v>
      </c>
      <c r="J30" s="15" cm="1">
        <f t="array" ref="J30">INDEX(Hoja1!$A:$BG,J$5,$AI30)</f>
        <v>36.31</v>
      </c>
      <c r="K30" s="15" cm="1">
        <f t="array" ref="K30">INDEX(Hoja1!$A:$BG,K$5,$AI30)</f>
        <v>36.51</v>
      </c>
      <c r="L30" s="15" cm="1">
        <f t="array" ref="L30">INDEX(Hoja1!$A:$BG,L$5,$AI30)</f>
        <v>36.32</v>
      </c>
      <c r="M30" s="15" cm="1">
        <f t="array" ref="M30">INDEX(Hoja1!$A:$BG,M$5,$AI30)</f>
        <v>36.5</v>
      </c>
      <c r="N30" s="15" cm="1">
        <f t="array" ref="N30">INDEX(Hoja1!$A:$BG,N$5,$AI30)</f>
        <v>36.56</v>
      </c>
      <c r="O30" s="15" cm="1">
        <f t="array" ref="O30">INDEX(Hoja1!$A:$BG,O$5,$AI30)</f>
        <v>36.36</v>
      </c>
      <c r="P30" s="15" cm="1">
        <f t="array" ref="P30">INDEX(Hoja1!$A:$BG,P$5,$AI30)</f>
        <v>36.22</v>
      </c>
      <c r="Q30" s="15" cm="1">
        <f t="array" ref="Q30">INDEX(Hoja1!$A:$BG,Q$5,$AI30)</f>
        <v>36.49</v>
      </c>
      <c r="R30" s="15" cm="1">
        <f t="array" ref="R30">INDEX(Hoja1!$A:$BG,R$5,$AI30)</f>
        <v>36.53</v>
      </c>
      <c r="S30" s="15" cm="1">
        <f t="array" ref="S30">INDEX(Hoja1!$A:$BG,S$5,$AI30)</f>
        <v>36.43</v>
      </c>
      <c r="T30" s="15" cm="1">
        <f t="array" ref="T30">INDEX(Hoja1!$A:$BG,T$5,$AI30)</f>
        <v>36.590000000000003</v>
      </c>
      <c r="U30" s="15" cm="1">
        <f t="array" ref="U30">INDEX(Hoja1!$A:$BG,U$5,$AI30)</f>
        <v>36.57</v>
      </c>
      <c r="V30" s="15" cm="1">
        <f t="array" ref="V30">INDEX(Hoja1!$A:$BG,V$5,$AI30)</f>
        <v>36.42</v>
      </c>
      <c r="W30" s="15" cm="1">
        <f t="array" ref="W30">INDEX(Hoja1!$A:$BG,W$5,$AI30)</f>
        <v>36.67</v>
      </c>
      <c r="X30" s="15" cm="1">
        <f t="array" ref="X30">INDEX(Hoja1!$A:$BG,X$5,$AI30)</f>
        <v>36.75</v>
      </c>
      <c r="Y30" s="15" cm="1">
        <f t="array" ref="Y30">INDEX(Hoja1!$A:$BG,Y$5,$AI30)</f>
        <v>36.979999999999997</v>
      </c>
      <c r="Z30" s="15" cm="1">
        <f t="array" ref="Z30">INDEX(Hoja1!$A:$BG,Z$5,$AI30)</f>
        <v>36.549999999999997</v>
      </c>
      <c r="AA30" s="15" cm="1">
        <f t="array" ref="AA30">INDEX(Hoja1!$A:$BG,AA$5,$AI30)</f>
        <v>36.54</v>
      </c>
      <c r="AB30" s="15" cm="1">
        <f t="array" ref="AB30">INDEX(Hoja1!$A:$BG,AB$5,$AI30)</f>
        <v>36.799999999999997</v>
      </c>
      <c r="AC30" s="15" cm="1">
        <f t="array" ref="AC30">INDEX(Hoja1!$A:$BG,AC$5,$AI30)</f>
        <v>36.49</v>
      </c>
      <c r="AD30" s="15"/>
      <c r="AE30" s="15"/>
      <c r="AF30" s="15"/>
      <c r="AG30" s="15"/>
      <c r="AH30" s="15"/>
      <c r="AI30" s="16">
        <v>30</v>
      </c>
      <c r="AJ30" s="16"/>
      <c r="AK30" s="21" t="s">
        <v>134</v>
      </c>
      <c r="AL30" s="3"/>
      <c r="AM30" s="3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W30" s="3"/>
      <c r="BY30" s="3"/>
    </row>
    <row r="31" spans="1:77" x14ac:dyDescent="0.25">
      <c r="A31" s="10" t="s">
        <v>135</v>
      </c>
      <c r="B31" s="11" cm="1">
        <f t="array" ref="B31">INDEX(Hoja1!$A:$BG,B$5,$AI31)</f>
        <v>20.63</v>
      </c>
      <c r="C31" s="11" cm="1">
        <f t="array" ref="C31">INDEX(Hoja1!$A:$BG,C$5,$AI31)</f>
        <v>12.89</v>
      </c>
      <c r="D31" s="11" cm="1">
        <f t="array" ref="D31">INDEX(Hoja1!$A:$BG,D$5,$AI31)</f>
        <v>12.89</v>
      </c>
      <c r="E31" s="11" cm="1">
        <f t="array" ref="E31">INDEX(Hoja1!$A:$BG,E$5,$AI31)</f>
        <v>12.49</v>
      </c>
      <c r="F31" s="11" cm="1">
        <f t="array" ref="F31">INDEX(Hoja1!$A:$BG,F$5,$AI31)</f>
        <v>12.12</v>
      </c>
      <c r="G31" s="11" cm="1">
        <f t="array" ref="G31">INDEX(Hoja1!$A:$BG,G$5,$AI31)</f>
        <v>11.81</v>
      </c>
      <c r="H31" s="11" cm="1">
        <f t="array" ref="H31">INDEX(Hoja1!$A:$BG,H$5,$AI31)</f>
        <v>11.55</v>
      </c>
      <c r="I31" s="11" cm="1">
        <f t="array" ref="I31">INDEX(Hoja1!$A:$BG,I$5,$AI31)</f>
        <v>11.67</v>
      </c>
      <c r="J31" s="11" cm="1">
        <f t="array" ref="J31">INDEX(Hoja1!$A:$BG,J$5,$AI31)</f>
        <v>10.79</v>
      </c>
      <c r="K31" s="11" cm="1">
        <f t="array" ref="K31">INDEX(Hoja1!$A:$BG,K$5,$AI31)</f>
        <v>10.6</v>
      </c>
      <c r="L31" s="11" cm="1">
        <f t="array" ref="L31">INDEX(Hoja1!$A:$BG,L$5,$AI31)</f>
        <v>10.5</v>
      </c>
      <c r="M31" s="11" cm="1">
        <f t="array" ref="M31">INDEX(Hoja1!$A:$BG,M$5,$AI31)</f>
        <v>10.63</v>
      </c>
      <c r="N31" s="11" cm="1">
        <f t="array" ref="N31">INDEX(Hoja1!$A:$BG,N$5,$AI31)</f>
        <v>10.5</v>
      </c>
      <c r="O31" s="11" cm="1">
        <f t="array" ref="O31">INDEX(Hoja1!$A:$BG,O$5,$AI31)</f>
        <v>10.28</v>
      </c>
      <c r="P31" s="11" cm="1">
        <f t="array" ref="P31">INDEX(Hoja1!$A:$BG,P$5,$AI31)</f>
        <v>9.8710000000000004</v>
      </c>
      <c r="Q31" s="11" cm="1">
        <f t="array" ref="Q31">INDEX(Hoja1!$A:$BG,Q$5,$AI31)</f>
        <v>10.01</v>
      </c>
      <c r="R31" s="11" cm="1">
        <f t="array" ref="R31">INDEX(Hoja1!$A:$BG,R$5,$AI31)</f>
        <v>9.7880000000000003</v>
      </c>
      <c r="S31" s="11" cm="1">
        <f t="array" ref="S31">INDEX(Hoja1!$A:$BG,S$5,$AI31)</f>
        <v>9.9309999999999992</v>
      </c>
      <c r="T31" s="11" cm="1">
        <f t="array" ref="T31">INDEX(Hoja1!$A:$BG,T$5,$AI31)</f>
        <v>10.16</v>
      </c>
      <c r="U31" s="11" cm="1">
        <f t="array" ref="U31">INDEX(Hoja1!$A:$BG,U$5,$AI31)</f>
        <v>10.57</v>
      </c>
      <c r="V31" s="11" cm="1">
        <f t="array" ref="V31">INDEX(Hoja1!$A:$BG,V$5,$AI31)</f>
        <v>9.891</v>
      </c>
      <c r="W31" s="11" cm="1">
        <f t="array" ref="W31">INDEX(Hoja1!$A:$BG,W$5,$AI31)</f>
        <v>9.8109999999999999</v>
      </c>
      <c r="X31" s="11" cm="1">
        <f t="array" ref="X31">INDEX(Hoja1!$A:$BG,X$5,$AI31)</f>
        <v>9.9990000000000006</v>
      </c>
      <c r="Y31" s="11" cm="1">
        <f t="array" ref="Y31">INDEX(Hoja1!$A:$BG,Y$5,$AI31)</f>
        <v>10.06</v>
      </c>
      <c r="Z31" s="11" cm="1">
        <f t="array" ref="Z31">INDEX(Hoja1!$A:$BG,Z$5,$AI31)</f>
        <v>9.968</v>
      </c>
      <c r="AA31" s="11" cm="1">
        <f t="array" ref="AA31">INDEX(Hoja1!$A:$BG,AA$5,$AI31)</f>
        <v>10.36</v>
      </c>
      <c r="AB31" s="11" cm="1">
        <f t="array" ref="AB31">INDEX(Hoja1!$A:$BG,AB$5,$AI31)</f>
        <v>10.02</v>
      </c>
      <c r="AC31" s="11" cm="1">
        <f t="array" ref="AC31">INDEX(Hoja1!$A:$BG,AC$5,$AI31)</f>
        <v>9.9359999999999999</v>
      </c>
      <c r="AD31" s="11"/>
      <c r="AE31" s="11"/>
      <c r="AF31" s="11"/>
      <c r="AG31" s="11"/>
      <c r="AH31" s="11"/>
      <c r="AI31" s="12">
        <v>31</v>
      </c>
      <c r="AJ31" s="12"/>
      <c r="AK31" s="13" t="s">
        <v>136</v>
      </c>
      <c r="AL31" s="3"/>
      <c r="AM31" s="3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W31" s="3"/>
      <c r="BY31" s="3"/>
    </row>
    <row r="32" spans="1:77" x14ac:dyDescent="0.25">
      <c r="A32" s="22" t="s">
        <v>137</v>
      </c>
      <c r="B32" s="11" cm="1">
        <f t="array" ref="B32">INDEX(Hoja1!$A:$BG,B$5,$AI32)</f>
        <v>2.52</v>
      </c>
      <c r="C32" s="11" cm="1">
        <f t="array" ref="C32">INDEX(Hoja1!$A:$BG,C$5,$AI32)</f>
        <v>2.52</v>
      </c>
      <c r="D32" s="11" cm="1">
        <f t="array" ref="D32">INDEX(Hoja1!$A:$BG,D$5,$AI32)</f>
        <v>2.52</v>
      </c>
      <c r="E32" s="11" cm="1">
        <f t="array" ref="E32">INDEX(Hoja1!$A:$BG,E$5,$AI32)</f>
        <v>2.52</v>
      </c>
      <c r="F32" s="11" cm="1">
        <f t="array" ref="F32">INDEX(Hoja1!$A:$BG,F$5,$AI32)</f>
        <v>2.52</v>
      </c>
      <c r="G32" s="11" cm="1">
        <f t="array" ref="G32">INDEX(Hoja1!$A:$BG,G$5,$AI32)</f>
        <v>2.52</v>
      </c>
      <c r="H32" s="11" cm="1">
        <f t="array" ref="H32">INDEX(Hoja1!$A:$BG,H$5,$AI32)</f>
        <v>2.52</v>
      </c>
      <c r="I32" s="11" cm="1">
        <f t="array" ref="I32">INDEX(Hoja1!$A:$BG,I$5,$AI32)</f>
        <v>2.52</v>
      </c>
      <c r="J32" s="11" cm="1">
        <f t="array" ref="J32">INDEX(Hoja1!$A:$BG,J$5,$AI32)</f>
        <v>2.52</v>
      </c>
      <c r="K32" s="11" cm="1">
        <f t="array" ref="K32">INDEX(Hoja1!$A:$BG,K$5,$AI32)</f>
        <v>2.52</v>
      </c>
      <c r="L32" s="11" cm="1">
        <f t="array" ref="L32">INDEX(Hoja1!$A:$BG,L$5,$AI32)</f>
        <v>2.52</v>
      </c>
      <c r="M32" s="11" cm="1">
        <f t="array" ref="M32">INDEX(Hoja1!$A:$BG,M$5,$AI32)</f>
        <v>2.52</v>
      </c>
      <c r="N32" s="11" cm="1">
        <f t="array" ref="N32">INDEX(Hoja1!$A:$BG,N$5,$AI32)</f>
        <v>2.52</v>
      </c>
      <c r="O32" s="11" cm="1">
        <f t="array" ref="O32">INDEX(Hoja1!$A:$BG,O$5,$AI32)</f>
        <v>2.52</v>
      </c>
      <c r="P32" s="11" cm="1">
        <f t="array" ref="P32">INDEX(Hoja1!$A:$BG,P$5,$AI32)</f>
        <v>2.52</v>
      </c>
      <c r="Q32" s="11" cm="1">
        <f t="array" ref="Q32">INDEX(Hoja1!$A:$BG,Q$5,$AI32)</f>
        <v>2.52</v>
      </c>
      <c r="R32" s="11" cm="1">
        <f t="array" ref="R32">INDEX(Hoja1!$A:$BG,R$5,$AI32)</f>
        <v>2.52</v>
      </c>
      <c r="S32" s="11" cm="1">
        <f t="array" ref="S32">INDEX(Hoja1!$A:$BG,S$5,$AI32)</f>
        <v>2.52</v>
      </c>
      <c r="T32" s="11" cm="1">
        <f t="array" ref="T32">INDEX(Hoja1!$A:$BG,T$5,$AI32)</f>
        <v>2.52</v>
      </c>
      <c r="U32" s="11" cm="1">
        <f t="array" ref="U32">INDEX(Hoja1!$A:$BG,U$5,$AI32)</f>
        <v>2.52</v>
      </c>
      <c r="V32" s="11" cm="1">
        <f t="array" ref="V32">INDEX(Hoja1!$A:$BG,V$5,$AI32)</f>
        <v>2.52</v>
      </c>
      <c r="W32" s="11" cm="1">
        <f t="array" ref="W32">INDEX(Hoja1!$A:$BG,W$5,$AI32)</f>
        <v>2.52</v>
      </c>
      <c r="X32" s="11" cm="1">
        <f t="array" ref="X32">INDEX(Hoja1!$A:$BG,X$5,$AI32)</f>
        <v>2.52</v>
      </c>
      <c r="Y32" s="11" cm="1">
        <f t="array" ref="Y32">INDEX(Hoja1!$A:$BG,Y$5,$AI32)</f>
        <v>2.52</v>
      </c>
      <c r="Z32" s="11" cm="1">
        <f t="array" ref="Z32">INDEX(Hoja1!$A:$BG,Z$5,$AI32)</f>
        <v>2.52</v>
      </c>
      <c r="AA32" s="11" cm="1">
        <f t="array" ref="AA32">INDEX(Hoja1!$A:$BG,AA$5,$AI32)</f>
        <v>2.52</v>
      </c>
      <c r="AB32" s="11" cm="1">
        <f t="array" ref="AB32">INDEX(Hoja1!$A:$BG,AB$5,$AI32)</f>
        <v>2.52</v>
      </c>
      <c r="AC32" s="11" cm="1">
        <f t="array" ref="AC32">INDEX(Hoja1!$A:$BG,AC$5,$AI32)</f>
        <v>2.52</v>
      </c>
      <c r="AD32" s="11"/>
      <c r="AE32" s="11"/>
      <c r="AF32" s="11"/>
      <c r="AG32" s="11"/>
      <c r="AH32" s="11"/>
      <c r="AI32" s="12">
        <v>32</v>
      </c>
      <c r="AJ32" s="12"/>
      <c r="AK32" s="13" t="s">
        <v>138</v>
      </c>
      <c r="AL32" s="3"/>
      <c r="AM32" s="3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W32" s="3"/>
      <c r="BY32" s="3"/>
    </row>
    <row r="33" spans="1:77" x14ac:dyDescent="0.25">
      <c r="A33" s="25" t="s">
        <v>139</v>
      </c>
      <c r="B33" s="20">
        <f t="shared" ref="B33:M33" si="21">+SUM(B8:B32)</f>
        <v>1109.2207200000005</v>
      </c>
      <c r="C33" s="20">
        <f t="shared" si="21"/>
        <v>1160.9185600000003</v>
      </c>
      <c r="D33" s="20">
        <f t="shared" si="21"/>
        <v>1122.6591600000004</v>
      </c>
      <c r="E33" s="20">
        <f t="shared" si="21"/>
        <v>1129.58365</v>
      </c>
      <c r="F33" s="20">
        <f t="shared" si="21"/>
        <v>1240.2793599999998</v>
      </c>
      <c r="G33" s="20">
        <f t="shared" si="21"/>
        <v>1214.8783800000001</v>
      </c>
      <c r="H33" s="20">
        <f t="shared" si="21"/>
        <v>1267.26154</v>
      </c>
      <c r="I33" s="20">
        <f t="shared" si="21"/>
        <v>1266.6877900000004</v>
      </c>
      <c r="J33" s="20">
        <f t="shared" si="21"/>
        <v>1267.4157099999998</v>
      </c>
      <c r="K33" s="20">
        <f t="shared" si="21"/>
        <v>1273.9613899999997</v>
      </c>
      <c r="L33" s="20">
        <f t="shared" si="21"/>
        <v>1240.6793500000001</v>
      </c>
      <c r="M33" s="20">
        <f t="shared" si="21"/>
        <v>1051.2115800000001</v>
      </c>
      <c r="N33" s="20">
        <f t="shared" ref="N33:Y33" si="22">+SUM(N8:N32)</f>
        <v>1049.9853700000001</v>
      </c>
      <c r="O33" s="20">
        <f t="shared" si="22"/>
        <v>1050.56285</v>
      </c>
      <c r="P33" s="20">
        <f t="shared" si="22"/>
        <v>1048.9777799999999</v>
      </c>
      <c r="Q33" s="20">
        <f t="shared" si="22"/>
        <v>1048.06738</v>
      </c>
      <c r="R33" s="20">
        <f t="shared" si="22"/>
        <v>1046.4442800000002</v>
      </c>
      <c r="S33" s="20">
        <f t="shared" si="22"/>
        <v>1053.0945200000001</v>
      </c>
      <c r="T33" s="20">
        <f t="shared" si="22"/>
        <v>1050.91012</v>
      </c>
      <c r="U33" s="20">
        <f t="shared" si="22"/>
        <v>1050.3439599999999</v>
      </c>
      <c r="V33" s="20">
        <f t="shared" si="22"/>
        <v>1040.89067</v>
      </c>
      <c r="W33" s="20">
        <f t="shared" si="22"/>
        <v>1041.8016699999998</v>
      </c>
      <c r="X33" s="20">
        <f t="shared" si="22"/>
        <v>1039.0483800000002</v>
      </c>
      <c r="Y33" s="20">
        <f t="shared" si="22"/>
        <v>1047.8757800000001</v>
      </c>
      <c r="Z33" s="20">
        <f t="shared" ref="Z33:AC33" si="23">+SUM(Z8:Z32)</f>
        <v>1048.11886</v>
      </c>
      <c r="AA33" s="20">
        <f t="shared" si="23"/>
        <v>1041.9212</v>
      </c>
      <c r="AB33" s="20">
        <f t="shared" si="23"/>
        <v>1046.8053500000001</v>
      </c>
      <c r="AC33" s="20">
        <f t="shared" si="23"/>
        <v>1046.2197899999999</v>
      </c>
      <c r="AD33" s="20"/>
      <c r="AE33" s="20"/>
      <c r="AF33" s="20"/>
      <c r="AG33" s="20"/>
      <c r="AH33" s="20"/>
      <c r="AI33" s="20"/>
      <c r="AJ33" s="20"/>
      <c r="AL33" s="3"/>
      <c r="AM33" s="3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W33" s="3"/>
      <c r="BY33" s="3"/>
    </row>
    <row r="34" spans="1:77" x14ac:dyDescent="0.25">
      <c r="AL34" s="3"/>
      <c r="AM34" s="3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W34" s="3"/>
      <c r="BY34" s="3"/>
    </row>
    <row r="35" spans="1:77" x14ac:dyDescent="0.25">
      <c r="A35" s="4" t="s">
        <v>100</v>
      </c>
      <c r="B35" s="5">
        <v>2025</v>
      </c>
      <c r="C35" s="5">
        <v>2026</v>
      </c>
      <c r="D35" s="5">
        <v>2027</v>
      </c>
      <c r="E35" s="5">
        <v>2028</v>
      </c>
      <c r="F35" s="5">
        <v>2029</v>
      </c>
      <c r="G35" s="5">
        <v>2030</v>
      </c>
      <c r="H35" s="5">
        <v>2031</v>
      </c>
      <c r="I35" s="5">
        <v>2032</v>
      </c>
      <c r="J35" s="5">
        <v>2033</v>
      </c>
      <c r="K35" s="5">
        <v>2034</v>
      </c>
      <c r="L35" s="5">
        <v>2035</v>
      </c>
      <c r="M35" s="5">
        <v>2036</v>
      </c>
      <c r="N35" s="5">
        <v>2037</v>
      </c>
      <c r="O35" s="5">
        <v>2038</v>
      </c>
      <c r="P35" s="5">
        <v>2039</v>
      </c>
      <c r="Q35" s="5">
        <v>2040</v>
      </c>
      <c r="R35" s="5">
        <v>2041</v>
      </c>
      <c r="S35" s="5">
        <v>2042</v>
      </c>
      <c r="T35" s="5">
        <v>2043</v>
      </c>
      <c r="U35" s="5">
        <v>2044</v>
      </c>
      <c r="V35" s="5">
        <v>2045</v>
      </c>
      <c r="W35" s="5">
        <v>2046</v>
      </c>
      <c r="X35" s="5">
        <v>2047</v>
      </c>
      <c r="Y35" s="5">
        <v>2048</v>
      </c>
      <c r="Z35" s="5">
        <v>2049</v>
      </c>
      <c r="AA35" s="5">
        <v>2050</v>
      </c>
      <c r="AB35" s="5">
        <v>2051</v>
      </c>
      <c r="AC35" s="5">
        <v>2052</v>
      </c>
      <c r="AD35" s="5">
        <v>2065</v>
      </c>
      <c r="AE35" s="5">
        <v>2066</v>
      </c>
      <c r="AF35" s="5">
        <v>2067</v>
      </c>
      <c r="AG35" s="5">
        <v>2068</v>
      </c>
      <c r="AH35" s="5">
        <v>2069</v>
      </c>
      <c r="AI35" s="5"/>
      <c r="AJ35" s="5"/>
      <c r="AK35" s="6" t="s">
        <v>71</v>
      </c>
      <c r="AL35" s="3"/>
      <c r="AM35" s="3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W35" s="3"/>
      <c r="BY35" s="3"/>
    </row>
    <row r="36" spans="1:77" x14ac:dyDescent="0.25">
      <c r="A36" s="26" t="s">
        <v>140</v>
      </c>
      <c r="B36" s="27" cm="1">
        <f t="array" ref="B36">INDEX(Hoja1!$A:$BG,B$5,$AI36)</f>
        <v>0</v>
      </c>
      <c r="C36" s="27" cm="1">
        <f t="array" ref="C36">INDEX(Hoja1!$A:$BG,C$5,$AI36)</f>
        <v>0</v>
      </c>
      <c r="D36" s="27" cm="1">
        <f t="array" ref="D36">INDEX(Hoja1!$A:$BG,D$5,$AI36)</f>
        <v>0</v>
      </c>
      <c r="E36" s="27" cm="1">
        <f t="array" ref="E36">INDEX(Hoja1!$A:$BG,E$5,$AI36)</f>
        <v>0</v>
      </c>
      <c r="F36" s="27" cm="1">
        <f t="array" ref="F36">INDEX(Hoja1!$A:$BG,F$5,$AI36)</f>
        <v>0</v>
      </c>
      <c r="G36" s="27" cm="1">
        <f t="array" ref="G36">INDEX(Hoja1!$A:$BG,G$5,$AI36)</f>
        <v>0</v>
      </c>
      <c r="H36" s="27" cm="1">
        <f t="array" ref="H36">INDEX(Hoja1!$A:$BG,H$5,$AI36)</f>
        <v>0</v>
      </c>
      <c r="I36" s="27" cm="1">
        <f t="array" ref="I36">INDEX(Hoja1!$A:$BG,I$5,$AI36)</f>
        <v>0</v>
      </c>
      <c r="J36" s="27" cm="1">
        <f t="array" ref="J36">INDEX(Hoja1!$A:$BG,J$5,$AI36)</f>
        <v>0</v>
      </c>
      <c r="K36" s="27" cm="1">
        <f t="array" ref="K36">INDEX(Hoja1!$A:$BG,K$5,$AI36)</f>
        <v>0</v>
      </c>
      <c r="L36" s="27" cm="1">
        <f t="array" ref="L36">INDEX(Hoja1!$A:$BG,L$5,$AI36)</f>
        <v>0</v>
      </c>
      <c r="M36" s="27" cm="1">
        <f t="array" ref="M36">INDEX(Hoja1!$A:$BG,M$5,$AI36)</f>
        <v>0</v>
      </c>
      <c r="N36" s="27" cm="1">
        <f t="array" ref="N36">INDEX(Hoja1!$A:$BG,N$5,$AI36)</f>
        <v>0</v>
      </c>
      <c r="O36" s="27" cm="1">
        <f t="array" ref="O36">INDEX(Hoja1!$A:$BG,O$5,$AI36)</f>
        <v>0</v>
      </c>
      <c r="P36" s="27" cm="1">
        <f t="array" ref="P36">INDEX(Hoja1!$A:$BG,P$5,$AI36)</f>
        <v>0</v>
      </c>
      <c r="Q36" s="27" cm="1">
        <f t="array" ref="Q36">INDEX(Hoja1!$A:$BG,Q$5,$AI36)</f>
        <v>0</v>
      </c>
      <c r="R36" s="27" cm="1">
        <f t="array" ref="R36">INDEX(Hoja1!$A:$BG,R$5,$AI36)</f>
        <v>0</v>
      </c>
      <c r="S36" s="27" cm="1">
        <f t="array" ref="S36">INDEX(Hoja1!$A:$BG,S$5,$AI36)</f>
        <v>0</v>
      </c>
      <c r="T36" s="27" cm="1">
        <f t="array" ref="T36">INDEX(Hoja1!$A:$BG,T$5,$AI36)</f>
        <v>0</v>
      </c>
      <c r="U36" s="27" cm="1">
        <f t="array" ref="U36">INDEX(Hoja1!$A:$BG,U$5,$AI36)</f>
        <v>0</v>
      </c>
      <c r="V36" s="27" cm="1">
        <f t="array" ref="V36">INDEX(Hoja1!$A:$BG,V$5,$AI36)</f>
        <v>0</v>
      </c>
      <c r="W36" s="27" cm="1">
        <f t="array" ref="W36">INDEX(Hoja1!$A:$BG,W$5,$AI36)</f>
        <v>0</v>
      </c>
      <c r="X36" s="27" cm="1">
        <f t="array" ref="X36">INDEX(Hoja1!$A:$BG,X$5,$AI36)</f>
        <v>0</v>
      </c>
      <c r="Y36" s="27" cm="1">
        <f t="array" ref="Y36">INDEX(Hoja1!$A:$BG,Y$5,$AI36)</f>
        <v>0</v>
      </c>
      <c r="Z36" s="27" cm="1">
        <f t="array" ref="Z36">INDEX(Hoja1!$A:$BG,Z$5,$AI36)</f>
        <v>0</v>
      </c>
      <c r="AA36" s="27" cm="1">
        <f t="array" ref="AA36">INDEX(Hoja1!$A:$BG,AA$5,$AI36)</f>
        <v>0</v>
      </c>
      <c r="AB36" s="27" cm="1">
        <f t="array" ref="AB36">INDEX(Hoja1!$A:$BG,AB$5,$AI36)</f>
        <v>0</v>
      </c>
      <c r="AC36" s="27" cm="1">
        <f t="array" ref="AC36">INDEX(Hoja1!$A:$BG,AC$5,$AI36)</f>
        <v>0</v>
      </c>
      <c r="AD36" s="27" cm="1">
        <f t="array" ref="AD36">INDEX(Hoja1!$A:$BG,AD$5,$AI36)</f>
        <v>0</v>
      </c>
      <c r="AE36" s="27" cm="1">
        <f t="array" ref="AE36">INDEX(Hoja1!$A:$BG,AE$5,$AI36)</f>
        <v>0</v>
      </c>
      <c r="AF36" s="27" cm="1">
        <f t="array" ref="AF36">INDEX(Hoja1!$A:$BG,AF$5,$AI36)</f>
        <v>0</v>
      </c>
      <c r="AG36" s="27" cm="1">
        <f t="array" ref="AG36">INDEX(Hoja1!$A:$BG,AG$5,$AI36)</f>
        <v>0</v>
      </c>
      <c r="AH36" s="27" cm="1">
        <f t="array" ref="AH36">INDEX(Hoja1!$A:$BG,AH$5,$AI36)</f>
        <v>0</v>
      </c>
      <c r="AI36" s="7">
        <v>33</v>
      </c>
      <c r="AJ36" s="7"/>
      <c r="AK36" s="28"/>
      <c r="AL36" s="3"/>
      <c r="AM36" s="19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W36" s="54"/>
      <c r="BY36" s="3"/>
    </row>
    <row r="37" spans="1:77" x14ac:dyDescent="0.25">
      <c r="A37" s="14" t="s">
        <v>141</v>
      </c>
      <c r="B37" s="15" cm="1">
        <f t="array" ref="B37">INDEX(Hoja1!$A:$BG,B$5,$AI37)</f>
        <v>0</v>
      </c>
      <c r="C37" s="15" cm="1">
        <f t="array" ref="C37">INDEX(Hoja1!$A:$BG,C$5,$AI37)</f>
        <v>0</v>
      </c>
      <c r="D37" s="15" cm="1">
        <f t="array" ref="D37">INDEX(Hoja1!$A:$BG,D$5,$AI37)</f>
        <v>0</v>
      </c>
      <c r="E37" s="15" cm="1">
        <f t="array" ref="E37">INDEX(Hoja1!$A:$BG,E$5,$AI37)</f>
        <v>0</v>
      </c>
      <c r="F37" s="15" cm="1">
        <f t="array" ref="F37">INDEX(Hoja1!$A:$BG,F$5,$AI37)</f>
        <v>0</v>
      </c>
      <c r="G37" s="15" cm="1">
        <f t="array" ref="G37">INDEX(Hoja1!$A:$BG,G$5,$AI37)</f>
        <v>0</v>
      </c>
      <c r="H37" s="15" cm="1">
        <f t="array" ref="H37">INDEX(Hoja1!$A:$BG,H$5,$AI37)</f>
        <v>0</v>
      </c>
      <c r="I37" s="15" cm="1">
        <f t="array" ref="I37">INDEX(Hoja1!$A:$BG,I$5,$AI37)</f>
        <v>0</v>
      </c>
      <c r="J37" s="15" cm="1">
        <f t="array" ref="J37">INDEX(Hoja1!$A:$BG,J$5,$AI37)</f>
        <v>0</v>
      </c>
      <c r="K37" s="15" cm="1">
        <f t="array" ref="K37">INDEX(Hoja1!$A:$BG,K$5,$AI37)</f>
        <v>0</v>
      </c>
      <c r="L37" s="15" cm="1">
        <f t="array" ref="L37">INDEX(Hoja1!$A:$BG,L$5,$AI37)</f>
        <v>0</v>
      </c>
      <c r="M37" s="15" cm="1">
        <f t="array" ref="M37">INDEX(Hoja1!$A:$BG,M$5,$AI37)</f>
        <v>0</v>
      </c>
      <c r="N37" s="15" cm="1">
        <f t="array" ref="N37">INDEX(Hoja1!$A:$BG,N$5,$AI37)</f>
        <v>0</v>
      </c>
      <c r="O37" s="15" cm="1">
        <f t="array" ref="O37">INDEX(Hoja1!$A:$BG,O$5,$AI37)</f>
        <v>0</v>
      </c>
      <c r="P37" s="15" cm="1">
        <f t="array" ref="P37">INDEX(Hoja1!$A:$BG,P$5,$AI37)</f>
        <v>0</v>
      </c>
      <c r="Q37" s="15" cm="1">
        <f t="array" ref="Q37">INDEX(Hoja1!$A:$BG,Q$5,$AI37)</f>
        <v>0</v>
      </c>
      <c r="R37" s="15" cm="1">
        <f t="array" ref="R37">INDEX(Hoja1!$A:$BG,R$5,$AI37)</f>
        <v>0</v>
      </c>
      <c r="S37" s="15" cm="1">
        <f t="array" ref="S37">INDEX(Hoja1!$A:$BG,S$5,$AI37)</f>
        <v>0</v>
      </c>
      <c r="T37" s="15" cm="1">
        <f t="array" ref="T37">INDEX(Hoja1!$A:$BG,T$5,$AI37)</f>
        <v>0</v>
      </c>
      <c r="U37" s="15" cm="1">
        <f t="array" ref="U37">INDEX(Hoja1!$A:$BG,U$5,$AI37)</f>
        <v>0</v>
      </c>
      <c r="V37" s="15" cm="1">
        <f t="array" ref="V37">INDEX(Hoja1!$A:$BG,V$5,$AI37)</f>
        <v>0</v>
      </c>
      <c r="W37" s="15" cm="1">
        <f t="array" ref="W37">INDEX(Hoja1!$A:$BG,W$5,$AI37)</f>
        <v>0</v>
      </c>
      <c r="X37" s="15" cm="1">
        <f t="array" ref="X37">INDEX(Hoja1!$A:$BG,X$5,$AI37)</f>
        <v>0</v>
      </c>
      <c r="Y37" s="15" cm="1">
        <f t="array" ref="Y37">INDEX(Hoja1!$A:$BG,Y$5,$AI37)</f>
        <v>0</v>
      </c>
      <c r="Z37" s="15" cm="1">
        <f t="array" ref="Z37">INDEX(Hoja1!$A:$BG,Z$5,$AI37)</f>
        <v>0</v>
      </c>
      <c r="AA37" s="15" cm="1">
        <f t="array" ref="AA37">INDEX(Hoja1!$A:$BG,AA$5,$AI37)</f>
        <v>0</v>
      </c>
      <c r="AB37" s="15" cm="1">
        <f t="array" ref="AB37">INDEX(Hoja1!$A:$BG,AB$5,$AI37)</f>
        <v>0</v>
      </c>
      <c r="AC37" s="15" cm="1">
        <f t="array" ref="AC37">INDEX(Hoja1!$A:$BG,AC$5,$AI37)</f>
        <v>0</v>
      </c>
      <c r="AD37" s="15" cm="1">
        <f t="array" ref="AD37">INDEX(Hoja1!$A:$BG,AD$5,$AI37)</f>
        <v>0</v>
      </c>
      <c r="AE37" s="15" cm="1">
        <f t="array" ref="AE37">INDEX(Hoja1!$A:$BG,AE$5,$AI37)</f>
        <v>0</v>
      </c>
      <c r="AF37" s="15" cm="1">
        <f t="array" ref="AF37">INDEX(Hoja1!$A:$BG,AF$5,$AI37)</f>
        <v>0</v>
      </c>
      <c r="AG37" s="15" cm="1">
        <f t="array" ref="AG37">INDEX(Hoja1!$A:$BG,AG$5,$AI37)</f>
        <v>0</v>
      </c>
      <c r="AH37" s="15" cm="1">
        <f t="array" ref="AH37">INDEX(Hoja1!$A:$BG,AH$5,$AI37)</f>
        <v>0</v>
      </c>
      <c r="AI37" s="7">
        <v>34</v>
      </c>
      <c r="AJ37" s="7"/>
      <c r="AK37" s="28" t="s">
        <v>142</v>
      </c>
      <c r="AL37" s="3"/>
      <c r="AM37" s="3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W37" s="3"/>
      <c r="BY37" s="3"/>
    </row>
    <row r="38" spans="1:77" x14ac:dyDescent="0.25">
      <c r="A38" s="1" t="s">
        <v>143</v>
      </c>
      <c r="B38" s="18" cm="1">
        <f t="array" ref="B38">INDEX(Hoja1!$A:$BG,B$5,$AI38)</f>
        <v>88.77</v>
      </c>
      <c r="C38" s="18" cm="1">
        <f t="array" ref="C38">INDEX(Hoja1!$A:$BG,C$5,$AI38)</f>
        <v>88.88</v>
      </c>
      <c r="D38" s="18" cm="1">
        <f t="array" ref="D38">INDEX(Hoja1!$A:$BG,D$5,$AI38)</f>
        <v>92</v>
      </c>
      <c r="E38" s="18" cm="1">
        <f t="array" ref="E38">INDEX(Hoja1!$A:$BG,E$5,$AI38)</f>
        <v>88.05</v>
      </c>
      <c r="F38" s="18" cm="1">
        <f t="array" ref="F38">INDEX(Hoja1!$A:$BG,F$5,$AI38)</f>
        <v>83.57</v>
      </c>
      <c r="G38" s="18" cm="1">
        <f t="array" ref="G38">INDEX(Hoja1!$A:$BG,G$5,$AI38)</f>
        <v>80.930000000000007</v>
      </c>
      <c r="H38" s="18" cm="1">
        <f t="array" ref="H38">INDEX(Hoja1!$A:$BG,H$5,$AI38)</f>
        <v>83.16</v>
      </c>
      <c r="I38" s="18" cm="1">
        <f t="array" ref="I38">INDEX(Hoja1!$A:$BG,I$5,$AI38)</f>
        <v>82.02</v>
      </c>
      <c r="J38" s="18" cm="1">
        <f t="array" ref="J38">INDEX(Hoja1!$A:$BG,J$5,$AI38)</f>
        <v>80.290000000000006</v>
      </c>
      <c r="K38" s="18" cm="1">
        <f t="array" ref="K38">INDEX(Hoja1!$A:$BG,K$5,$AI38)</f>
        <v>83.83</v>
      </c>
      <c r="L38" s="18" cm="1">
        <f t="array" ref="L38">INDEX(Hoja1!$A:$BG,L$5,$AI38)</f>
        <v>90.17</v>
      </c>
      <c r="M38" s="18" cm="1">
        <f t="array" ref="M38">INDEX(Hoja1!$A:$BG,M$5,$AI38)</f>
        <v>84.8</v>
      </c>
      <c r="N38" s="18" cm="1">
        <f t="array" ref="N38">INDEX(Hoja1!$A:$BG,N$5,$AI38)</f>
        <v>59.46</v>
      </c>
      <c r="O38" s="18" cm="1">
        <f t="array" ref="O38">INDEX(Hoja1!$A:$BG,O$5,$AI38)</f>
        <v>43.36</v>
      </c>
      <c r="P38" s="18" cm="1">
        <f t="array" ref="P38">INDEX(Hoja1!$A:$BG,P$5,$AI38)</f>
        <v>27.14</v>
      </c>
      <c r="Q38" s="18" cm="1">
        <f t="array" ref="Q38">INDEX(Hoja1!$A:$BG,Q$5,$AI38)</f>
        <v>23.47</v>
      </c>
      <c r="R38" s="18" cm="1">
        <f t="array" ref="R38">INDEX(Hoja1!$A:$BG,R$5,$AI38)</f>
        <v>21.66</v>
      </c>
      <c r="S38" s="18" cm="1">
        <f t="array" ref="S38">INDEX(Hoja1!$A:$BG,S$5,$AI38)</f>
        <v>19.739999999999998</v>
      </c>
      <c r="T38" s="18" cm="1">
        <f t="array" ref="T38">INDEX(Hoja1!$A:$BG,T$5,$AI38)</f>
        <v>20.12</v>
      </c>
      <c r="U38" s="18" cm="1">
        <f t="array" ref="U38">INDEX(Hoja1!$A:$BG,U$5,$AI38)</f>
        <v>25.21</v>
      </c>
      <c r="V38" s="18" cm="1">
        <f t="array" ref="V38">INDEX(Hoja1!$A:$BG,V$5,$AI38)</f>
        <v>23.35</v>
      </c>
      <c r="W38" s="18" cm="1">
        <f t="array" ref="W38">INDEX(Hoja1!$A:$BG,W$5,$AI38)</f>
        <v>20.55</v>
      </c>
      <c r="X38" s="18" cm="1">
        <f t="array" ref="X38">INDEX(Hoja1!$A:$BG,X$5,$AI38)</f>
        <v>20.03</v>
      </c>
      <c r="Y38" s="18" cm="1">
        <f t="array" ref="Y38">INDEX(Hoja1!$A:$BG,Y$5,$AI38)</f>
        <v>21.06</v>
      </c>
      <c r="Z38" s="18" cm="1">
        <f t="array" ref="Z38">INDEX(Hoja1!$A:$BG,Z$5,$AI38)</f>
        <v>20.14</v>
      </c>
      <c r="AA38" s="18" cm="1">
        <f t="array" ref="AA38">INDEX(Hoja1!$A:$BG,AA$5,$AI38)</f>
        <v>20.2</v>
      </c>
      <c r="AB38" s="18" cm="1">
        <f t="array" ref="AB38">INDEX(Hoja1!$A:$BG,AB$5,$AI38)</f>
        <v>23.55</v>
      </c>
      <c r="AC38" s="18" cm="1">
        <f t="array" ref="AC38">INDEX(Hoja1!$A:$BG,AC$5,$AI38)</f>
        <v>21.35</v>
      </c>
      <c r="AD38" s="18" cm="1">
        <f t="array" ref="AD38">INDEX(Hoja1!$A:$BG,AD$5,$AI38)</f>
        <v>0</v>
      </c>
      <c r="AE38" s="18" cm="1">
        <f t="array" ref="AE38">INDEX(Hoja1!$A:$BG,AE$5,$AI38)</f>
        <v>0</v>
      </c>
      <c r="AF38" s="18" cm="1">
        <f t="array" ref="AF38">INDEX(Hoja1!$A:$BG,AF$5,$AI38)</f>
        <v>0</v>
      </c>
      <c r="AG38" s="18" cm="1">
        <f t="array" ref="AG38">INDEX(Hoja1!$A:$BG,AG$5,$AI38)</f>
        <v>0</v>
      </c>
      <c r="AH38" s="18" cm="1">
        <f t="array" ref="AH38">INDEX(Hoja1!$A:$BG,AH$5,$AI38)</f>
        <v>0</v>
      </c>
      <c r="AI38" s="7">
        <v>35</v>
      </c>
      <c r="AJ38" s="7"/>
      <c r="AL38" s="3"/>
      <c r="AM38" s="3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W38" s="3"/>
      <c r="BY38" s="3"/>
    </row>
    <row r="39" spans="1:77" x14ac:dyDescent="0.25">
      <c r="A39" s="1" t="s">
        <v>144</v>
      </c>
      <c r="B39" s="18" cm="1">
        <f t="array" ref="B39">INDEX(Hoja1!$A:$BG,B$5,$AI39)</f>
        <v>229</v>
      </c>
      <c r="C39" s="18" cm="1">
        <f t="array" ref="C39">INDEX(Hoja1!$A:$BG,C$5,$AI39)</f>
        <v>245.2</v>
      </c>
      <c r="D39" s="18" cm="1">
        <f t="array" ref="D39">INDEX(Hoja1!$A:$BG,D$5,$AI39)</f>
        <v>248.4</v>
      </c>
      <c r="E39" s="18" cm="1">
        <f t="array" ref="E39">INDEX(Hoja1!$A:$BG,E$5,$AI39)</f>
        <v>263.8</v>
      </c>
      <c r="F39" s="18" cm="1">
        <f t="array" ref="F39">INDEX(Hoja1!$A:$BG,F$5,$AI39)</f>
        <v>275.5</v>
      </c>
      <c r="G39" s="18" cm="1">
        <f t="array" ref="G39">INDEX(Hoja1!$A:$BG,G$5,$AI39)</f>
        <v>287.5</v>
      </c>
      <c r="H39" s="18" cm="1">
        <f t="array" ref="H39">INDEX(Hoja1!$A:$BG,H$5,$AI39)</f>
        <v>302.7</v>
      </c>
      <c r="I39" s="18" cm="1">
        <f t="array" ref="I39">INDEX(Hoja1!$A:$BG,I$5,$AI39)</f>
        <v>306.8</v>
      </c>
      <c r="J39" s="18" cm="1">
        <f t="array" ref="J39">INDEX(Hoja1!$A:$BG,J$5,$AI39)</f>
        <v>317.5</v>
      </c>
      <c r="K39" s="18" cm="1">
        <f t="array" ref="K39">INDEX(Hoja1!$A:$BG,K$5,$AI39)</f>
        <v>327.39999999999998</v>
      </c>
      <c r="L39" s="18" cm="1">
        <f t="array" ref="L39">INDEX(Hoja1!$A:$BG,L$5,$AI39)</f>
        <v>335.3</v>
      </c>
      <c r="M39" s="18" cm="1">
        <f t="array" ref="M39">INDEX(Hoja1!$A:$BG,M$5,$AI39)</f>
        <v>342.6</v>
      </c>
      <c r="N39" s="18" cm="1">
        <f t="array" ref="N39">INDEX(Hoja1!$A:$BG,N$5,$AI39)</f>
        <v>350.6</v>
      </c>
      <c r="O39" s="18" cm="1">
        <f t="array" ref="O39">INDEX(Hoja1!$A:$BG,O$5,$AI39)</f>
        <v>378.5</v>
      </c>
      <c r="P39" s="18" cm="1">
        <f t="array" ref="P39">INDEX(Hoja1!$A:$BG,P$5,$AI39)</f>
        <v>387.4</v>
      </c>
      <c r="Q39" s="18" cm="1">
        <f t="array" ref="Q39">INDEX(Hoja1!$A:$BG,Q$5,$AI39)</f>
        <v>382.4</v>
      </c>
      <c r="R39" s="18" cm="1">
        <f t="array" ref="R39">INDEX(Hoja1!$A:$BG,R$5,$AI39)</f>
        <v>384.7</v>
      </c>
      <c r="S39" s="18" cm="1">
        <f t="array" ref="S39">INDEX(Hoja1!$A:$BG,S$5,$AI39)</f>
        <v>386.7</v>
      </c>
      <c r="T39" s="18" cm="1">
        <f t="array" ref="T39">INDEX(Hoja1!$A:$BG,T$5,$AI39)</f>
        <v>390.2</v>
      </c>
      <c r="U39" s="18" cm="1">
        <f t="array" ref="U39">INDEX(Hoja1!$A:$BG,U$5,$AI39)</f>
        <v>384.4</v>
      </c>
      <c r="V39" s="18" cm="1">
        <f t="array" ref="V39">INDEX(Hoja1!$A:$BG,V$5,$AI39)</f>
        <v>396.4</v>
      </c>
      <c r="W39" s="18" cm="1">
        <f t="array" ref="W39">INDEX(Hoja1!$A:$BG,W$5,$AI39)</f>
        <v>392.8</v>
      </c>
      <c r="X39" s="18" cm="1">
        <f t="array" ref="X39">INDEX(Hoja1!$A:$BG,X$5,$AI39)</f>
        <v>393.1</v>
      </c>
      <c r="Y39" s="18" cm="1">
        <f t="array" ref="Y39">INDEX(Hoja1!$A:$BG,Y$5,$AI39)</f>
        <v>391</v>
      </c>
      <c r="Z39" s="18" cm="1">
        <f t="array" ref="Z39">INDEX(Hoja1!$A:$BG,Z$5,$AI39)</f>
        <v>396.9</v>
      </c>
      <c r="AA39" s="18" cm="1">
        <f t="array" ref="AA39">INDEX(Hoja1!$A:$BG,AA$5,$AI39)</f>
        <v>391</v>
      </c>
      <c r="AB39" s="18" cm="1">
        <f t="array" ref="AB39">INDEX(Hoja1!$A:$BG,AB$5,$AI39)</f>
        <v>394</v>
      </c>
      <c r="AC39" s="18" cm="1">
        <f t="array" ref="AC39">INDEX(Hoja1!$A:$BG,AC$5,$AI39)</f>
        <v>396.4</v>
      </c>
      <c r="AD39" s="18" cm="1">
        <f t="array" ref="AD39">INDEX(Hoja1!$A:$BG,AD$5,$AI39)</f>
        <v>0</v>
      </c>
      <c r="AE39" s="18" cm="1">
        <f t="array" ref="AE39">INDEX(Hoja1!$A:$BG,AE$5,$AI39)</f>
        <v>0</v>
      </c>
      <c r="AF39" s="18" cm="1">
        <f t="array" ref="AF39">INDEX(Hoja1!$A:$BG,AF$5,$AI39)</f>
        <v>0</v>
      </c>
      <c r="AG39" s="18" cm="1">
        <f t="array" ref="AG39">INDEX(Hoja1!$A:$BG,AG$5,$AI39)</f>
        <v>0</v>
      </c>
      <c r="AH39" s="18" cm="1">
        <f t="array" ref="AH39">INDEX(Hoja1!$A:$BG,AH$5,$AI39)</f>
        <v>0</v>
      </c>
      <c r="AI39" s="7">
        <v>36</v>
      </c>
      <c r="AJ39" s="7"/>
      <c r="AL39" s="3"/>
      <c r="AM39" s="3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W39" s="3"/>
      <c r="BY39" s="3"/>
    </row>
    <row r="40" spans="1:77" x14ac:dyDescent="0.25">
      <c r="A40" s="1" t="s">
        <v>145</v>
      </c>
      <c r="B40" s="18" cm="1">
        <f t="array" ref="B40">INDEX(Hoja1!$A:$BG,B$5,$AI40)</f>
        <v>63.65</v>
      </c>
      <c r="C40" s="18" cm="1">
        <f t="array" ref="C40">INDEX(Hoja1!$A:$BG,C$5,$AI40)</f>
        <v>66.81</v>
      </c>
      <c r="D40" s="18" cm="1">
        <f t="array" ref="D40">INDEX(Hoja1!$A:$BG,D$5,$AI40)</f>
        <v>69.45</v>
      </c>
      <c r="E40" s="18" cm="1">
        <f t="array" ref="E40">INDEX(Hoja1!$A:$BG,E$5,$AI40)</f>
        <v>73.2</v>
      </c>
      <c r="F40" s="18" cm="1">
        <f t="array" ref="F40">INDEX(Hoja1!$A:$BG,F$5,$AI40)</f>
        <v>76.7</v>
      </c>
      <c r="G40" s="18" cm="1">
        <f t="array" ref="G40">INDEX(Hoja1!$A:$BG,G$5,$AI40)</f>
        <v>79.97</v>
      </c>
      <c r="H40" s="18" cm="1">
        <f t="array" ref="H40">INDEX(Hoja1!$A:$BG,H$5,$AI40)</f>
        <v>82.96</v>
      </c>
      <c r="I40" s="18" cm="1">
        <f t="array" ref="I40">INDEX(Hoja1!$A:$BG,I$5,$AI40)</f>
        <v>85.63</v>
      </c>
      <c r="J40" s="18" cm="1">
        <f t="array" ref="J40">INDEX(Hoja1!$A:$BG,J$5,$AI40)</f>
        <v>88.47</v>
      </c>
      <c r="K40" s="18" cm="1">
        <f t="array" ref="K40">INDEX(Hoja1!$A:$BG,K$5,$AI40)</f>
        <v>90.45</v>
      </c>
      <c r="L40" s="18" cm="1">
        <f t="array" ref="L40">INDEX(Hoja1!$A:$BG,L$5,$AI40)</f>
        <v>92.09</v>
      </c>
      <c r="M40" s="18" cm="1">
        <f t="array" ref="M40">INDEX(Hoja1!$A:$BG,M$5,$AI40)</f>
        <v>94.54</v>
      </c>
      <c r="N40" s="18" cm="1">
        <f t="array" ref="N40">INDEX(Hoja1!$A:$BG,N$5,$AI40)</f>
        <v>99.17</v>
      </c>
      <c r="O40" s="18" cm="1">
        <f t="array" ref="O40">INDEX(Hoja1!$A:$BG,O$5,$AI40)</f>
        <v>96.67</v>
      </c>
      <c r="P40" s="18" cm="1">
        <f t="array" ref="P40">INDEX(Hoja1!$A:$BG,P$5,$AI40)</f>
        <v>85.13</v>
      </c>
      <c r="Q40" s="18" cm="1">
        <f t="array" ref="Q40">INDEX(Hoja1!$A:$BG,Q$5,$AI40)</f>
        <v>78.900000000000006</v>
      </c>
      <c r="R40" s="18" cm="1">
        <f t="array" ref="R40">INDEX(Hoja1!$A:$BG,R$5,$AI40)</f>
        <v>79.12</v>
      </c>
      <c r="S40" s="18" cm="1">
        <f t="array" ref="S40">INDEX(Hoja1!$A:$BG,S$5,$AI40)</f>
        <v>78.790000000000006</v>
      </c>
      <c r="T40" s="18" cm="1">
        <f t="array" ref="T40">INDEX(Hoja1!$A:$BG,T$5,$AI40)</f>
        <v>77.92</v>
      </c>
      <c r="U40" s="18" cm="1">
        <f t="array" ref="U40">INDEX(Hoja1!$A:$BG,U$5,$AI40)</f>
        <v>78.83</v>
      </c>
      <c r="V40" s="18" cm="1">
        <f t="array" ref="V40">INDEX(Hoja1!$A:$BG,V$5,$AI40)</f>
        <v>77.680000000000007</v>
      </c>
      <c r="W40" s="18" cm="1">
        <f t="array" ref="W40">INDEX(Hoja1!$A:$BG,W$5,$AI40)</f>
        <v>80.5</v>
      </c>
      <c r="X40" s="18" cm="1">
        <f t="array" ref="X40">INDEX(Hoja1!$A:$BG,X$5,$AI40)</f>
        <v>76.819999999999993</v>
      </c>
      <c r="Y40" s="18" cm="1">
        <f t="array" ref="Y40">INDEX(Hoja1!$A:$BG,Y$5,$AI40)</f>
        <v>77.92</v>
      </c>
      <c r="Z40" s="18" cm="1">
        <f t="array" ref="Z40">INDEX(Hoja1!$A:$BG,Z$5,$AI40)</f>
        <v>77.06</v>
      </c>
      <c r="AA40" s="18" cm="1">
        <f t="array" ref="AA40">INDEX(Hoja1!$A:$BG,AA$5,$AI40)</f>
        <v>78.28</v>
      </c>
      <c r="AB40" s="18" cm="1">
        <f t="array" ref="AB40">INDEX(Hoja1!$A:$BG,AB$5,$AI40)</f>
        <v>74.83</v>
      </c>
      <c r="AC40" s="18" cm="1">
        <f t="array" ref="AC40">INDEX(Hoja1!$A:$BG,AC$5,$AI40)</f>
        <v>77.010000000000005</v>
      </c>
      <c r="AD40" s="18" cm="1">
        <f t="array" ref="AD40">INDEX(Hoja1!$A:$BG,AD$5,$AI40)</f>
        <v>0</v>
      </c>
      <c r="AE40" s="18" cm="1">
        <f t="array" ref="AE40">INDEX(Hoja1!$A:$BG,AE$5,$AI40)</f>
        <v>0</v>
      </c>
      <c r="AF40" s="18" cm="1">
        <f t="array" ref="AF40">INDEX(Hoja1!$A:$BG,AF$5,$AI40)</f>
        <v>0</v>
      </c>
      <c r="AG40" s="18" cm="1">
        <f t="array" ref="AG40">INDEX(Hoja1!$A:$BG,AG$5,$AI40)</f>
        <v>0</v>
      </c>
      <c r="AH40" s="18" cm="1">
        <f t="array" ref="AH40">INDEX(Hoja1!$A:$BG,AH$5,$AI40)</f>
        <v>0</v>
      </c>
      <c r="AI40" s="7">
        <v>37</v>
      </c>
      <c r="AJ40" s="7"/>
      <c r="AL40" s="3"/>
      <c r="AM40" s="3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W40" s="3"/>
    </row>
    <row r="41" spans="1:77" x14ac:dyDescent="0.25">
      <c r="A41" s="1" t="s">
        <v>146</v>
      </c>
      <c r="B41" s="18" cm="1">
        <f t="array" ref="B41">INDEX(Hoja1!$A:$BG,B$5,$AI41)</f>
        <v>22.28</v>
      </c>
      <c r="C41" s="18" cm="1">
        <f t="array" ref="C41">INDEX(Hoja1!$A:$BG,C$5,$AI41)</f>
        <v>25.1</v>
      </c>
      <c r="D41" s="18" cm="1">
        <f t="array" ref="D41">INDEX(Hoja1!$A:$BG,D$5,$AI41)</f>
        <v>30.21</v>
      </c>
      <c r="E41" s="18" cm="1">
        <f t="array" ref="E41">INDEX(Hoja1!$A:$BG,E$5,$AI41)</f>
        <v>31.61</v>
      </c>
      <c r="F41" s="18" cm="1">
        <f t="array" ref="F41">INDEX(Hoja1!$A:$BG,F$5,$AI41)</f>
        <v>32.4</v>
      </c>
      <c r="G41" s="18" cm="1">
        <f t="array" ref="G41">INDEX(Hoja1!$A:$BG,G$5,$AI41)</f>
        <v>33.72</v>
      </c>
      <c r="H41" s="18" cm="1">
        <f t="array" ref="H41">INDEX(Hoja1!$A:$BG,H$5,$AI41)</f>
        <v>36.630000000000003</v>
      </c>
      <c r="I41" s="18" cm="1">
        <f t="array" ref="I41">INDEX(Hoja1!$A:$BG,I$5,$AI41)</f>
        <v>37.369999999999997</v>
      </c>
      <c r="J41" s="18" cm="1">
        <f t="array" ref="J41">INDEX(Hoja1!$A:$BG,J$5,$AI41)</f>
        <v>38.659999999999997</v>
      </c>
      <c r="K41" s="18" cm="1">
        <f t="array" ref="K41">INDEX(Hoja1!$A:$BG,K$5,$AI41)</f>
        <v>40.1</v>
      </c>
      <c r="L41" s="18" cm="1">
        <f t="array" ref="L41">INDEX(Hoja1!$A:$BG,L$5,$AI41)</f>
        <v>42.21</v>
      </c>
      <c r="M41" s="18" cm="1">
        <f t="array" ref="M41">INDEX(Hoja1!$A:$BG,M$5,$AI41)</f>
        <v>42.22</v>
      </c>
      <c r="N41" s="18" cm="1">
        <f t="array" ref="N41">INDEX(Hoja1!$A:$BG,N$5,$AI41)</f>
        <v>41</v>
      </c>
      <c r="O41" s="18" cm="1">
        <f t="array" ref="O41">INDEX(Hoja1!$A:$BG,O$5,$AI41)</f>
        <v>42.47</v>
      </c>
      <c r="P41" s="18" cm="1">
        <f t="array" ref="P41">INDEX(Hoja1!$A:$BG,P$5,$AI41)</f>
        <v>42.6</v>
      </c>
      <c r="Q41" s="18" cm="1">
        <f t="array" ref="Q41">INDEX(Hoja1!$A:$BG,Q$5,$AI41)</f>
        <v>41.96</v>
      </c>
      <c r="R41" s="18" cm="1">
        <f t="array" ref="R41">INDEX(Hoja1!$A:$BG,R$5,$AI41)</f>
        <v>41.7</v>
      </c>
      <c r="S41" s="18" cm="1">
        <f t="array" ref="S41">INDEX(Hoja1!$A:$BG,S$5,$AI41)</f>
        <v>41.45</v>
      </c>
      <c r="T41" s="18" cm="1">
        <f t="array" ref="T41">INDEX(Hoja1!$A:$BG,T$5,$AI41)</f>
        <v>41.38</v>
      </c>
      <c r="U41" s="18" cm="1">
        <f t="array" ref="U41">INDEX(Hoja1!$A:$BG,U$5,$AI41)</f>
        <v>40.869999999999997</v>
      </c>
      <c r="V41" s="18" cm="1">
        <f t="array" ref="V41">INDEX(Hoja1!$A:$BG,V$5,$AI41)</f>
        <v>42.07</v>
      </c>
      <c r="W41" s="18" cm="1">
        <f t="array" ref="W41">INDEX(Hoja1!$A:$BG,W$5,$AI41)</f>
        <v>41.84</v>
      </c>
      <c r="X41" s="18" cm="1">
        <f t="array" ref="X41">INDEX(Hoja1!$A:$BG,X$5,$AI41)</f>
        <v>41.89</v>
      </c>
      <c r="Y41" s="18" cm="1">
        <f t="array" ref="Y41">INDEX(Hoja1!$A:$BG,Y$5,$AI41)</f>
        <v>41.75</v>
      </c>
      <c r="Z41" s="18" cm="1">
        <f t="array" ref="Z41">INDEX(Hoja1!$A:$BG,Z$5,$AI41)</f>
        <v>42.36</v>
      </c>
      <c r="AA41" s="18" cm="1">
        <f t="array" ref="AA41">INDEX(Hoja1!$A:$BG,AA$5,$AI41)</f>
        <v>41.69</v>
      </c>
      <c r="AB41" s="18" cm="1">
        <f t="array" ref="AB41">INDEX(Hoja1!$A:$BG,AB$5,$AI41)</f>
        <v>41.94</v>
      </c>
      <c r="AC41" s="18" cm="1">
        <f t="array" ref="AC41">INDEX(Hoja1!$A:$BG,AC$5,$AI41)</f>
        <v>42.24</v>
      </c>
      <c r="AD41" s="18" cm="1">
        <f t="array" ref="AD41">INDEX(Hoja1!$A:$BG,AD$5,$AI41)</f>
        <v>0</v>
      </c>
      <c r="AE41" s="18" cm="1">
        <f t="array" ref="AE41">INDEX(Hoja1!$A:$BG,AE$5,$AI41)</f>
        <v>0</v>
      </c>
      <c r="AF41" s="18" cm="1">
        <f t="array" ref="AF41">INDEX(Hoja1!$A:$BG,AF$5,$AI41)</f>
        <v>0</v>
      </c>
      <c r="AG41" s="18" cm="1">
        <f t="array" ref="AG41">INDEX(Hoja1!$A:$BG,AG$5,$AI41)</f>
        <v>0</v>
      </c>
      <c r="AH41" s="18" cm="1">
        <f t="array" ref="AH41">INDEX(Hoja1!$A:$BG,AH$5,$AI41)</f>
        <v>0</v>
      </c>
      <c r="AI41" s="7">
        <v>38</v>
      </c>
      <c r="AJ41" s="7"/>
      <c r="AL41" s="3"/>
      <c r="AM41" s="1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W41" s="3"/>
    </row>
    <row r="42" spans="1:77" x14ac:dyDescent="0.25">
      <c r="A42" s="1" t="s">
        <v>147</v>
      </c>
      <c r="B42" s="18" cm="1">
        <f t="array" ref="B42">INDEX(Hoja1!$A:$BG,B$5,$AI42)</f>
        <v>0.46739999999999998</v>
      </c>
      <c r="C42" s="18" cm="1">
        <f t="array" ref="C42">INDEX(Hoja1!$A:$BG,C$5,$AI42)</f>
        <v>0.4748</v>
      </c>
      <c r="D42" s="18" cm="1">
        <f t="array" ref="D42">INDEX(Hoja1!$A:$BG,D$5,$AI42)</f>
        <v>0.46450000000000002</v>
      </c>
      <c r="E42" s="18" cm="1">
        <f t="array" ref="E42">INDEX(Hoja1!$A:$BG,E$5,$AI42)</f>
        <v>0.46810000000000002</v>
      </c>
      <c r="F42" s="18" cm="1">
        <f t="array" ref="F42">INDEX(Hoja1!$A:$BG,F$5,$AI42)</f>
        <v>0.46600000000000003</v>
      </c>
      <c r="G42" s="18" cm="1">
        <f t="array" ref="G42">INDEX(Hoja1!$A:$BG,G$5,$AI42)</f>
        <v>0.46610000000000001</v>
      </c>
      <c r="H42" s="18" cm="1">
        <f t="array" ref="H42">INDEX(Hoja1!$A:$BG,H$5,$AI42)</f>
        <v>0.4743</v>
      </c>
      <c r="I42" s="18" cm="1">
        <f t="array" ref="I42">INDEX(Hoja1!$A:$BG,I$5,$AI42)</f>
        <v>0.46579999999999999</v>
      </c>
      <c r="J42" s="18" cm="1">
        <f t="array" ref="J42">INDEX(Hoja1!$A:$BG,J$5,$AI42)</f>
        <v>0.4667</v>
      </c>
      <c r="K42" s="18" cm="1">
        <f t="array" ref="K42">INDEX(Hoja1!$A:$BG,K$5,$AI42)</f>
        <v>0.46970000000000001</v>
      </c>
      <c r="L42" s="18" cm="1">
        <f t="array" ref="L42">INDEX(Hoja1!$A:$BG,L$5,$AI42)</f>
        <v>0.4733</v>
      </c>
      <c r="M42" s="18" cm="1">
        <f t="array" ref="M42">INDEX(Hoja1!$A:$BG,M$5,$AI42)</f>
        <v>0.47070000000000001</v>
      </c>
      <c r="N42" s="18" cm="1">
        <f t="array" ref="N42">INDEX(Hoja1!$A:$BG,N$5,$AI42)</f>
        <v>0.45710000000000001</v>
      </c>
      <c r="O42" s="18" cm="1">
        <f t="array" ref="O42">INDEX(Hoja1!$A:$BG,O$5,$AI42)</f>
        <v>0.47339999999999999</v>
      </c>
      <c r="P42" s="18" cm="1">
        <f t="array" ref="P42">INDEX(Hoja1!$A:$BG,P$5,$AI42)</f>
        <v>0.47489999999999999</v>
      </c>
      <c r="Q42" s="18" cm="1">
        <f t="array" ref="Q42">INDEX(Hoja1!$A:$BG,Q$5,$AI42)</f>
        <v>0.46820000000000001</v>
      </c>
      <c r="R42" s="18" cm="1">
        <f t="array" ref="R42">INDEX(Hoja1!$A:$BG,R$5,$AI42)</f>
        <v>0.46500000000000002</v>
      </c>
      <c r="S42" s="18" cm="1">
        <f t="array" ref="S42">INDEX(Hoja1!$A:$BG,S$5,$AI42)</f>
        <v>0.46210000000000001</v>
      </c>
      <c r="T42" s="18" cm="1">
        <f t="array" ref="T42">INDEX(Hoja1!$A:$BG,T$5,$AI42)</f>
        <v>0.46139999999999998</v>
      </c>
      <c r="U42" s="18" cm="1">
        <f t="array" ref="U42">INDEX(Hoja1!$A:$BG,U$5,$AI42)</f>
        <v>0.45569999999999999</v>
      </c>
      <c r="V42" s="18" cm="1">
        <f t="array" ref="V42">INDEX(Hoja1!$A:$BG,V$5,$AI42)</f>
        <v>0.46910000000000002</v>
      </c>
      <c r="W42" s="18" cm="1">
        <f t="array" ref="W42">INDEX(Hoja1!$A:$BG,W$5,$AI42)</f>
        <v>0.46710000000000002</v>
      </c>
      <c r="X42" s="18" cm="1">
        <f t="array" ref="X42">INDEX(Hoja1!$A:$BG,X$5,$AI42)</f>
        <v>0.46710000000000002</v>
      </c>
      <c r="Y42" s="18" cm="1">
        <f t="array" ref="Y42">INDEX(Hoja1!$A:$BG,Y$5,$AI42)</f>
        <v>0.46560000000000001</v>
      </c>
      <c r="Z42" s="18" cm="1">
        <f t="array" ref="Z42">INDEX(Hoja1!$A:$BG,Z$5,$AI42)</f>
        <v>0.47239999999999999</v>
      </c>
      <c r="AA42" s="18" cm="1">
        <f t="array" ref="AA42">INDEX(Hoja1!$A:$BG,AA$5,$AI42)</f>
        <v>0.46489999999999998</v>
      </c>
      <c r="AB42" s="18" cm="1">
        <f t="array" ref="AB42">INDEX(Hoja1!$A:$BG,AB$5,$AI42)</f>
        <v>0.46760000000000002</v>
      </c>
      <c r="AC42" s="18" cm="1">
        <f t="array" ref="AC42">INDEX(Hoja1!$A:$BG,AC$5,$AI42)</f>
        <v>0.47099999999999997</v>
      </c>
      <c r="AD42" s="18" cm="1">
        <f t="array" ref="AD42">INDEX(Hoja1!$A:$BG,AD$5,$AI42)</f>
        <v>0</v>
      </c>
      <c r="AE42" s="18" cm="1">
        <f t="array" ref="AE42">INDEX(Hoja1!$A:$BG,AE$5,$AI42)</f>
        <v>0</v>
      </c>
      <c r="AF42" s="18" cm="1">
        <f t="array" ref="AF42">INDEX(Hoja1!$A:$BG,AF$5,$AI42)</f>
        <v>0</v>
      </c>
      <c r="AG42" s="18" cm="1">
        <f t="array" ref="AG42">INDEX(Hoja1!$A:$BG,AG$5,$AI42)</f>
        <v>0</v>
      </c>
      <c r="AH42" s="18" cm="1">
        <f t="array" ref="AH42">INDEX(Hoja1!$A:$BG,AH$5,$AI42)</f>
        <v>0</v>
      </c>
      <c r="AI42" s="7">
        <v>39</v>
      </c>
      <c r="AJ42" s="7"/>
      <c r="AL42" s="3"/>
      <c r="AM42" s="3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W42" s="3"/>
    </row>
    <row r="43" spans="1:77" x14ac:dyDescent="0.25">
      <c r="A43" s="1" t="s">
        <v>148</v>
      </c>
      <c r="B43" s="18" cm="1">
        <f t="array" ref="B43">INDEX(Hoja1!$A:$BG,B$5,$AI43)</f>
        <v>5.7869999999999998E-2</v>
      </c>
      <c r="C43" s="18" cm="1">
        <f t="array" ref="C43">INDEX(Hoja1!$A:$BG,C$5,$AI43)</f>
        <v>6.0909999999999999E-2</v>
      </c>
      <c r="D43" s="18" cm="1">
        <f t="array" ref="D43">INDEX(Hoja1!$A:$BG,D$5,$AI43)</f>
        <v>6.0060000000000002E-2</v>
      </c>
      <c r="E43" s="18" cm="1">
        <f t="array" ref="E43">INDEX(Hoja1!$A:$BG,E$5,$AI43)</f>
        <v>6.0170000000000001E-2</v>
      </c>
      <c r="F43" s="18" cm="1">
        <f t="array" ref="F43">INDEX(Hoja1!$A:$BG,F$5,$AI43)</f>
        <v>5.8360000000000002E-2</v>
      </c>
      <c r="G43" s="18" cm="1">
        <f t="array" ref="G43">INDEX(Hoja1!$A:$BG,G$5,$AI43)</f>
        <v>5.6980000000000003E-2</v>
      </c>
      <c r="H43" s="18" cm="1">
        <f t="array" ref="H43">INDEX(Hoja1!$A:$BG,H$5,$AI43)</f>
        <v>5.6770000000000001E-2</v>
      </c>
      <c r="I43" s="18" cm="1">
        <f t="array" ref="I43">INDEX(Hoja1!$A:$BG,I$5,$AI43)</f>
        <v>5.6079999999999998E-2</v>
      </c>
      <c r="J43" s="18" cm="1">
        <f t="array" ref="J43">INDEX(Hoja1!$A:$BG,J$5,$AI43)</f>
        <v>5.4969999999999998E-2</v>
      </c>
      <c r="K43" s="18" cm="1">
        <f t="array" ref="K43">INDEX(Hoja1!$A:$BG,K$5,$AI43)</f>
        <v>5.4339999999999999E-2</v>
      </c>
      <c r="L43" s="18" cm="1">
        <f t="array" ref="L43">INDEX(Hoja1!$A:$BG,L$5,$AI43)</f>
        <v>5.3170000000000002E-2</v>
      </c>
      <c r="M43" s="18" cm="1">
        <f t="array" ref="M43">INDEX(Hoja1!$A:$BG,M$5,$AI43)</f>
        <v>5.2350000000000001E-2</v>
      </c>
      <c r="N43" s="18" cm="1">
        <f t="array" ref="N43">INDEX(Hoja1!$A:$BG,N$5,$AI43)</f>
        <v>5.2240000000000002E-2</v>
      </c>
      <c r="O43" s="18" cm="1">
        <f t="array" ref="O43">INDEX(Hoja1!$A:$BG,O$5,$AI43)</f>
        <v>5.0810000000000001E-2</v>
      </c>
      <c r="P43" s="18" cm="1">
        <f t="array" ref="P43">INDEX(Hoja1!$A:$BG,P$5,$AI43)</f>
        <v>5.0360000000000002E-2</v>
      </c>
      <c r="Q43" s="18" cm="1">
        <f t="array" ref="Q43">INDEX(Hoja1!$A:$BG,Q$5,$AI43)</f>
        <v>4.9349999999999998E-2</v>
      </c>
      <c r="R43" s="18" cm="1">
        <f t="array" ref="R43">INDEX(Hoja1!$A:$BG,R$5,$AI43)</f>
        <v>4.854E-2</v>
      </c>
      <c r="S43" s="18" cm="1">
        <f t="array" ref="S43">INDEX(Hoja1!$A:$BG,S$5,$AI43)</f>
        <v>4.7530000000000003E-2</v>
      </c>
      <c r="T43" s="18" cm="1">
        <f t="array" ref="T43">INDEX(Hoja1!$A:$BG,T$5,$AI43)</f>
        <v>4.7359999999999999E-2</v>
      </c>
      <c r="U43" s="18" cm="1">
        <f t="array" ref="U43">INDEX(Hoja1!$A:$BG,U$5,$AI43)</f>
        <v>4.6260000000000003E-2</v>
      </c>
      <c r="V43" s="18" cm="1">
        <f t="array" ref="V43">INDEX(Hoja1!$A:$BG,V$5,$AI43)</f>
        <v>4.4810000000000003E-2</v>
      </c>
      <c r="W43" s="18" cm="1">
        <f t="array" ref="W43">INDEX(Hoja1!$A:$BG,W$5,$AI43)</f>
        <v>4.4970000000000003E-2</v>
      </c>
      <c r="X43" s="18" cm="1">
        <f t="array" ref="X43">INDEX(Hoja1!$A:$BG,X$5,$AI43)</f>
        <v>4.3729999999999998E-2</v>
      </c>
      <c r="Y43" s="18" cm="1">
        <f t="array" ref="Y43">INDEX(Hoja1!$A:$BG,Y$5,$AI43)</f>
        <v>4.2619999999999998E-2</v>
      </c>
      <c r="Z43" s="18" cm="1">
        <f t="array" ref="Z43">INDEX(Hoja1!$A:$BG,Z$5,$AI43)</f>
        <v>4.1779999999999998E-2</v>
      </c>
      <c r="AA43" s="18" cm="1">
        <f t="array" ref="AA43">INDEX(Hoja1!$A:$BG,AA$5,$AI43)</f>
        <v>4.1759999999999999E-2</v>
      </c>
      <c r="AB43" s="18" cm="1">
        <f t="array" ref="AB43">INDEX(Hoja1!$A:$BG,AB$5,$AI43)</f>
        <v>4.0189999999999997E-2</v>
      </c>
      <c r="AC43" s="18" cm="1">
        <f t="array" ref="AC43">INDEX(Hoja1!$A:$BG,AC$5,$AI43)</f>
        <v>3.9530000000000003E-2</v>
      </c>
      <c r="AD43" s="18" cm="1">
        <f t="array" ref="AD43">INDEX(Hoja1!$A:$BG,AD$5,$AI43)</f>
        <v>0</v>
      </c>
      <c r="AE43" s="18" cm="1">
        <f t="array" ref="AE43">INDEX(Hoja1!$A:$BG,AE$5,$AI43)</f>
        <v>0</v>
      </c>
      <c r="AF43" s="18" cm="1">
        <f t="array" ref="AF43">INDEX(Hoja1!$A:$BG,AF$5,$AI43)</f>
        <v>0</v>
      </c>
      <c r="AG43" s="18" cm="1">
        <f t="array" ref="AG43">INDEX(Hoja1!$A:$BG,AG$5,$AI43)</f>
        <v>0</v>
      </c>
      <c r="AH43" s="18" cm="1">
        <f t="array" ref="AH43">INDEX(Hoja1!$A:$BG,AH$5,$AI43)</f>
        <v>0</v>
      </c>
      <c r="AI43" s="7">
        <v>40</v>
      </c>
      <c r="AJ43" s="7"/>
      <c r="AL43" s="3"/>
      <c r="AM43" s="3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W43" s="3"/>
    </row>
    <row r="44" spans="1:77" x14ac:dyDescent="0.25">
      <c r="A44" s="1" t="s">
        <v>149</v>
      </c>
      <c r="B44" s="18" cm="1">
        <f t="array" ref="B44">INDEX(Hoja1!$A:$BG,B$5,$AI44)</f>
        <v>0.19989999999999999</v>
      </c>
      <c r="C44" s="18" cm="1">
        <f t="array" ref="C44">INDEX(Hoja1!$A:$BG,C$5,$AI44)</f>
        <v>0.20019999999999999</v>
      </c>
      <c r="D44" s="18" cm="1">
        <f t="array" ref="D44">INDEX(Hoja1!$A:$BG,D$5,$AI44)</f>
        <v>0.19889999999999999</v>
      </c>
      <c r="E44" s="18" cm="1">
        <f t="array" ref="E44">INDEX(Hoja1!$A:$BG,E$5,$AI44)</f>
        <v>0.19789999999999999</v>
      </c>
      <c r="F44" s="18" cm="1">
        <f t="array" ref="F44">INDEX(Hoja1!$A:$BG,F$5,$AI44)</f>
        <v>0.19650000000000001</v>
      </c>
      <c r="G44" s="18" cm="1">
        <f t="array" ref="G44">INDEX(Hoja1!$A:$BG,G$5,$AI44)</f>
        <v>0.2054</v>
      </c>
      <c r="H44" s="18" cm="1">
        <f t="array" ref="H44">INDEX(Hoja1!$A:$BG,H$5,$AI44)</f>
        <v>0.19980000000000001</v>
      </c>
      <c r="I44" s="18" cm="1">
        <f t="array" ref="I44">INDEX(Hoja1!$A:$BG,I$5,$AI44)</f>
        <v>0.19919999999999999</v>
      </c>
      <c r="J44" s="18" cm="1">
        <f t="array" ref="J44">INDEX(Hoja1!$A:$BG,J$5,$AI44)</f>
        <v>0.1971</v>
      </c>
      <c r="K44" s="18" cm="1">
        <f t="array" ref="K44">INDEX(Hoja1!$A:$BG,K$5,$AI44)</f>
        <v>0.20119999999999999</v>
      </c>
      <c r="L44" s="18" cm="1">
        <f t="array" ref="L44">INDEX(Hoja1!$A:$BG,L$5,$AI44)</f>
        <v>0.20180000000000001</v>
      </c>
      <c r="M44" s="18" cm="1">
        <f t="array" ref="M44">INDEX(Hoja1!$A:$BG,M$5,$AI44)</f>
        <v>0.1973</v>
      </c>
      <c r="N44" s="18" cm="1">
        <f t="array" ref="N44">INDEX(Hoja1!$A:$BG,N$5,$AI44)</f>
        <v>0.2024</v>
      </c>
      <c r="O44" s="18" cm="1">
        <f t="array" ref="O44">INDEX(Hoja1!$A:$BG,O$5,$AI44)</f>
        <v>0.20399999999999999</v>
      </c>
      <c r="P44" s="18" cm="1">
        <f t="array" ref="P44">INDEX(Hoja1!$A:$BG,P$5,$AI44)</f>
        <v>0.19839999999999999</v>
      </c>
      <c r="Q44" s="18" cm="1">
        <f t="array" ref="Q44">INDEX(Hoja1!$A:$BG,Q$5,$AI44)</f>
        <v>0.2024</v>
      </c>
      <c r="R44" s="18" cm="1">
        <f t="array" ref="R44">INDEX(Hoja1!$A:$BG,R$5,$AI44)</f>
        <v>0.2039</v>
      </c>
      <c r="S44" s="18" cm="1">
        <f t="array" ref="S44">INDEX(Hoja1!$A:$BG,S$5,$AI44)</f>
        <v>0.1986</v>
      </c>
      <c r="T44" s="18" cm="1">
        <f t="array" ref="T44">INDEX(Hoja1!$A:$BG,T$5,$AI44)</f>
        <v>0.19670000000000001</v>
      </c>
      <c r="U44" s="18" cm="1">
        <f t="array" ref="U44">INDEX(Hoja1!$A:$BG,U$5,$AI44)</f>
        <v>0.20369999999999999</v>
      </c>
      <c r="V44" s="18" cm="1">
        <f t="array" ref="V44">INDEX(Hoja1!$A:$BG,V$5,$AI44)</f>
        <v>0.20330000000000001</v>
      </c>
      <c r="W44" s="18" cm="1">
        <f t="array" ref="W44">INDEX(Hoja1!$A:$BG,W$5,$AI44)</f>
        <v>0.19980000000000001</v>
      </c>
      <c r="X44" s="18" cm="1">
        <f t="array" ref="X44">INDEX(Hoja1!$A:$BG,X$5,$AI44)</f>
        <v>0.19670000000000001</v>
      </c>
      <c r="Y44" s="18" cm="1">
        <f t="array" ref="Y44">INDEX(Hoja1!$A:$BG,Y$5,$AI44)</f>
        <v>0.20250000000000001</v>
      </c>
      <c r="Z44" s="18" cm="1">
        <f t="array" ref="Z44">INDEX(Hoja1!$A:$BG,Z$5,$AI44)</f>
        <v>0.20050000000000001</v>
      </c>
      <c r="AA44" s="18" cm="1">
        <f t="array" ref="AA44">INDEX(Hoja1!$A:$BG,AA$5,$AI44)</f>
        <v>0.20039999999999999</v>
      </c>
      <c r="AB44" s="18" cm="1">
        <f t="array" ref="AB44">INDEX(Hoja1!$A:$BG,AB$5,$AI44)</f>
        <v>0.19889999999999999</v>
      </c>
      <c r="AC44" s="18" cm="1">
        <f t="array" ref="AC44">INDEX(Hoja1!$A:$BG,AC$5,$AI44)</f>
        <v>0.2014</v>
      </c>
      <c r="AD44" s="18" cm="1">
        <f t="array" ref="AD44">INDEX(Hoja1!$A:$BG,AD$5,$AI44)</f>
        <v>0</v>
      </c>
      <c r="AE44" s="18" cm="1">
        <f t="array" ref="AE44">INDEX(Hoja1!$A:$BG,AE$5,$AI44)</f>
        <v>0</v>
      </c>
      <c r="AF44" s="18" cm="1">
        <f t="array" ref="AF44">INDEX(Hoja1!$A:$BG,AF$5,$AI44)</f>
        <v>0</v>
      </c>
      <c r="AG44" s="18" cm="1">
        <f t="array" ref="AG44">INDEX(Hoja1!$A:$BG,AG$5,$AI44)</f>
        <v>0</v>
      </c>
      <c r="AH44" s="18" cm="1">
        <f t="array" ref="AH44">INDEX(Hoja1!$A:$BG,AH$5,$AI44)</f>
        <v>0</v>
      </c>
      <c r="AI44" s="7">
        <v>41</v>
      </c>
      <c r="AJ44" s="7"/>
      <c r="AL44" s="3"/>
      <c r="AM44" s="3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W44" s="3"/>
    </row>
    <row r="45" spans="1:77" x14ac:dyDescent="0.25">
      <c r="A45" s="1" t="s">
        <v>150</v>
      </c>
      <c r="B45" s="18" cm="1">
        <f t="array" ref="B45">INDEX(Hoja1!$A:$BG,B$5,$AI45)</f>
        <v>0.19400000000000001</v>
      </c>
      <c r="C45" s="18" cm="1">
        <f t="array" ref="C45">INDEX(Hoja1!$A:$BG,C$5,$AI45)</f>
        <v>0.22500000000000001</v>
      </c>
      <c r="D45" s="18" cm="1">
        <f t="array" ref="D45">INDEX(Hoja1!$A:$BG,D$5,$AI45)</f>
        <v>0.17180000000000001</v>
      </c>
      <c r="E45" s="18" cm="1">
        <f t="array" ref="E45">INDEX(Hoja1!$A:$BG,E$5,$AI45)</f>
        <v>0.1794</v>
      </c>
      <c r="F45" s="18" cm="1">
        <f t="array" ref="F45">INDEX(Hoja1!$A:$BG,F$5,$AI45)</f>
        <v>0.19</v>
      </c>
      <c r="G45" s="18" cm="1">
        <f t="array" ref="G45">INDEX(Hoja1!$A:$BG,G$5,$AI45)</f>
        <v>0.20480000000000001</v>
      </c>
      <c r="H45" s="18" cm="1">
        <f t="array" ref="H45">INDEX(Hoja1!$A:$BG,H$5,$AI45)</f>
        <v>0.1842</v>
      </c>
      <c r="I45" s="18" cm="1">
        <f t="array" ref="I45">INDEX(Hoja1!$A:$BG,I$5,$AI45)</f>
        <v>0.18440000000000001</v>
      </c>
      <c r="J45" s="18" cm="1">
        <f t="array" ref="J45">INDEX(Hoja1!$A:$BG,J$5,$AI45)</f>
        <v>0.18959999999999999</v>
      </c>
      <c r="K45" s="18" cm="1">
        <f t="array" ref="K45">INDEX(Hoja1!$A:$BG,K$5,$AI45)</f>
        <v>0.18720000000000001</v>
      </c>
      <c r="L45" s="18" cm="1">
        <f t="array" ref="L45">INDEX(Hoja1!$A:$BG,L$5,$AI45)</f>
        <v>0.2069</v>
      </c>
      <c r="M45" s="18" cm="1">
        <f t="array" ref="M45">INDEX(Hoja1!$A:$BG,M$5,$AI45)</f>
        <v>0.18859999999999999</v>
      </c>
      <c r="N45" s="18" cm="1">
        <f t="array" ref="N45">INDEX(Hoja1!$A:$BG,N$5,$AI45)</f>
        <v>0.20730000000000001</v>
      </c>
      <c r="O45" s="18" cm="1">
        <f t="array" ref="O45">INDEX(Hoja1!$A:$BG,O$5,$AI45)</f>
        <v>0.1978</v>
      </c>
      <c r="P45" s="18" cm="1">
        <f t="array" ref="P45">INDEX(Hoja1!$A:$BG,P$5,$AI45)</f>
        <v>0.1668</v>
      </c>
      <c r="Q45" s="18" cm="1">
        <f t="array" ref="Q45">INDEX(Hoja1!$A:$BG,Q$5,$AI45)</f>
        <v>0.17510000000000001</v>
      </c>
      <c r="R45" s="18" cm="1">
        <f t="array" ref="R45">INDEX(Hoja1!$A:$BG,R$5,$AI45)</f>
        <v>0.21210000000000001</v>
      </c>
      <c r="S45" s="18" cm="1">
        <f t="array" ref="S45">INDEX(Hoja1!$A:$BG,S$5,$AI45)</f>
        <v>0.18940000000000001</v>
      </c>
      <c r="T45" s="18" cm="1">
        <f t="array" ref="T45">INDEX(Hoja1!$A:$BG,T$5,$AI45)</f>
        <v>0.1744</v>
      </c>
      <c r="U45" s="18" cm="1">
        <f t="array" ref="U45">INDEX(Hoja1!$A:$BG,U$5,$AI45)</f>
        <v>0.20549999999999999</v>
      </c>
      <c r="V45" s="18" cm="1">
        <f t="array" ref="V45">INDEX(Hoja1!$A:$BG,V$5,$AI45)</f>
        <v>0.21679999999999999</v>
      </c>
      <c r="W45" s="18" cm="1">
        <f t="array" ref="W45">INDEX(Hoja1!$A:$BG,W$5,$AI45)</f>
        <v>0.1779</v>
      </c>
      <c r="X45" s="18" cm="1">
        <f t="array" ref="X45">INDEX(Hoja1!$A:$BG,X$5,$AI45)</f>
        <v>0.2397</v>
      </c>
      <c r="Y45" s="18" cm="1">
        <f t="array" ref="Y45">INDEX(Hoja1!$A:$BG,Y$5,$AI45)</f>
        <v>0.19639999999999999</v>
      </c>
      <c r="Z45" s="18" cm="1">
        <f t="array" ref="Z45">INDEX(Hoja1!$A:$BG,Z$5,$AI45)</f>
        <v>0.20319999999999999</v>
      </c>
      <c r="AA45" s="18" cm="1">
        <f t="array" ref="AA45">INDEX(Hoja1!$A:$BG,AA$5,$AI45)</f>
        <v>0.22220000000000001</v>
      </c>
      <c r="AB45" s="18" cm="1">
        <f t="array" ref="AB45">INDEX(Hoja1!$A:$BG,AB$5,$AI45)</f>
        <v>0.20150000000000001</v>
      </c>
      <c r="AC45" s="18" cm="1">
        <f t="array" ref="AC45">INDEX(Hoja1!$A:$BG,AC$5,$AI45)</f>
        <v>0.21110000000000001</v>
      </c>
      <c r="AD45" s="18" cm="1">
        <f t="array" ref="AD45">INDEX(Hoja1!$A:$BG,AD$5,$AI45)</f>
        <v>0</v>
      </c>
      <c r="AE45" s="18" cm="1">
        <f t="array" ref="AE45">INDEX(Hoja1!$A:$BG,AE$5,$AI45)</f>
        <v>0</v>
      </c>
      <c r="AF45" s="18" cm="1">
        <f t="array" ref="AF45">INDEX(Hoja1!$A:$BG,AF$5,$AI45)</f>
        <v>0</v>
      </c>
      <c r="AG45" s="18" cm="1">
        <f t="array" ref="AG45">INDEX(Hoja1!$A:$BG,AG$5,$AI45)</f>
        <v>0</v>
      </c>
      <c r="AH45" s="18" cm="1">
        <f t="array" ref="AH45">INDEX(Hoja1!$A:$BG,AH$5,$AI45)</f>
        <v>0</v>
      </c>
      <c r="AI45" s="7">
        <v>42</v>
      </c>
      <c r="AJ45" s="7"/>
      <c r="AL45" s="3"/>
      <c r="AM45" s="3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</row>
    <row r="46" spans="1:77" x14ac:dyDescent="0.25">
      <c r="A46" s="14" t="s">
        <v>151</v>
      </c>
      <c r="B46" s="15" cm="1">
        <f t="array" ref="B46">INDEX(calc!$A:$K,B$5,$AJ46)</f>
        <v>46.82</v>
      </c>
      <c r="C46" s="15" cm="1">
        <f t="array" ref="C46">INDEX(calc!$A:$K,C$5,$AJ46)</f>
        <v>47.97</v>
      </c>
      <c r="D46" s="15" cm="1">
        <f t="array" ref="D46">INDEX(calc!$A:$K,D$5,$AJ46)</f>
        <v>48.6</v>
      </c>
      <c r="E46" s="15" cm="1">
        <f t="array" ref="E46">INDEX(calc!$A:$K,E$5,$AJ46)</f>
        <v>49.769999999999996</v>
      </c>
      <c r="F46" s="15" cm="1">
        <f t="array" ref="F46">INDEX(calc!$A:$K,F$5,$AJ46)</f>
        <v>48.01</v>
      </c>
      <c r="G46" s="15" cm="1">
        <f t="array" ref="G46">INDEX(calc!$A:$K,G$5,$AJ46)</f>
        <v>52.989999999999995</v>
      </c>
      <c r="H46" s="15" cm="1">
        <f t="array" ref="H46">INDEX(calc!$A:$K,H$5,$AJ46)</f>
        <v>49.36</v>
      </c>
      <c r="I46" s="15" cm="1">
        <f t="array" ref="I46">INDEX(calc!$A:$K,I$5,$AJ46)</f>
        <v>49.05</v>
      </c>
      <c r="J46" s="15" cm="1">
        <f t="array" ref="J46">INDEX(calc!$A:$K,J$5,$AJ46)</f>
        <v>46.82</v>
      </c>
      <c r="K46" s="15" cm="1">
        <f t="array" ref="K46">INDEX(calc!$A:$K,K$5,$AJ46)</f>
        <v>49.74</v>
      </c>
      <c r="L46" s="15" cm="1">
        <f t="array" ref="L46">INDEX(calc!$A:$K,L$5,$AJ46)</f>
        <v>50.47</v>
      </c>
      <c r="M46" s="15" cm="1">
        <f t="array" ref="M46">INDEX(calc!$A:$K,M$5,$AJ46)</f>
        <v>48.32</v>
      </c>
      <c r="N46" s="15" cm="1">
        <f t="array" ref="N46">INDEX(calc!$A:$K,N$5,$AJ46)</f>
        <v>52.25</v>
      </c>
      <c r="O46" s="15" cm="1">
        <f t="array" ref="O46">INDEX(calc!$A:$K,O$5,$AJ46)</f>
        <v>51.47</v>
      </c>
      <c r="P46" s="15" cm="1">
        <f t="array" ref="P46">INDEX(calc!$A:$K,P$5,$AJ46)</f>
        <v>49.62</v>
      </c>
      <c r="Q46" s="15" cm="1">
        <f t="array" ref="Q46">INDEX(calc!$A:$K,Q$5,$AJ46)</f>
        <v>49.4</v>
      </c>
      <c r="R46" s="15" cm="1">
        <f t="array" ref="R46">INDEX(calc!$A:$K,R$5,$AJ46)</f>
        <v>50.82</v>
      </c>
      <c r="S46" s="15" cm="1">
        <f t="array" ref="S46">INDEX(calc!$A:$K,S$5,$AJ46)</f>
        <v>48.870000000000005</v>
      </c>
      <c r="T46" s="15" cm="1">
        <f t="array" ref="T46">INDEX(calc!$A:$K,T$5,$AJ46)</f>
        <v>47.5</v>
      </c>
      <c r="U46" s="15" cm="1">
        <f t="array" ref="U46">INDEX(calc!$A:$K,U$5,$AJ46)</f>
        <v>50.53</v>
      </c>
      <c r="V46" s="15" cm="1">
        <f t="array" ref="V46">INDEX(calc!$A:$K,V$5,$AJ46)</f>
        <v>46.180000000000007</v>
      </c>
      <c r="W46" s="15" cm="1">
        <f t="array" ref="W46">INDEX(calc!$A:$K,W$5,$AJ46)</f>
        <v>46.230000000000004</v>
      </c>
      <c r="X46" s="15" cm="1">
        <f t="array" ref="X46">INDEX(calc!$A:$K,X$5,$AJ46)</f>
        <v>43.94</v>
      </c>
      <c r="Y46" s="15" cm="1">
        <f t="array" ref="Y46">INDEX(calc!$A:$K,Y$5,$AJ46)</f>
        <v>46.74</v>
      </c>
      <c r="Z46" s="15" cm="1">
        <f t="array" ref="Z46">INDEX(calc!$A:$K,Z$5,$AJ46)</f>
        <v>47.839999999999996</v>
      </c>
      <c r="AA46" s="15" cm="1">
        <f t="array" ref="AA46">INDEX(calc!$A:$K,AA$5,$AJ46)</f>
        <v>47.900000000000006</v>
      </c>
      <c r="AB46" s="15" cm="1">
        <f t="array" ref="AB46">INDEX(calc!$A:$K,AB$5,$AJ46)</f>
        <v>46.760000000000005</v>
      </c>
      <c r="AC46" s="15" cm="1">
        <f t="array" ref="AC46">INDEX(calc!$A:$K,AC$5,$AJ46)</f>
        <v>49.91</v>
      </c>
      <c r="AD46" s="15" cm="1">
        <f t="array" ref="AD46">INDEX(calc!$A:$K,AD$5,$AJ46)</f>
        <v>0</v>
      </c>
      <c r="AE46" s="15" cm="1">
        <f t="array" ref="AE46">INDEX(calc!$A:$K,AE$5,$AJ46)</f>
        <v>0</v>
      </c>
      <c r="AF46" s="15" cm="1">
        <f t="array" ref="AF46">INDEX(calc!$A:$K,AF$5,$AJ46)</f>
        <v>0</v>
      </c>
      <c r="AG46" s="15" cm="1">
        <f t="array" ref="AG46">INDEX(calc!$A:$K,AG$5,$AJ46)</f>
        <v>0</v>
      </c>
      <c r="AH46" s="15" cm="1">
        <f t="array" ref="AH46">INDEX(calc!$A:$K,AH$5,$AJ46)</f>
        <v>0</v>
      </c>
      <c r="AI46" s="7"/>
      <c r="AJ46" s="7">
        <v>6</v>
      </c>
      <c r="AK46" s="28" t="s">
        <v>152</v>
      </c>
      <c r="AL46" s="3"/>
    </row>
    <row r="47" spans="1:77" x14ac:dyDescent="0.25">
      <c r="A47" s="14" t="s">
        <v>153</v>
      </c>
      <c r="B47" s="15" cm="1">
        <f t="array" ref="B47">INDEX(Hoja1!$A:$BG,B$5,$AI47)</f>
        <v>2.0430000000000001</v>
      </c>
      <c r="C47" s="15" cm="1">
        <f t="array" ref="C47">INDEX(Hoja1!$A:$BG,C$5,$AI47)</f>
        <v>2.036</v>
      </c>
      <c r="D47" s="15" cm="1">
        <f t="array" ref="D47">INDEX(Hoja1!$A:$BG,D$5,$AI47)</f>
        <v>2.0289999999999999</v>
      </c>
      <c r="E47" s="15" cm="1">
        <f t="array" ref="E47">INDEX(Hoja1!$A:$BG,E$5,$AI47)</f>
        <v>2.0219999999999998</v>
      </c>
      <c r="F47" s="15" cm="1">
        <f t="array" ref="F47">INDEX(Hoja1!$A:$BG,F$5,$AI47)</f>
        <v>2.008</v>
      </c>
      <c r="G47" s="15" cm="1">
        <f t="array" ref="G47">INDEX(Hoja1!$A:$BG,G$5,$AI47)</f>
        <v>2.0790000000000002</v>
      </c>
      <c r="H47" s="15" cm="1">
        <f t="array" ref="H47">INDEX(Hoja1!$A:$BG,H$5,$AI47)</f>
        <v>2.0430000000000001</v>
      </c>
      <c r="I47" s="15" cm="1">
        <f t="array" ref="I47">INDEX(Hoja1!$A:$BG,I$5,$AI47)</f>
        <v>2.0289999999999999</v>
      </c>
      <c r="J47" s="15" cm="1">
        <f t="array" ref="J47">INDEX(Hoja1!$A:$BG,J$5,$AI47)</f>
        <v>2.0139999999999998</v>
      </c>
      <c r="K47" s="15" cm="1">
        <f t="array" ref="K47">INDEX(Hoja1!$A:$BG,K$5,$AI47)</f>
        <v>2.0459999999999998</v>
      </c>
      <c r="L47" s="15" cm="1">
        <f t="array" ref="L47">INDEX(Hoja1!$A:$BG,L$5,$AI47)</f>
        <v>2.0710000000000002</v>
      </c>
      <c r="M47" s="15" cm="1">
        <f t="array" ref="M47">INDEX(Hoja1!$A:$BG,M$5,$AI47)</f>
        <v>2.0150000000000001</v>
      </c>
      <c r="N47" s="15" cm="1">
        <f t="array" ref="N47">INDEX(Hoja1!$A:$BG,N$5,$AI47)</f>
        <v>2.056</v>
      </c>
      <c r="O47" s="15" cm="1">
        <f t="array" ref="O47">INDEX(Hoja1!$A:$BG,O$5,$AI47)</f>
        <v>2.077</v>
      </c>
      <c r="P47" s="15" cm="1">
        <f t="array" ref="P47">INDEX(Hoja1!$A:$BG,P$5,$AI47)</f>
        <v>2.028</v>
      </c>
      <c r="Q47" s="15" cm="1">
        <f t="array" ref="Q47">INDEX(Hoja1!$A:$BG,Q$5,$AI47)</f>
        <v>2.0699999999999998</v>
      </c>
      <c r="R47" s="15" cm="1">
        <f t="array" ref="R47">INDEX(Hoja1!$A:$BG,R$5,$AI47)</f>
        <v>2.077</v>
      </c>
      <c r="S47" s="15" cm="1">
        <f t="array" ref="S47">INDEX(Hoja1!$A:$BG,S$5,$AI47)</f>
        <v>2.0289999999999999</v>
      </c>
      <c r="T47" s="15" cm="1">
        <f t="array" ref="T47">INDEX(Hoja1!$A:$BG,T$5,$AI47)</f>
        <v>2.0059999999999998</v>
      </c>
      <c r="U47" s="15" cm="1">
        <f t="array" ref="U47">INDEX(Hoja1!$A:$BG,U$5,$AI47)</f>
        <v>2.0859999999999999</v>
      </c>
      <c r="V47" s="15" cm="1">
        <f t="array" ref="V47">INDEX(Hoja1!$A:$BG,V$5,$AI47)</f>
        <v>2.0819999999999999</v>
      </c>
      <c r="W47" s="15" cm="1">
        <f t="array" ref="W47">INDEX(Hoja1!$A:$BG,W$5,$AI47)</f>
        <v>2.036</v>
      </c>
      <c r="X47" s="15" cm="1">
        <f t="array" ref="X47">INDEX(Hoja1!$A:$BG,X$5,$AI47)</f>
        <v>2.0059999999999998</v>
      </c>
      <c r="Y47" s="15" cm="1">
        <f t="array" ref="Y47">INDEX(Hoja1!$A:$BG,Y$5,$AI47)</f>
        <v>2.0710000000000002</v>
      </c>
      <c r="Z47" s="15" cm="1">
        <f t="array" ref="Z47">INDEX(Hoja1!$A:$BG,Z$5,$AI47)</f>
        <v>2.052</v>
      </c>
      <c r="AA47" s="15" cm="1">
        <f t="array" ref="AA47">INDEX(Hoja1!$A:$BG,AA$5,$AI47)</f>
        <v>2.0409999999999999</v>
      </c>
      <c r="AB47" s="15" cm="1">
        <f t="array" ref="AB47">INDEX(Hoja1!$A:$BG,AB$5,$AI47)</f>
        <v>2.0230000000000001</v>
      </c>
      <c r="AC47" s="15" cm="1">
        <f t="array" ref="AC47">INDEX(Hoja1!$A:$BG,AC$5,$AI47)</f>
        <v>2.04</v>
      </c>
      <c r="AD47" s="15" cm="1">
        <f t="array" ref="AD47">INDEX(Hoja1!$A:$BG,AD$5,$AI47)</f>
        <v>0</v>
      </c>
      <c r="AE47" s="15" cm="1">
        <f t="array" ref="AE47">INDEX(Hoja1!$A:$BG,AE$5,$AI47)</f>
        <v>0</v>
      </c>
      <c r="AF47" s="15" cm="1">
        <f t="array" ref="AF47">INDEX(Hoja1!$A:$BG,AF$5,$AI47)</f>
        <v>0</v>
      </c>
      <c r="AG47" s="15" cm="1">
        <f t="array" ref="AG47">INDEX(Hoja1!$A:$BG,AG$5,$AI47)</f>
        <v>0</v>
      </c>
      <c r="AH47" s="15" cm="1">
        <f t="array" ref="AH47">INDEX(Hoja1!$A:$BG,AH$5,$AI47)</f>
        <v>0</v>
      </c>
      <c r="AI47" s="7">
        <v>45</v>
      </c>
      <c r="AJ47" s="7"/>
      <c r="AK47" s="28" t="s">
        <v>154</v>
      </c>
      <c r="AL47" s="3"/>
      <c r="AM47" s="19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</row>
    <row r="48" spans="1:77" x14ac:dyDescent="0.25">
      <c r="A48" s="10" t="s">
        <v>155</v>
      </c>
      <c r="B48" s="11" cm="1">
        <f t="array" ref="B48">INDEX(Hoja1!$A:$BG,B$5,$AI48)</f>
        <v>13</v>
      </c>
      <c r="C48" s="11" cm="1">
        <f t="array" ref="C48">INDEX(Hoja1!$A:$BG,C$5,$AI48)</f>
        <v>13</v>
      </c>
      <c r="D48" s="11" cm="1">
        <f t="array" ref="D48">INDEX(Hoja1!$A:$BG,D$5,$AI48)</f>
        <v>13</v>
      </c>
      <c r="E48" s="11" cm="1">
        <f t="array" ref="E48">INDEX(Hoja1!$A:$BG,E$5,$AI48)</f>
        <v>13</v>
      </c>
      <c r="F48" s="11" cm="1">
        <f t="array" ref="F48">INDEX(Hoja1!$A:$BG,F$5,$AI48)</f>
        <v>13</v>
      </c>
      <c r="G48" s="11" cm="1">
        <f t="array" ref="G48">INDEX(Hoja1!$A:$BG,G$5,$AI48)</f>
        <v>13</v>
      </c>
      <c r="H48" s="11" cm="1">
        <f t="array" ref="H48">INDEX(Hoja1!$A:$BG,H$5,$AI48)</f>
        <v>13</v>
      </c>
      <c r="I48" s="11" cm="1">
        <f t="array" ref="I48">INDEX(Hoja1!$A:$BG,I$5,$AI48)</f>
        <v>13</v>
      </c>
      <c r="J48" s="11" cm="1">
        <f t="array" ref="J48">INDEX(Hoja1!$A:$BG,J$5,$AI48)</f>
        <v>13</v>
      </c>
      <c r="K48" s="11" cm="1">
        <f t="array" ref="K48">INDEX(Hoja1!$A:$BG,K$5,$AI48)</f>
        <v>13</v>
      </c>
      <c r="L48" s="11" cm="1">
        <f t="array" ref="L48">INDEX(Hoja1!$A:$BG,L$5,$AI48)</f>
        <v>13</v>
      </c>
      <c r="M48" s="11" cm="1">
        <f t="array" ref="M48">INDEX(Hoja1!$A:$BG,M$5,$AI48)</f>
        <v>13</v>
      </c>
      <c r="N48" s="11" cm="1">
        <f t="array" ref="N48">INDEX(Hoja1!$A:$BG,N$5,$AI48)</f>
        <v>13</v>
      </c>
      <c r="O48" s="11" cm="1">
        <f t="array" ref="O48">INDEX(Hoja1!$A:$BG,O$5,$AI48)</f>
        <v>13</v>
      </c>
      <c r="P48" s="11" cm="1">
        <f t="array" ref="P48">INDEX(Hoja1!$A:$BG,P$5,$AI48)</f>
        <v>13</v>
      </c>
      <c r="Q48" s="11" cm="1">
        <f t="array" ref="Q48">INDEX(Hoja1!$A:$BG,Q$5,$AI48)</f>
        <v>13</v>
      </c>
      <c r="R48" s="11" cm="1">
        <f t="array" ref="R48">INDEX(Hoja1!$A:$BG,R$5,$AI48)</f>
        <v>13</v>
      </c>
      <c r="S48" s="11" cm="1">
        <f t="array" ref="S48">INDEX(Hoja1!$A:$BG,S$5,$AI48)</f>
        <v>13</v>
      </c>
      <c r="T48" s="11" cm="1">
        <f t="array" ref="T48">INDEX(Hoja1!$A:$BG,T$5,$AI48)</f>
        <v>13</v>
      </c>
      <c r="U48" s="11" cm="1">
        <f t="array" ref="U48">INDEX(Hoja1!$A:$BG,U$5,$AI48)</f>
        <v>13</v>
      </c>
      <c r="V48" s="11" cm="1">
        <f t="array" ref="V48">INDEX(Hoja1!$A:$BG,V$5,$AI48)</f>
        <v>13</v>
      </c>
      <c r="W48" s="11" cm="1">
        <f t="array" ref="W48">INDEX(Hoja1!$A:$BG,W$5,$AI48)</f>
        <v>13</v>
      </c>
      <c r="X48" s="11" cm="1">
        <f t="array" ref="X48">INDEX(Hoja1!$A:$BG,X$5,$AI48)</f>
        <v>13</v>
      </c>
      <c r="Y48" s="11" cm="1">
        <f t="array" ref="Y48">INDEX(Hoja1!$A:$BG,Y$5,$AI48)</f>
        <v>13</v>
      </c>
      <c r="Z48" s="11" cm="1">
        <f t="array" ref="Z48">INDEX(Hoja1!$A:$BG,Z$5,$AI48)</f>
        <v>13</v>
      </c>
      <c r="AA48" s="11" cm="1">
        <f t="array" ref="AA48">INDEX(Hoja1!$A:$BG,AA$5,$AI48)</f>
        <v>13</v>
      </c>
      <c r="AB48" s="11" cm="1">
        <f t="array" ref="AB48">INDEX(Hoja1!$A:$BG,AB$5,$AI48)</f>
        <v>13</v>
      </c>
      <c r="AC48" s="11" cm="1">
        <f t="array" ref="AC48">INDEX(Hoja1!$A:$BG,AC$5,$AI48)</f>
        <v>13</v>
      </c>
      <c r="AD48" s="11" cm="1">
        <f t="array" ref="AD48">INDEX(Hoja1!$A:$BG,AD$5,$AI48)</f>
        <v>0</v>
      </c>
      <c r="AE48" s="11" cm="1">
        <f t="array" ref="AE48">INDEX(Hoja1!$A:$BG,AE$5,$AI48)</f>
        <v>0</v>
      </c>
      <c r="AF48" s="11" cm="1">
        <f t="array" ref="AF48">INDEX(Hoja1!$A:$BG,AF$5,$AI48)</f>
        <v>0</v>
      </c>
      <c r="AG48" s="11" cm="1">
        <f t="array" ref="AG48">INDEX(Hoja1!$A:$BG,AG$5,$AI48)</f>
        <v>0</v>
      </c>
      <c r="AH48" s="11" cm="1">
        <f t="array" ref="AH48">INDEX(Hoja1!$A:$BG,AH$5,$AI48)</f>
        <v>0</v>
      </c>
      <c r="AI48" s="7">
        <v>46</v>
      </c>
      <c r="AJ48" s="7"/>
      <c r="AK48" t="s">
        <v>156</v>
      </c>
      <c r="AL48" s="3"/>
      <c r="AM48" s="3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</row>
    <row r="49" spans="1:72" x14ac:dyDescent="0.25">
      <c r="A49" s="14" t="s">
        <v>157</v>
      </c>
      <c r="B49" s="15" cm="1">
        <f t="array" ref="B49">INDEX(calc!$A:$K,B$5,$AJ49)</f>
        <v>38.369999999999997</v>
      </c>
      <c r="C49" s="15" cm="1">
        <f t="array" ref="C49">INDEX(calc!$A:$K,C$5,$AJ49)</f>
        <v>40.853000000000009</v>
      </c>
      <c r="D49" s="15" cm="1">
        <f t="array" ref="D49">INDEX(calc!$A:$K,D$5,$AJ49)</f>
        <v>44.563000000000002</v>
      </c>
      <c r="E49" s="15" cm="1">
        <f t="array" ref="E49">INDEX(calc!$A:$K,E$5,$AJ49)</f>
        <v>47.540999999999997</v>
      </c>
      <c r="F49" s="15" cm="1">
        <f t="array" ref="F49">INDEX(calc!$A:$K,F$5,$AJ49)</f>
        <v>39.219000000000001</v>
      </c>
      <c r="G49" s="15" cm="1">
        <f t="array" ref="G49">INDEX(calc!$A:$K,G$5,$AJ49)</f>
        <v>32.932000000000002</v>
      </c>
      <c r="H49" s="15" cm="1">
        <f t="array" ref="H49">INDEX(calc!$A:$K,H$5,$AJ49)</f>
        <v>31.85</v>
      </c>
      <c r="I49" s="15" cm="1">
        <f t="array" ref="I49">INDEX(calc!$A:$K,I$5,$AJ49)</f>
        <v>35.869999999999997</v>
      </c>
      <c r="J49" s="15" cm="1">
        <f t="array" ref="J49">INDEX(calc!$A:$K,J$5,$AJ49)</f>
        <v>36.948</v>
      </c>
      <c r="K49" s="15" cm="1">
        <f t="array" ref="K49">INDEX(calc!$A:$K,K$5,$AJ49)</f>
        <v>46.616</v>
      </c>
      <c r="L49" s="15" cm="1">
        <f t="array" ref="L49">INDEX(calc!$A:$K,L$5,$AJ49)</f>
        <v>38.500999999999998</v>
      </c>
      <c r="M49" s="15" cm="1">
        <f t="array" ref="M49">INDEX(calc!$A:$K,M$5,$AJ49)</f>
        <v>29.872</v>
      </c>
      <c r="N49" s="15" cm="1">
        <f t="array" ref="N49">INDEX(calc!$A:$K,N$5,$AJ49)</f>
        <v>28.440999999999999</v>
      </c>
      <c r="O49" s="15" cm="1">
        <f t="array" ref="O49">INDEX(calc!$A:$K,O$5,$AJ49)</f>
        <v>28.700999999999997</v>
      </c>
      <c r="P49" s="15" cm="1">
        <f t="array" ref="P49">INDEX(calc!$A:$K,P$5,$AJ49)</f>
        <v>28.337</v>
      </c>
      <c r="Q49" s="15" cm="1">
        <f t="array" ref="Q49">INDEX(calc!$A:$K,Q$5,$AJ49)</f>
        <v>31.315999999999999</v>
      </c>
      <c r="R49" s="15" cm="1">
        <f t="array" ref="R49">INDEX(calc!$A:$K,R$5,$AJ49)</f>
        <v>31.978999999999999</v>
      </c>
      <c r="S49" s="15" cm="1">
        <f t="array" ref="S49">INDEX(calc!$A:$K,S$5,$AJ49)</f>
        <v>31.978000000000002</v>
      </c>
      <c r="T49" s="15" cm="1">
        <f t="array" ref="T49">INDEX(calc!$A:$K,T$5,$AJ49)</f>
        <v>31.212999999999997</v>
      </c>
      <c r="U49" s="15" cm="1">
        <f t="array" ref="U49">INDEX(calc!$A:$K,U$5,$AJ49)</f>
        <v>29.306000000000001</v>
      </c>
      <c r="V49" s="15" cm="1">
        <f t="array" ref="V49">INDEX(calc!$A:$K,V$5,$AJ49)</f>
        <v>26.457999999999998</v>
      </c>
      <c r="W49" s="15" cm="1">
        <f t="array" ref="W49">INDEX(calc!$A:$K,W$5,$AJ49)</f>
        <v>25.507000000000001</v>
      </c>
      <c r="X49" s="15" cm="1">
        <f t="array" ref="X49">INDEX(calc!$A:$K,X$5,$AJ49)</f>
        <v>26.854000000000003</v>
      </c>
      <c r="Y49" s="15" cm="1">
        <f t="array" ref="Y49">INDEX(calc!$A:$K,Y$5,$AJ49)</f>
        <v>27.26</v>
      </c>
      <c r="Z49" s="15" cm="1">
        <f t="array" ref="Z49">INDEX(calc!$A:$K,Z$5,$AJ49)</f>
        <v>27.576000000000001</v>
      </c>
      <c r="AA49" s="15" cm="1">
        <f t="array" ref="AA49">INDEX(calc!$A:$K,AA$5,$AJ49)</f>
        <v>28.088000000000001</v>
      </c>
      <c r="AB49" s="15" cm="1">
        <f t="array" ref="AB49">INDEX(calc!$A:$K,AB$5,$AJ49)</f>
        <v>27.174999999999997</v>
      </c>
      <c r="AC49" s="15" cm="1">
        <f t="array" ref="AC49">INDEX(calc!$A:$K,AC$5,$AJ49)</f>
        <v>28.042999999999999</v>
      </c>
      <c r="AD49" s="15" cm="1">
        <f t="array" ref="AD49">INDEX(calc!$A:$K,AD$5,$AJ49)</f>
        <v>0</v>
      </c>
      <c r="AE49" s="15" cm="1">
        <f t="array" ref="AE49">INDEX(calc!$A:$K,AE$5,$AJ49)</f>
        <v>0</v>
      </c>
      <c r="AF49" s="15" cm="1">
        <f t="array" ref="AF49">INDEX(calc!$A:$K,AF$5,$AJ49)</f>
        <v>0</v>
      </c>
      <c r="AG49" s="15" cm="1">
        <f t="array" ref="AG49">INDEX(calc!$A:$K,AG$5,$AJ49)</f>
        <v>0</v>
      </c>
      <c r="AH49" s="15" cm="1">
        <f t="array" ref="AH49">INDEX(calc!$A:$K,AH$5,$AJ49)</f>
        <v>0</v>
      </c>
      <c r="AI49" s="7"/>
      <c r="AJ49" s="7">
        <v>7</v>
      </c>
      <c r="AK49" t="s">
        <v>158</v>
      </c>
      <c r="AL49" s="3"/>
      <c r="AM49" s="3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</row>
    <row r="50" spans="1:72" x14ac:dyDescent="0.25">
      <c r="A50" s="26" t="s">
        <v>159</v>
      </c>
      <c r="B50" s="27" cm="1">
        <f t="array" ref="B50">INDEX(Hoja1!$A:$BG,B$5,$AI50)</f>
        <v>0</v>
      </c>
      <c r="C50" s="27" cm="1">
        <f t="array" ref="C50">INDEX(Hoja1!$A:$BG,C$5,$AI50)</f>
        <v>0</v>
      </c>
      <c r="D50" s="27" cm="1">
        <f t="array" ref="D50">INDEX(Hoja1!$A:$BG,D$5,$AI50)</f>
        <v>0</v>
      </c>
      <c r="E50" s="27" cm="1">
        <f t="array" ref="E50">INDEX(Hoja1!$A:$BG,E$5,$AI50)</f>
        <v>0</v>
      </c>
      <c r="F50" s="27" cm="1">
        <f t="array" ref="F50">INDEX(Hoja1!$A:$BG,F$5,$AI50)</f>
        <v>0</v>
      </c>
      <c r="G50" s="27" cm="1">
        <f t="array" ref="G50">INDEX(Hoja1!$A:$BG,G$5,$AI50)</f>
        <v>0</v>
      </c>
      <c r="H50" s="27" cm="1">
        <f t="array" ref="H50">INDEX(Hoja1!$A:$BG,H$5,$AI50)</f>
        <v>0</v>
      </c>
      <c r="I50" s="27" cm="1">
        <f t="array" ref="I50">INDEX(Hoja1!$A:$BG,I$5,$AI50)</f>
        <v>0</v>
      </c>
      <c r="J50" s="27" cm="1">
        <f t="array" ref="J50">INDEX(Hoja1!$A:$BG,J$5,$AI50)</f>
        <v>0</v>
      </c>
      <c r="K50" s="27" cm="1">
        <f t="array" ref="K50">INDEX(Hoja1!$A:$BG,K$5,$AI50)</f>
        <v>0</v>
      </c>
      <c r="L50" s="27" cm="1">
        <f t="array" ref="L50">INDEX(Hoja1!$A:$BG,L$5,$AI50)</f>
        <v>0</v>
      </c>
      <c r="M50" s="27" cm="1">
        <f t="array" ref="M50">INDEX(Hoja1!$A:$BG,M$5,$AI50)</f>
        <v>0</v>
      </c>
      <c r="N50" s="27" cm="1">
        <f t="array" ref="N50">INDEX(Hoja1!$A:$BG,N$5,$AI50)</f>
        <v>0</v>
      </c>
      <c r="O50" s="27" cm="1">
        <f t="array" ref="O50">INDEX(Hoja1!$A:$BG,O$5,$AI50)</f>
        <v>0</v>
      </c>
      <c r="P50" s="27" cm="1">
        <f t="array" ref="P50">INDEX(Hoja1!$A:$BG,P$5,$AI50)</f>
        <v>0</v>
      </c>
      <c r="Q50" s="27" cm="1">
        <f t="array" ref="Q50">INDEX(Hoja1!$A:$BG,Q$5,$AI50)</f>
        <v>0</v>
      </c>
      <c r="R50" s="27" cm="1">
        <f t="array" ref="R50">INDEX(Hoja1!$A:$BG,R$5,$AI50)</f>
        <v>0</v>
      </c>
      <c r="S50" s="27" cm="1">
        <f t="array" ref="S50">INDEX(Hoja1!$A:$BG,S$5,$AI50)</f>
        <v>0</v>
      </c>
      <c r="T50" s="27" cm="1">
        <f t="array" ref="T50">INDEX(Hoja1!$A:$BG,T$5,$AI50)</f>
        <v>0</v>
      </c>
      <c r="U50" s="27" cm="1">
        <f t="array" ref="U50">INDEX(Hoja1!$A:$BG,U$5,$AI50)</f>
        <v>0</v>
      </c>
      <c r="V50" s="27" cm="1">
        <f t="array" ref="V50">INDEX(Hoja1!$A:$BG,V$5,$AI50)</f>
        <v>0</v>
      </c>
      <c r="W50" s="27" cm="1">
        <f t="array" ref="W50">INDEX(Hoja1!$A:$BG,W$5,$AI50)</f>
        <v>0</v>
      </c>
      <c r="X50" s="27" cm="1">
        <f t="array" ref="X50">INDEX(Hoja1!$A:$BG,X$5,$AI50)</f>
        <v>0</v>
      </c>
      <c r="Y50" s="27" cm="1">
        <f t="array" ref="Y50">INDEX(Hoja1!$A:$BG,Y$5,$AI50)</f>
        <v>0</v>
      </c>
      <c r="Z50" s="27" cm="1">
        <f t="array" ref="Z50">INDEX(Hoja1!$A:$BG,Z$5,$AI50)</f>
        <v>0</v>
      </c>
      <c r="AA50" s="27" cm="1">
        <f t="array" ref="AA50">INDEX(Hoja1!$A:$BG,AA$5,$AI50)</f>
        <v>0</v>
      </c>
      <c r="AB50" s="27" cm="1">
        <f t="array" ref="AB50">INDEX(Hoja1!$A:$BG,AB$5,$AI50)</f>
        <v>0</v>
      </c>
      <c r="AC50" s="27" cm="1">
        <f t="array" ref="AC50">INDEX(Hoja1!$A:$BG,AC$5,$AI50)</f>
        <v>0</v>
      </c>
      <c r="AD50" s="27" cm="1">
        <f t="array" ref="AD50">INDEX(Hoja1!$A:$BG,AD$5,$AI50)</f>
        <v>0</v>
      </c>
      <c r="AE50" s="27" cm="1">
        <f t="array" ref="AE50">INDEX(Hoja1!$A:$BG,AE$5,$AI50)</f>
        <v>0</v>
      </c>
      <c r="AF50" s="27" cm="1">
        <f t="array" ref="AF50">INDEX(Hoja1!$A:$BG,AF$5,$AI50)</f>
        <v>0</v>
      </c>
      <c r="AG50" s="27" cm="1">
        <f t="array" ref="AG50">INDEX(Hoja1!$A:$BG,AG$5,$AI50)</f>
        <v>0</v>
      </c>
      <c r="AH50" s="27" cm="1">
        <f t="array" ref="AH50">INDEX(Hoja1!$A:$BG,AH$5,$AI50)</f>
        <v>0</v>
      </c>
      <c r="AI50" s="7">
        <v>50</v>
      </c>
      <c r="AJ50" s="7"/>
      <c r="AK50" s="28"/>
      <c r="AL50" s="3"/>
      <c r="AM50" s="3"/>
      <c r="AN50" s="3"/>
      <c r="AO50" s="3"/>
      <c r="AP50" s="3"/>
      <c r="AQ50" s="3"/>
      <c r="AR50" s="3"/>
      <c r="AS50" s="3"/>
      <c r="AT50" s="3"/>
      <c r="AU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J50" s="3"/>
      <c r="BK50" s="3"/>
      <c r="BN50" s="3"/>
      <c r="BO50" s="3"/>
      <c r="BQ50" s="3"/>
      <c r="BR50" s="3"/>
      <c r="BS50" s="3"/>
      <c r="BT50" s="3"/>
    </row>
    <row r="51" spans="1:72" x14ac:dyDescent="0.25">
      <c r="A51" s="10" t="s">
        <v>160</v>
      </c>
      <c r="B51" s="11" cm="1">
        <f t="array" ref="B51">INDEX(Hoja1!$A:$BG,B$5,$AI51)</f>
        <v>16</v>
      </c>
      <c r="C51" s="11" cm="1">
        <f t="array" ref="C51">INDEX(Hoja1!$A:$BG,C$5,$AI51)</f>
        <v>16</v>
      </c>
      <c r="D51" s="11" cm="1">
        <f t="array" ref="D51">INDEX(Hoja1!$A:$BG,D$5,$AI51)</f>
        <v>16</v>
      </c>
      <c r="E51" s="11" cm="1">
        <f t="array" ref="E51">INDEX(Hoja1!$A:$BG,E$5,$AI51)</f>
        <v>16</v>
      </c>
      <c r="F51" s="11" cm="1">
        <f t="array" ref="F51">INDEX(Hoja1!$A:$BG,F$5,$AI51)</f>
        <v>16</v>
      </c>
      <c r="G51" s="11" cm="1">
        <f t="array" ref="G51">INDEX(Hoja1!$A:$BG,G$5,$AI51)</f>
        <v>16</v>
      </c>
      <c r="H51" s="11" cm="1">
        <f t="array" ref="H51">INDEX(Hoja1!$A:$BG,H$5,$AI51)</f>
        <v>16</v>
      </c>
      <c r="I51" s="11" cm="1">
        <f t="array" ref="I51">INDEX(Hoja1!$A:$BG,I$5,$AI51)</f>
        <v>16</v>
      </c>
      <c r="J51" s="11" cm="1">
        <f t="array" ref="J51">INDEX(Hoja1!$A:$BG,J$5,$AI51)</f>
        <v>16</v>
      </c>
      <c r="K51" s="11" cm="1">
        <f t="array" ref="K51">INDEX(Hoja1!$A:$BG,K$5,$AI51)</f>
        <v>16</v>
      </c>
      <c r="L51" s="11" cm="1">
        <f t="array" ref="L51">INDEX(Hoja1!$A:$BG,L$5,$AI51)</f>
        <v>16</v>
      </c>
      <c r="M51" s="11" cm="1">
        <f t="array" ref="M51">INDEX(Hoja1!$A:$BG,M$5,$AI51)</f>
        <v>16</v>
      </c>
      <c r="N51" s="11" cm="1">
        <f t="array" ref="N51">INDEX(Hoja1!$A:$BG,N$5,$AI51)</f>
        <v>16</v>
      </c>
      <c r="O51" s="11" cm="1">
        <f t="array" ref="O51">INDEX(Hoja1!$A:$BG,O$5,$AI51)</f>
        <v>16</v>
      </c>
      <c r="P51" s="11" cm="1">
        <f t="array" ref="P51">INDEX(Hoja1!$A:$BG,P$5,$AI51)</f>
        <v>16</v>
      </c>
      <c r="Q51" s="11" cm="1">
        <f t="array" ref="Q51">INDEX(Hoja1!$A:$BG,Q$5,$AI51)</f>
        <v>16</v>
      </c>
      <c r="R51" s="11" cm="1">
        <f t="array" ref="R51">INDEX(Hoja1!$A:$BG,R$5,$AI51)</f>
        <v>16</v>
      </c>
      <c r="S51" s="11" cm="1">
        <f t="array" ref="S51">INDEX(Hoja1!$A:$BG,S$5,$AI51)</f>
        <v>16</v>
      </c>
      <c r="T51" s="11" cm="1">
        <f t="array" ref="T51">INDEX(Hoja1!$A:$BG,T$5,$AI51)</f>
        <v>16</v>
      </c>
      <c r="U51" s="11" cm="1">
        <f t="array" ref="U51">INDEX(Hoja1!$A:$BG,U$5,$AI51)</f>
        <v>16</v>
      </c>
      <c r="V51" s="11" cm="1">
        <f t="array" ref="V51">INDEX(Hoja1!$A:$BG,V$5,$AI51)</f>
        <v>16</v>
      </c>
      <c r="W51" s="11" cm="1">
        <f t="array" ref="W51">INDEX(Hoja1!$A:$BG,W$5,$AI51)</f>
        <v>16</v>
      </c>
      <c r="X51" s="11" cm="1">
        <f t="array" ref="X51">INDEX(Hoja1!$A:$BG,X$5,$AI51)</f>
        <v>16</v>
      </c>
      <c r="Y51" s="11" cm="1">
        <f t="array" ref="Y51">INDEX(Hoja1!$A:$BG,Y$5,$AI51)</f>
        <v>16</v>
      </c>
      <c r="Z51" s="11" cm="1">
        <f t="array" ref="Z51">INDEX(Hoja1!$A:$BG,Z$5,$AI51)</f>
        <v>16</v>
      </c>
      <c r="AA51" s="11" cm="1">
        <f t="array" ref="AA51">INDEX(Hoja1!$A:$BG,AA$5,$AI51)</f>
        <v>16</v>
      </c>
      <c r="AB51" s="11" cm="1">
        <f t="array" ref="AB51">INDEX(Hoja1!$A:$BG,AB$5,$AI51)</f>
        <v>16</v>
      </c>
      <c r="AC51" s="11" cm="1">
        <f t="array" ref="AC51">INDEX(Hoja1!$A:$BG,AC$5,$AI51)</f>
        <v>16</v>
      </c>
      <c r="AD51" s="11" cm="1">
        <f t="array" ref="AD51">INDEX(Hoja1!$A:$BG,AD$5,$AI51)</f>
        <v>0</v>
      </c>
      <c r="AE51" s="11" cm="1">
        <f t="array" ref="AE51">INDEX(Hoja1!$A:$BG,AE$5,$AI51)</f>
        <v>0</v>
      </c>
      <c r="AF51" s="11" cm="1">
        <f t="array" ref="AF51">INDEX(Hoja1!$A:$BG,AF$5,$AI51)</f>
        <v>0</v>
      </c>
      <c r="AG51" s="11" cm="1">
        <f t="array" ref="AG51">INDEX(Hoja1!$A:$BG,AG$5,$AI51)</f>
        <v>0</v>
      </c>
      <c r="AH51" s="11" cm="1">
        <f t="array" ref="AH51">INDEX(Hoja1!$A:$BG,AH$5,$AI51)</f>
        <v>0</v>
      </c>
      <c r="AI51" s="7">
        <v>51</v>
      </c>
      <c r="AJ51" s="7"/>
      <c r="AK51" s="28" t="s">
        <v>161</v>
      </c>
      <c r="AL51" s="3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</row>
    <row r="52" spans="1:72" x14ac:dyDescent="0.25">
      <c r="A52" s="10" t="s">
        <v>162</v>
      </c>
      <c r="B52" s="11" cm="1">
        <f t="array" ref="B52">INDEX(Hoja1!$A:$BG,B$5,$AI52)</f>
        <v>58.59</v>
      </c>
      <c r="C52" s="11" cm="1">
        <f t="array" ref="C52">INDEX(Hoja1!$A:$BG,C$5,$AI52)</f>
        <v>58.37</v>
      </c>
      <c r="D52" s="11" cm="1">
        <f t="array" ref="D52">INDEX(Hoja1!$A:$BG,D$5,$AI52)</f>
        <v>61.52</v>
      </c>
      <c r="E52" s="11" cm="1">
        <f t="array" ref="E52">INDEX(Hoja1!$A:$BG,E$5,$AI52)</f>
        <v>62.44</v>
      </c>
      <c r="F52" s="11" cm="1">
        <f t="array" ref="F52">INDEX(Hoja1!$A:$BG,F$5,$AI52)</f>
        <v>61.34</v>
      </c>
      <c r="G52" s="11" cm="1">
        <f t="array" ref="G52">INDEX(Hoja1!$A:$BG,G$5,$AI52)</f>
        <v>62.98</v>
      </c>
      <c r="H52" s="11" cm="1">
        <f t="array" ref="H52">INDEX(Hoja1!$A:$BG,H$5,$AI52)</f>
        <v>63.34</v>
      </c>
      <c r="I52" s="11" cm="1">
        <f t="array" ref="I52">INDEX(Hoja1!$A:$BG,I$5,$AI52)</f>
        <v>68.7</v>
      </c>
      <c r="J52" s="11" cm="1">
        <f t="array" ref="J52">INDEX(Hoja1!$A:$BG,J$5,$AI52)</f>
        <v>68.599999999999994</v>
      </c>
      <c r="K52" s="11" cm="1">
        <f t="array" ref="K52">INDEX(Hoja1!$A:$BG,K$5,$AI52)</f>
        <v>69.150000000000006</v>
      </c>
      <c r="L52" s="11" cm="1">
        <f t="array" ref="L52">INDEX(Hoja1!$A:$BG,L$5,$AI52)</f>
        <v>68.569999999999993</v>
      </c>
      <c r="M52" s="11" cm="1">
        <f t="array" ref="M52">INDEX(Hoja1!$A:$BG,M$5,$AI52)</f>
        <v>68.58</v>
      </c>
      <c r="N52" s="11" cm="1">
        <f t="array" ref="N52">INDEX(Hoja1!$A:$BG,N$5,$AI52)</f>
        <v>68.569999999999993</v>
      </c>
      <c r="O52" s="11" cm="1">
        <f t="array" ref="O52">INDEX(Hoja1!$A:$BG,O$5,$AI52)</f>
        <v>68.569999999999993</v>
      </c>
      <c r="P52" s="11" cm="1">
        <f t="array" ref="P52">INDEX(Hoja1!$A:$BG,P$5,$AI52)</f>
        <v>68.569999999999993</v>
      </c>
      <c r="Q52" s="11" cm="1">
        <f t="array" ref="Q52">INDEX(Hoja1!$A:$BG,Q$5,$AI52)</f>
        <v>68.58</v>
      </c>
      <c r="R52" s="11" cm="1">
        <f t="array" ref="R52">INDEX(Hoja1!$A:$BG,R$5,$AI52)</f>
        <v>68.569999999999993</v>
      </c>
      <c r="S52" s="11" cm="1">
        <f t="array" ref="S52">INDEX(Hoja1!$A:$BG,S$5,$AI52)</f>
        <v>68.569999999999993</v>
      </c>
      <c r="T52" s="11" cm="1">
        <f t="array" ref="T52">INDEX(Hoja1!$A:$BG,T$5,$AI52)</f>
        <v>68.569999999999993</v>
      </c>
      <c r="U52" s="11" cm="1">
        <f t="array" ref="U52">INDEX(Hoja1!$A:$BG,U$5,$AI52)</f>
        <v>68.58</v>
      </c>
      <c r="V52" s="11" cm="1">
        <f t="array" ref="V52">INDEX(Hoja1!$A:$BG,V$5,$AI52)</f>
        <v>68.569999999999993</v>
      </c>
      <c r="W52" s="11" cm="1">
        <f t="array" ref="W52">INDEX(Hoja1!$A:$BG,W$5,$AI52)</f>
        <v>68.569999999999993</v>
      </c>
      <c r="X52" s="11" cm="1">
        <f t="array" ref="X52">INDEX(Hoja1!$A:$BG,X$5,$AI52)</f>
        <v>68.569999999999993</v>
      </c>
      <c r="Y52" s="11" cm="1">
        <f t="array" ref="Y52">INDEX(Hoja1!$A:$BG,Y$5,$AI52)</f>
        <v>68.58</v>
      </c>
      <c r="Z52" s="11" cm="1">
        <f t="array" ref="Z52">INDEX(Hoja1!$A:$BG,Z$5,$AI52)</f>
        <v>68.569999999999993</v>
      </c>
      <c r="AA52" s="11" cm="1">
        <f t="array" ref="AA52">INDEX(Hoja1!$A:$BG,AA$5,$AI52)</f>
        <v>68.569999999999993</v>
      </c>
      <c r="AB52" s="11" cm="1">
        <f t="array" ref="AB52">INDEX(Hoja1!$A:$BG,AB$5,$AI52)</f>
        <v>68.569999999999993</v>
      </c>
      <c r="AC52" s="11" cm="1">
        <f t="array" ref="AC52">INDEX(Hoja1!$A:$BG,AC$5,$AI52)</f>
        <v>68.58</v>
      </c>
      <c r="AD52" s="11" cm="1">
        <f t="array" ref="AD52">INDEX(Hoja1!$A:$BG,AD$5,$AI52)</f>
        <v>0</v>
      </c>
      <c r="AE52" s="11" cm="1">
        <f t="array" ref="AE52">INDEX(Hoja1!$A:$BG,AE$5,$AI52)</f>
        <v>0</v>
      </c>
      <c r="AF52" s="11" cm="1">
        <f t="array" ref="AF52">INDEX(Hoja1!$A:$BG,AF$5,$AI52)</f>
        <v>0</v>
      </c>
      <c r="AG52" s="11" cm="1">
        <f t="array" ref="AG52">INDEX(Hoja1!$A:$BG,AG$5,$AI52)</f>
        <v>0</v>
      </c>
      <c r="AH52" s="11" cm="1">
        <f t="array" ref="AH52">INDEX(Hoja1!$A:$BG,AH$5,$AI52)</f>
        <v>0</v>
      </c>
      <c r="AI52" s="7">
        <v>52</v>
      </c>
      <c r="AJ52" s="7"/>
      <c r="AK52" s="28"/>
      <c r="AL52" s="3"/>
      <c r="AM52" s="7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</row>
    <row r="53" spans="1:72" x14ac:dyDescent="0.25">
      <c r="A53" s="25" t="s">
        <v>163</v>
      </c>
      <c r="B53" s="20">
        <f t="shared" ref="B53:K53" si="24">+SUM(B36:B52)</f>
        <v>579.44216999999992</v>
      </c>
      <c r="C53" s="20">
        <f>+SUM(C36:C52)</f>
        <v>605.17991000000006</v>
      </c>
      <c r="D53" s="20">
        <f t="shared" si="24"/>
        <v>626.66725999999994</v>
      </c>
      <c r="E53" s="20">
        <f t="shared" si="24"/>
        <v>648.33857000000012</v>
      </c>
      <c r="F53" s="20">
        <f t="shared" si="24"/>
        <v>648.65786000000014</v>
      </c>
      <c r="G53" s="20">
        <f t="shared" si="24"/>
        <v>663.03427999999997</v>
      </c>
      <c r="H53" s="20">
        <f>+SUM(H36:H52)</f>
        <v>681.95807000000002</v>
      </c>
      <c r="I53" s="20">
        <f t="shared" si="24"/>
        <v>697.37447999999995</v>
      </c>
      <c r="J53" s="20">
        <f t="shared" si="24"/>
        <v>709.21037000000001</v>
      </c>
      <c r="K53" s="20">
        <f t="shared" si="24"/>
        <v>739.24443999999994</v>
      </c>
      <c r="L53" s="20">
        <f>+SUM(L36:L52)</f>
        <v>749.31717000000026</v>
      </c>
      <c r="M53" s="20">
        <f t="shared" ref="M53" si="25">+SUM(M36:M52)</f>
        <v>742.85595000000012</v>
      </c>
      <c r="N53" s="20">
        <f t="shared" ref="N53" si="26">+SUM(N36:N52)</f>
        <v>731.46604000000002</v>
      </c>
      <c r="O53" s="20">
        <f>+SUM(O36:O52)</f>
        <v>741.74400999999989</v>
      </c>
      <c r="P53" s="20">
        <f t="shared" ref="P53:S53" si="27">+SUM(P36:P52)</f>
        <v>720.71545999999989</v>
      </c>
      <c r="Q53" s="20">
        <f t="shared" si="27"/>
        <v>707.9910500000002</v>
      </c>
      <c r="R53" s="20">
        <f t="shared" si="27"/>
        <v>710.55554000000006</v>
      </c>
      <c r="S53" s="20">
        <f t="shared" si="27"/>
        <v>708.02463000000012</v>
      </c>
      <c r="T53" s="20">
        <f>+SUM(T36:T52)</f>
        <v>708.78885999999989</v>
      </c>
      <c r="U53" s="20">
        <f t="shared" ref="U53:W53" si="28">+SUM(U36:U52)</f>
        <v>709.72316000000001</v>
      </c>
      <c r="V53" s="20">
        <f t="shared" si="28"/>
        <v>712.72400999999991</v>
      </c>
      <c r="W53" s="20">
        <f t="shared" si="28"/>
        <v>707.9227699999999</v>
      </c>
      <c r="X53" s="20">
        <f>+SUM(X36:X52)</f>
        <v>703.15723000000003</v>
      </c>
      <c r="Y53" s="20">
        <f t="shared" ref="Y53" si="29">+SUM(Y36:Y52)</f>
        <v>706.28812000000016</v>
      </c>
      <c r="Z53" s="20">
        <f t="shared" ref="Z53:AA53" si="30">+SUM(Z36:Z52)</f>
        <v>712.41588000000002</v>
      </c>
      <c r="AA53" s="20">
        <f t="shared" si="30"/>
        <v>707.69825999999989</v>
      </c>
      <c r="AB53" s="20">
        <f>+SUM(AB36:AB52)</f>
        <v>708.75618999999983</v>
      </c>
      <c r="AC53" s="20">
        <f t="shared" ref="AC53" si="31">+SUM(AC36:AC52)</f>
        <v>715.49603000000002</v>
      </c>
      <c r="AD53" s="20">
        <f>+SUM(AD36:AD52)</f>
        <v>0</v>
      </c>
      <c r="AE53" s="20">
        <f t="shared" ref="AE53:AG53" si="32">+SUM(AE36:AE52)</f>
        <v>0</v>
      </c>
      <c r="AF53" s="20">
        <f t="shared" si="32"/>
        <v>0</v>
      </c>
      <c r="AG53" s="20">
        <f t="shared" si="32"/>
        <v>0</v>
      </c>
      <c r="AH53" s="20">
        <f>+SUM(AH36:AH52)</f>
        <v>0</v>
      </c>
      <c r="AI53" s="20"/>
      <c r="AJ53" s="20"/>
      <c r="AL53" s="3"/>
      <c r="AM53" s="7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</row>
    <row r="54" spans="1:72" x14ac:dyDescent="0.25">
      <c r="AL54" s="3"/>
      <c r="AM54" s="7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</row>
    <row r="55" spans="1:72" x14ac:dyDescent="0.25">
      <c r="A55" s="4" t="s">
        <v>164</v>
      </c>
      <c r="B55" s="5">
        <v>2025</v>
      </c>
      <c r="C55" s="5">
        <v>2026</v>
      </c>
      <c r="D55" s="5">
        <v>2027</v>
      </c>
      <c r="E55" s="5">
        <v>2028</v>
      </c>
      <c r="F55" s="5">
        <v>2029</v>
      </c>
      <c r="G55" s="5">
        <v>2030</v>
      </c>
      <c r="H55" s="5">
        <v>2031</v>
      </c>
      <c r="I55" s="5">
        <v>2032</v>
      </c>
      <c r="J55" s="5">
        <v>2033</v>
      </c>
      <c r="K55" s="5">
        <v>2034</v>
      </c>
      <c r="L55" s="5">
        <v>2035</v>
      </c>
      <c r="M55" s="5">
        <v>2036</v>
      </c>
      <c r="N55" s="5">
        <v>2037</v>
      </c>
      <c r="O55" s="5">
        <v>2038</v>
      </c>
      <c r="P55" s="5">
        <v>2039</v>
      </c>
      <c r="Q55" s="5">
        <v>2040</v>
      </c>
      <c r="R55" s="5">
        <v>2041</v>
      </c>
      <c r="S55" s="5">
        <v>2042</v>
      </c>
      <c r="T55" s="5">
        <v>2043</v>
      </c>
      <c r="U55" s="5">
        <v>2044</v>
      </c>
      <c r="V55" s="5">
        <v>2045</v>
      </c>
      <c r="W55" s="5">
        <v>2046</v>
      </c>
      <c r="X55" s="5">
        <v>2047</v>
      </c>
      <c r="Y55" s="5">
        <v>2048</v>
      </c>
      <c r="Z55" s="5">
        <v>2049</v>
      </c>
      <c r="AA55" s="5">
        <v>2050</v>
      </c>
      <c r="AB55" s="5">
        <v>2051</v>
      </c>
      <c r="AC55" s="5">
        <v>2052</v>
      </c>
      <c r="AD55" s="5">
        <v>2065</v>
      </c>
      <c r="AE55" s="5">
        <v>2066</v>
      </c>
      <c r="AF55" s="5">
        <v>2067</v>
      </c>
      <c r="AG55" s="5">
        <v>2068</v>
      </c>
      <c r="AH55" s="5">
        <v>2069</v>
      </c>
      <c r="AI55" s="5"/>
      <c r="AJ55" s="5"/>
      <c r="AK55" s="6" t="s">
        <v>71</v>
      </c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</row>
    <row r="56" spans="1:72" x14ac:dyDescent="0.25">
      <c r="A56" s="30" t="s">
        <v>165</v>
      </c>
      <c r="B56" s="15" cm="1">
        <f t="array" ref="B56">INDEX(Hoja1!$A:$BG,B$5,$AI56)</f>
        <v>26.85</v>
      </c>
      <c r="C56" s="15" cm="1">
        <f t="array" ref="C56">INDEX(Hoja1!$A:$BG,C$5,$AI56)</f>
        <v>15.53</v>
      </c>
      <c r="D56" s="15" cm="1">
        <f t="array" ref="D56">INDEX(Hoja1!$A:$BG,D$5,$AI56)</f>
        <v>15.43</v>
      </c>
      <c r="E56" s="15" cm="1">
        <f t="array" ref="E56">INDEX(Hoja1!$A:$BG,E$5,$AI56)</f>
        <v>21.46</v>
      </c>
      <c r="F56" s="15" cm="1">
        <f t="array" ref="F56">INDEX(Hoja1!$A:$BG,F$5,$AI56)</f>
        <v>27.59</v>
      </c>
      <c r="G56" s="15" cm="1">
        <f t="array" ref="G56">INDEX(Hoja1!$A:$BG,G$5,$AI56)</f>
        <v>24.7</v>
      </c>
      <c r="H56" s="15" cm="1">
        <f t="array" ref="H56">INDEX(Hoja1!$A:$BG,H$5,$AI56)</f>
        <v>22.26</v>
      </c>
      <c r="I56" s="15" cm="1">
        <f t="array" ref="I56">INDEX(Hoja1!$A:$BG,I$5,$AI56)</f>
        <v>23.49</v>
      </c>
      <c r="J56" s="15" cm="1">
        <f t="array" ref="J56">INDEX(Hoja1!$A:$BG,J$5,$AI56)</f>
        <v>23.27</v>
      </c>
      <c r="K56" s="15" cm="1">
        <f t="array" ref="K56">INDEX(Hoja1!$A:$BG,K$5,$AI56)</f>
        <v>21.26</v>
      </c>
      <c r="L56" s="15" cm="1">
        <f t="array" ref="L56">INDEX(Hoja1!$A:$BG,L$5,$AI56)</f>
        <v>14.32</v>
      </c>
      <c r="M56" s="15" cm="1">
        <f t="array" ref="M56">INDEX(Hoja1!$A:$BG,M$5,$AI56)</f>
        <v>8.1660000000000004</v>
      </c>
      <c r="N56" s="15" cm="1">
        <f t="array" ref="N56">INDEX(Hoja1!$A:$BG,N$5,$AI56)</f>
        <v>13.72</v>
      </c>
      <c r="O56" s="15" cm="1">
        <f t="array" ref="O56">INDEX(Hoja1!$A:$BG,O$5,$AI56)</f>
        <v>13.86</v>
      </c>
      <c r="P56" s="15" cm="1">
        <f t="array" ref="P56">INDEX(Hoja1!$A:$BG,P$5,$AI56)</f>
        <v>13.94</v>
      </c>
      <c r="Q56" s="15" cm="1">
        <f t="array" ref="Q56">INDEX(Hoja1!$A:$BG,Q$5,$AI56)</f>
        <v>14.52</v>
      </c>
      <c r="R56" s="15" cm="1">
        <f t="array" ref="R56">INDEX(Hoja1!$A:$BG,R$5,$AI56)</f>
        <v>14.49</v>
      </c>
      <c r="S56" s="15" cm="1">
        <f t="array" ref="S56">INDEX(Hoja1!$A:$BG,S$5,$AI56)</f>
        <v>14.58</v>
      </c>
      <c r="T56" s="15" cm="1">
        <f t="array" ref="T56">INDEX(Hoja1!$A:$BG,T$5,$AI56)</f>
        <v>14.34</v>
      </c>
      <c r="U56" s="15" cm="1">
        <f t="array" ref="U56">INDEX(Hoja1!$A:$BG,U$5,$AI56)</f>
        <v>14.01</v>
      </c>
      <c r="V56" s="15" cm="1">
        <f t="array" ref="V56">INDEX(Hoja1!$A:$BG,V$5,$AI56)</f>
        <v>14.12</v>
      </c>
      <c r="W56" s="15" cm="1">
        <f t="array" ref="W56">INDEX(Hoja1!$A:$BG,W$5,$AI56)</f>
        <v>14.77</v>
      </c>
      <c r="X56" s="15" cm="1">
        <f t="array" ref="X56">INDEX(Hoja1!$A:$BG,X$5,$AI56)</f>
        <v>14.39</v>
      </c>
      <c r="Y56" s="15" cm="1">
        <f t="array" ref="Y56">INDEX(Hoja1!$A:$BG,Y$5,$AI56)</f>
        <v>14.28</v>
      </c>
      <c r="Z56" s="15" cm="1">
        <f t="array" ref="Z56">INDEX(Hoja1!$A:$BG,Z$5,$AI56)</f>
        <v>13.91</v>
      </c>
      <c r="AA56" s="15" cm="1">
        <f t="array" ref="AA56">INDEX(Hoja1!$A:$BG,AA$5,$AI56)</f>
        <v>14.92</v>
      </c>
      <c r="AB56" s="15" cm="1">
        <f t="array" ref="AB56">INDEX(Hoja1!$A:$BG,AB$5,$AI56)</f>
        <v>13.47</v>
      </c>
      <c r="AC56" s="15" cm="1">
        <f t="array" ref="AC56">INDEX(Hoja1!$A:$BG,AC$5,$AI56)</f>
        <v>14.41</v>
      </c>
      <c r="AD56" s="15" cm="1">
        <f t="array" ref="AD56">INDEX(Hoja1!$A:$BG,AD$5,$AI56)</f>
        <v>0</v>
      </c>
      <c r="AE56" s="15" cm="1">
        <f t="array" ref="AE56">INDEX(Hoja1!$A:$BG,AE$5,$AI56)</f>
        <v>0</v>
      </c>
      <c r="AF56" s="15" cm="1">
        <f t="array" ref="AF56">INDEX(Hoja1!$A:$BG,AF$5,$AI56)</f>
        <v>0</v>
      </c>
      <c r="AG56" s="15" cm="1">
        <f t="array" ref="AG56">INDEX(Hoja1!$A:$BG,AG$5,$AI56)</f>
        <v>0</v>
      </c>
      <c r="AH56" s="15" cm="1">
        <f t="array" ref="AH56">INDEX(Hoja1!$A:$BG,AH$5,$AI56)</f>
        <v>0</v>
      </c>
      <c r="AI56" s="7">
        <v>53</v>
      </c>
      <c r="AJ56" s="7"/>
      <c r="AL56" s="3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</row>
    <row r="57" spans="1:72" x14ac:dyDescent="0.25">
      <c r="A57" s="30" t="s">
        <v>166</v>
      </c>
      <c r="B57" s="15" cm="1">
        <f t="array" ref="B57">INDEX(Hoja1!$A:$BG,B$5,$AI57)</f>
        <v>566.29999999999995</v>
      </c>
      <c r="C57" s="15" cm="1">
        <f t="array" ref="C57">INDEX(Hoja1!$A:$BG,C$5,$AI57)</f>
        <v>566</v>
      </c>
      <c r="D57" s="15" cm="1">
        <f t="array" ref="D57">INDEX(Hoja1!$A:$BG,D$5,$AI57)</f>
        <v>555.6</v>
      </c>
      <c r="E57" s="15" cm="1">
        <f t="array" ref="E57">INDEX(Hoja1!$A:$BG,E$5,$AI57)</f>
        <v>543.20000000000005</v>
      </c>
      <c r="F57" s="15" cm="1">
        <f t="array" ref="F57">INDEX(Hoja1!$A:$BG,F$5,$AI57)</f>
        <v>544.29999999999995</v>
      </c>
      <c r="G57" s="15" cm="1">
        <f t="array" ref="G57">INDEX(Hoja1!$A:$BG,G$5,$AI57)</f>
        <v>552.6</v>
      </c>
      <c r="H57" s="15" cm="1">
        <f t="array" ref="H57">INDEX(Hoja1!$A:$BG,H$5,$AI57)</f>
        <v>550</v>
      </c>
      <c r="I57" s="15" cm="1">
        <f t="array" ref="I57">INDEX(Hoja1!$A:$BG,I$5,$AI57)</f>
        <v>543.9</v>
      </c>
      <c r="J57" s="15" cm="1">
        <f t="array" ref="J57">INDEX(Hoja1!$A:$BG,J$5,$AI57)</f>
        <v>540.70000000000005</v>
      </c>
      <c r="K57" s="15" cm="1">
        <f t="array" ref="K57">INDEX(Hoja1!$A:$BG,K$5,$AI57)</f>
        <v>522.70000000000005</v>
      </c>
      <c r="L57" s="15" cm="1">
        <f t="array" ref="L57">INDEX(Hoja1!$A:$BG,L$5,$AI57)</f>
        <v>454.6</v>
      </c>
      <c r="M57" s="15" cm="1">
        <f t="array" ref="M57">INDEX(Hoja1!$A:$BG,M$5,$AI57)</f>
        <v>351.6</v>
      </c>
      <c r="N57" s="15" cm="1">
        <f t="array" ref="N57">INDEX(Hoja1!$A:$BG,N$5,$AI57)</f>
        <v>338.3</v>
      </c>
      <c r="O57" s="15" cm="1">
        <f t="array" ref="O57">INDEX(Hoja1!$A:$BG,O$5,$AI57)</f>
        <v>335.5</v>
      </c>
      <c r="P57" s="15" cm="1">
        <f t="array" ref="P57">INDEX(Hoja1!$A:$BG,P$5,$AI57)</f>
        <v>324.39999999999998</v>
      </c>
      <c r="Q57" s="15" cm="1">
        <f t="array" ref="Q57">INDEX(Hoja1!$A:$BG,Q$5,$AI57)</f>
        <v>325.5</v>
      </c>
      <c r="R57" s="15" cm="1">
        <f t="array" ref="R57">INDEX(Hoja1!$A:$BG,R$5,$AI57)</f>
        <v>324.3</v>
      </c>
      <c r="S57" s="15" cm="1">
        <f t="array" ref="S57">INDEX(Hoja1!$A:$BG,S$5,$AI57)</f>
        <v>324.2</v>
      </c>
      <c r="T57" s="15" cm="1">
        <f t="array" ref="T57">INDEX(Hoja1!$A:$BG,T$5,$AI57)</f>
        <v>322.7</v>
      </c>
      <c r="U57" s="15" cm="1">
        <f t="array" ref="U57">INDEX(Hoja1!$A:$BG,U$5,$AI57)</f>
        <v>321.39999999999998</v>
      </c>
      <c r="V57" s="15" cm="1">
        <f t="array" ref="V57">INDEX(Hoja1!$A:$BG,V$5,$AI57)</f>
        <v>321</v>
      </c>
      <c r="W57" s="15" cm="1">
        <f t="array" ref="W57">INDEX(Hoja1!$A:$BG,W$5,$AI57)</f>
        <v>324.8</v>
      </c>
      <c r="X57" s="15" cm="1">
        <f t="array" ref="X57">INDEX(Hoja1!$A:$BG,X$5,$AI57)</f>
        <v>323.39999999999998</v>
      </c>
      <c r="Y57" s="15" cm="1">
        <f t="array" ref="Y57">INDEX(Hoja1!$A:$BG,Y$5,$AI57)</f>
        <v>321.5</v>
      </c>
      <c r="Z57" s="15" cm="1">
        <f t="array" ref="Z57">INDEX(Hoja1!$A:$BG,Z$5,$AI57)</f>
        <v>320.39999999999998</v>
      </c>
      <c r="AA57" s="15" cm="1">
        <f t="array" ref="AA57">INDEX(Hoja1!$A:$BG,AA$5,$AI57)</f>
        <v>322.7</v>
      </c>
      <c r="AB57" s="15" cm="1">
        <f t="array" ref="AB57">INDEX(Hoja1!$A:$BG,AB$5,$AI57)</f>
        <v>317.10000000000002</v>
      </c>
      <c r="AC57" s="15" cm="1">
        <f t="array" ref="AC57">INDEX(Hoja1!$A:$BG,AC$5,$AI57)</f>
        <v>319.10000000000002</v>
      </c>
      <c r="AD57" s="15" cm="1">
        <f t="array" ref="AD57">INDEX(Hoja1!$A:$BG,AD$5,$AI57)</f>
        <v>0</v>
      </c>
      <c r="AE57" s="15" cm="1">
        <f t="array" ref="AE57">INDEX(Hoja1!$A:$BG,AE$5,$AI57)</f>
        <v>0</v>
      </c>
      <c r="AF57" s="15" cm="1">
        <f t="array" ref="AF57">INDEX(Hoja1!$A:$BG,AF$5,$AI57)</f>
        <v>0</v>
      </c>
      <c r="AG57" s="15" cm="1">
        <f t="array" ref="AG57">INDEX(Hoja1!$A:$BG,AG$5,$AI57)</f>
        <v>0</v>
      </c>
      <c r="AH57" s="15" cm="1">
        <f t="array" ref="AH57">INDEX(Hoja1!$A:$BG,AH$5,$AI57)</f>
        <v>0</v>
      </c>
      <c r="AI57" s="7">
        <v>54</v>
      </c>
      <c r="AJ57" s="7"/>
      <c r="AL57" s="3"/>
      <c r="AM57" s="7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</row>
    <row r="58" spans="1:72" x14ac:dyDescent="0.25">
      <c r="A58" s="30" t="s">
        <v>167</v>
      </c>
      <c r="B58" s="15" cm="1">
        <f t="array" ref="B58">INDEX(calc!$A:$K,B$5,$AJ58)</f>
        <v>40.085025190000003</v>
      </c>
      <c r="C58" s="15" cm="1">
        <f t="array" ref="C58">INDEX(calc!$A:$K,C$5,$AJ58)</f>
        <v>-26.231670799999996</v>
      </c>
      <c r="D58" s="15" cm="1">
        <f t="array" ref="D58">INDEX(calc!$A:$K,D$5,$AJ58)</f>
        <v>-13.977976389999995</v>
      </c>
      <c r="E58" s="15" cm="1">
        <f t="array" ref="E58">INDEX(calc!$A:$K,E$5,$AJ58)</f>
        <v>10.28948909</v>
      </c>
      <c r="F58" s="15" cm="1">
        <f t="array" ref="F58">INDEX(calc!$A:$K,F$5,$AJ58)</f>
        <v>16.6879004882</v>
      </c>
      <c r="G58" s="15" cm="1">
        <f t="array" ref="G58">INDEX(calc!$A:$K,G$5,$AJ58)</f>
        <v>-26.142696730000008</v>
      </c>
      <c r="H58" s="15" cm="1">
        <f t="array" ref="H58">INDEX(calc!$A:$K,H$5,$AJ58)</f>
        <v>12.520215185000001</v>
      </c>
      <c r="I58" s="15" cm="1">
        <f t="array" ref="I58">INDEX(calc!$A:$K,I$5,$AJ58)</f>
        <v>1.4099059729999945</v>
      </c>
      <c r="J58" s="15" cm="1">
        <f t="array" ref="J58">INDEX(calc!$A:$K,J$5,$AJ58)</f>
        <v>-6.3206116579999954</v>
      </c>
      <c r="K58" s="15" cm="1">
        <f t="array" ref="K58">INDEX(calc!$A:$K,K$5,$AJ58)</f>
        <v>-9.7041000453400112</v>
      </c>
      <c r="L58" s="15" cm="1">
        <f t="array" ref="L58">INDEX(calc!$A:$K,L$5,$AJ58)</f>
        <v>22.899999520000001</v>
      </c>
      <c r="M58" s="15" cm="1">
        <f t="array" ref="M58">INDEX(calc!$A:$K,M$5,$AJ58)</f>
        <v>-51.942000000001066</v>
      </c>
      <c r="N58" s="15" cm="1">
        <f t="array" ref="N58">INDEX(calc!$A:$K,N$5,$AJ58)</f>
        <v>-35.218799999998112</v>
      </c>
      <c r="O58" s="15" cm="1">
        <f t="array" ref="O58">INDEX(calc!$A:$K,O$5,$AJ58)</f>
        <v>-44.261946000000371</v>
      </c>
      <c r="P58" s="15" cm="1">
        <f t="array" ref="P58">INDEX(calc!$A:$K,P$5,$AJ58)</f>
        <v>-11.135799999999668</v>
      </c>
      <c r="Q58" s="15" cm="1">
        <f t="array" ref="Q58">INDEX(calc!$A:$K,Q$5,$AJ58)</f>
        <v>-0.60455000000278403</v>
      </c>
      <c r="R58" s="15" cm="1">
        <f t="array" ref="R58">INDEX(calc!$A:$K,R$5,$AJ58)</f>
        <v>-3.5970970000010509</v>
      </c>
      <c r="S58" s="15" cm="1">
        <f t="array" ref="S58">INDEX(calc!$A:$K,S$5,$AJ58)</f>
        <v>3.5966100000009926</v>
      </c>
      <c r="T58" s="15" cm="1">
        <f t="array" ref="T58">INDEX(calc!$A:$K,T$5,$AJ58)</f>
        <v>4.3408999999995785</v>
      </c>
      <c r="U58" s="15" cm="1">
        <f t="array" ref="U58">INDEX(calc!$A:$K,U$5,$AJ58)</f>
        <v>4.7986000000023772</v>
      </c>
      <c r="V58" s="15" cm="1">
        <f t="array" ref="V58">INDEX(calc!$A:$K,V$5,$AJ58)</f>
        <v>-8.8852000000013778</v>
      </c>
      <c r="W58" s="15" cm="1">
        <f t="array" ref="W58">INDEX(calc!$A:$K,W$5,$AJ58)</f>
        <v>-6.4052099999998156</v>
      </c>
      <c r="X58" s="15" cm="1">
        <f t="array" ref="X58">INDEX(calc!$A:$K,X$5,$AJ58)</f>
        <v>-2.5657899999974552</v>
      </c>
      <c r="Y58" s="15" cm="1">
        <f t="array" ref="Y58">INDEX(calc!$A:$K,Y$5,$AJ58)</f>
        <v>4.2049309999981723</v>
      </c>
      <c r="Z58" s="15" cm="1">
        <f t="array" ref="Z58">INDEX(calc!$A:$K,Z$5,$AJ58)</f>
        <v>0.67676700000021373</v>
      </c>
      <c r="AA58" s="15" cm="1">
        <f t="array" ref="AA58">INDEX(calc!$A:$K,AA$5,$AJ58)</f>
        <v>-3.9889820000017377</v>
      </c>
      <c r="AB58" s="15" cm="1">
        <f t="array" ref="AB58">INDEX(calc!$A:$K,AB$5,$AJ58)</f>
        <v>6.8533000000035162</v>
      </c>
      <c r="AC58" s="15" cm="1">
        <f t="array" ref="AC58">INDEX(calc!$A:$K,AC$5,$AJ58)</f>
        <v>-3.5080999999999567</v>
      </c>
      <c r="AD58" s="15" cm="1">
        <f t="array" ref="AD58">INDEX(calc!$A:$K,AD$5,$AJ58)</f>
        <v>0</v>
      </c>
      <c r="AE58" s="15" cm="1">
        <f t="array" ref="AE58">INDEX(calc!$A:$K,AE$5,$AJ58)</f>
        <v>0</v>
      </c>
      <c r="AF58" s="15" cm="1">
        <f t="array" ref="AF58">INDEX(calc!$A:$K,AF$5,$AJ58)</f>
        <v>0</v>
      </c>
      <c r="AG58" s="15" cm="1">
        <f t="array" ref="AG58">INDEX(calc!$A:$K,AG$5,$AJ58)</f>
        <v>0</v>
      </c>
      <c r="AH58" s="15" cm="1">
        <f t="array" ref="AH58">INDEX(calc!$A:$K,AH$5,$AJ58)</f>
        <v>0</v>
      </c>
      <c r="AI58" s="7"/>
      <c r="AJ58" s="7">
        <v>8</v>
      </c>
      <c r="AL58" s="3"/>
      <c r="AM58" s="7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</row>
    <row r="59" spans="1:72" x14ac:dyDescent="0.25">
      <c r="A59" s="25" t="s">
        <v>168</v>
      </c>
      <c r="B59" s="20">
        <f>SUM(B56:B58)</f>
        <v>633.23502518999999</v>
      </c>
      <c r="C59" s="20">
        <f t="shared" ref="C59:K59" si="33">SUM(C56:C58)</f>
        <v>555.29832920000001</v>
      </c>
      <c r="D59" s="20">
        <f>SUM(D56:D58)</f>
        <v>557.05202360999999</v>
      </c>
      <c r="E59" s="20">
        <f t="shared" si="33"/>
        <v>574.94948909000004</v>
      </c>
      <c r="F59" s="20">
        <f t="shared" si="33"/>
        <v>588.57790048819993</v>
      </c>
      <c r="G59" s="20">
        <f>SUM(G56:G58)</f>
        <v>551.15730327000006</v>
      </c>
      <c r="H59" s="20">
        <f t="shared" si="33"/>
        <v>584.78021518499997</v>
      </c>
      <c r="I59" s="20">
        <f t="shared" si="33"/>
        <v>568.79990597300002</v>
      </c>
      <c r="J59" s="20">
        <f t="shared" si="33"/>
        <v>557.64938834200007</v>
      </c>
      <c r="K59" s="20">
        <f t="shared" si="33"/>
        <v>534.25589995465998</v>
      </c>
      <c r="L59" s="20">
        <f>SUM(L56:L58)</f>
        <v>491.81999952000001</v>
      </c>
      <c r="M59" s="20">
        <f t="shared" ref="M59" si="34">SUM(M56:M58)</f>
        <v>307.82399999999893</v>
      </c>
      <c r="N59" s="20">
        <f>SUM(N56:N58)</f>
        <v>316.80120000000193</v>
      </c>
      <c r="O59" s="20">
        <f t="shared" ref="O59" si="35">SUM(O56:O58)</f>
        <v>305.09805399999965</v>
      </c>
      <c r="P59" s="20">
        <f>SUM(P56:P58)</f>
        <v>327.2042000000003</v>
      </c>
      <c r="Q59" s="20">
        <f t="shared" ref="Q59:R59" si="36">SUM(Q56:Q58)</f>
        <v>339.41544999999718</v>
      </c>
      <c r="R59" s="20">
        <f t="shared" si="36"/>
        <v>335.19290299999898</v>
      </c>
      <c r="S59" s="20">
        <f>SUM(S56:S58)</f>
        <v>342.37661000000094</v>
      </c>
      <c r="T59" s="20">
        <f t="shared" ref="T59:W59" si="37">SUM(T56:T58)</f>
        <v>341.38089999999954</v>
      </c>
      <c r="U59" s="20">
        <f t="shared" si="37"/>
        <v>340.20860000000232</v>
      </c>
      <c r="V59" s="20">
        <f t="shared" si="37"/>
        <v>326.23479999999864</v>
      </c>
      <c r="W59" s="20">
        <f t="shared" si="37"/>
        <v>333.16479000000015</v>
      </c>
      <c r="X59" s="20">
        <f>SUM(X56:X58)</f>
        <v>335.22421000000253</v>
      </c>
      <c r="Y59" s="20">
        <f t="shared" ref="Y59:AA59" si="38">SUM(Y56:Y58)</f>
        <v>339.98493099999814</v>
      </c>
      <c r="Z59" s="20">
        <f t="shared" si="38"/>
        <v>334.98676700000021</v>
      </c>
      <c r="AA59" s="20">
        <f t="shared" si="38"/>
        <v>333.63101799999828</v>
      </c>
      <c r="AB59" s="20">
        <f>SUM(AB56:AB58)</f>
        <v>337.42330000000356</v>
      </c>
      <c r="AC59" s="20">
        <f t="shared" ref="AC59" si="39">SUM(AC56:AC58)</f>
        <v>330.00190000000009</v>
      </c>
      <c r="AD59" s="20">
        <f>SUM(AD56:AD58)</f>
        <v>0</v>
      </c>
      <c r="AE59" s="20">
        <f t="shared" ref="AE59:AG59" si="40">SUM(AE56:AE58)</f>
        <v>0</v>
      </c>
      <c r="AF59" s="20">
        <f t="shared" si="40"/>
        <v>0</v>
      </c>
      <c r="AG59" s="20">
        <f t="shared" si="40"/>
        <v>0</v>
      </c>
      <c r="AH59" s="20">
        <f>SUM(AH56:AH58)</f>
        <v>0</v>
      </c>
      <c r="AI59" s="20"/>
      <c r="AJ59" s="20"/>
      <c r="AK59" s="3"/>
      <c r="AL59" s="3"/>
      <c r="AM59" s="7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</row>
    <row r="60" spans="1:7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</row>
    <row r="61" spans="1:72" x14ac:dyDescent="0.25">
      <c r="A61" s="4" t="s">
        <v>169</v>
      </c>
      <c r="B61" s="5">
        <v>2025</v>
      </c>
      <c r="C61" s="5">
        <v>2026</v>
      </c>
      <c r="D61" s="5">
        <v>2027</v>
      </c>
      <c r="E61" s="5">
        <v>2028</v>
      </c>
      <c r="F61" s="5">
        <v>2029</v>
      </c>
      <c r="G61" s="5">
        <v>2030</v>
      </c>
      <c r="H61" s="5">
        <v>2031</v>
      </c>
      <c r="I61" s="5">
        <v>2032</v>
      </c>
      <c r="J61" s="5">
        <v>2033</v>
      </c>
      <c r="K61" s="5">
        <v>2034</v>
      </c>
      <c r="L61" s="5">
        <v>2035</v>
      </c>
      <c r="M61" s="5">
        <v>2036</v>
      </c>
      <c r="N61" s="5">
        <v>2037</v>
      </c>
      <c r="O61" s="5">
        <v>2038</v>
      </c>
      <c r="P61" s="5">
        <v>2039</v>
      </c>
      <c r="Q61" s="5">
        <v>2040</v>
      </c>
      <c r="R61" s="5">
        <v>2041</v>
      </c>
      <c r="S61" s="5">
        <v>2042</v>
      </c>
      <c r="T61" s="5">
        <v>2043</v>
      </c>
      <c r="U61" s="5">
        <v>2044</v>
      </c>
      <c r="V61" s="5">
        <v>2045</v>
      </c>
      <c r="W61" s="5">
        <v>2046</v>
      </c>
      <c r="X61" s="5">
        <v>2047</v>
      </c>
      <c r="Y61" s="5">
        <v>2048</v>
      </c>
      <c r="Z61" s="5">
        <v>2049</v>
      </c>
      <c r="AA61" s="5">
        <v>2050</v>
      </c>
      <c r="AB61" s="5">
        <v>2051</v>
      </c>
      <c r="AC61" s="5">
        <v>2052</v>
      </c>
      <c r="AD61" s="5">
        <v>2065</v>
      </c>
      <c r="AE61" s="5">
        <v>2066</v>
      </c>
      <c r="AF61" s="5">
        <v>2067</v>
      </c>
      <c r="AG61" s="5">
        <v>2068</v>
      </c>
      <c r="AH61" s="5">
        <v>2069</v>
      </c>
      <c r="AI61" s="5"/>
      <c r="AJ61" s="5"/>
      <c r="AK61" s="6" t="s">
        <v>71</v>
      </c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</row>
    <row r="62" spans="1:72" x14ac:dyDescent="0.25">
      <c r="A62" s="31" t="s">
        <v>170</v>
      </c>
      <c r="B62" s="32">
        <f>+B33-B53</f>
        <v>529.77855000000056</v>
      </c>
      <c r="C62" s="32">
        <f>+C33-C53</f>
        <v>555.73865000000023</v>
      </c>
      <c r="D62" s="32">
        <f>+D33-D53</f>
        <v>495.99190000000044</v>
      </c>
      <c r="E62" s="32">
        <f>+E33-E53</f>
        <v>481.24507999999992</v>
      </c>
      <c r="F62" s="32">
        <f t="shared" ref="F62:L62" si="41">+F33-F53</f>
        <v>591.62149999999963</v>
      </c>
      <c r="G62" s="32">
        <f t="shared" si="41"/>
        <v>551.84410000000014</v>
      </c>
      <c r="H62" s="32">
        <f t="shared" si="41"/>
        <v>585.30346999999995</v>
      </c>
      <c r="I62" s="32">
        <f t="shared" si="41"/>
        <v>569.31331000000046</v>
      </c>
      <c r="J62" s="32">
        <f t="shared" si="41"/>
        <v>558.20533999999975</v>
      </c>
      <c r="K62" s="32">
        <f t="shared" si="41"/>
        <v>534.71694999999977</v>
      </c>
      <c r="L62" s="32">
        <f t="shared" si="41"/>
        <v>491.36217999999985</v>
      </c>
      <c r="M62" s="32">
        <f t="shared" ref="M62" si="42">+M33-M53</f>
        <v>308.35563000000002</v>
      </c>
      <c r="N62" s="32">
        <f>+N33-N53</f>
        <v>318.51933000000008</v>
      </c>
      <c r="O62" s="32">
        <f>+O33-O53</f>
        <v>308.81884000000014</v>
      </c>
      <c r="P62" s="32">
        <f>+P33-P53</f>
        <v>328.26232000000005</v>
      </c>
      <c r="Q62" s="32">
        <f>+Q33-Q53</f>
        <v>340.07632999999976</v>
      </c>
      <c r="R62" s="32">
        <f t="shared" ref="R62:Y62" si="43">+R33-R53</f>
        <v>335.8887400000001</v>
      </c>
      <c r="S62" s="32">
        <f t="shared" si="43"/>
        <v>345.06988999999999</v>
      </c>
      <c r="T62" s="32">
        <f t="shared" si="43"/>
        <v>342.12126000000012</v>
      </c>
      <c r="U62" s="32">
        <f t="shared" si="43"/>
        <v>340.62079999999992</v>
      </c>
      <c r="V62" s="32">
        <f t="shared" si="43"/>
        <v>328.16666000000009</v>
      </c>
      <c r="W62" s="32">
        <f t="shared" si="43"/>
        <v>333.87889999999993</v>
      </c>
      <c r="X62" s="32">
        <f t="shared" si="43"/>
        <v>335.89115000000015</v>
      </c>
      <c r="Y62" s="32">
        <f t="shared" si="43"/>
        <v>341.58765999999991</v>
      </c>
      <c r="Z62" s="32">
        <f t="shared" ref="Z62:AC62" si="44">+Z33-Z53</f>
        <v>335.70298000000003</v>
      </c>
      <c r="AA62" s="32">
        <f t="shared" si="44"/>
        <v>334.22294000000011</v>
      </c>
      <c r="AB62" s="32">
        <f t="shared" si="44"/>
        <v>338.04916000000026</v>
      </c>
      <c r="AC62" s="32">
        <f t="shared" si="44"/>
        <v>330.72375999999986</v>
      </c>
      <c r="AD62" s="32">
        <f t="shared" ref="AD62:AH62" si="45">+AD33-AD53</f>
        <v>0</v>
      </c>
      <c r="AE62" s="32">
        <f t="shared" si="45"/>
        <v>0</v>
      </c>
      <c r="AF62" s="32">
        <f t="shared" si="45"/>
        <v>0</v>
      </c>
      <c r="AG62" s="32">
        <f t="shared" si="45"/>
        <v>0</v>
      </c>
      <c r="AH62" s="32">
        <f t="shared" si="45"/>
        <v>0</v>
      </c>
      <c r="AI62" s="33"/>
      <c r="AJ62" s="3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</row>
    <row r="63" spans="1:72" x14ac:dyDescent="0.25">
      <c r="A63" s="31" t="s">
        <v>171</v>
      </c>
      <c r="B63" s="34">
        <f>+B33-B53-B59</f>
        <v>-103.45647518999942</v>
      </c>
      <c r="C63" s="34">
        <f>+C33-C53-C59</f>
        <v>0.44032080000022233</v>
      </c>
      <c r="D63" s="34">
        <f t="shared" ref="D63:L63" si="46">+D33-D53-D59</f>
        <v>-61.06012360999955</v>
      </c>
      <c r="E63" s="34">
        <f t="shared" si="46"/>
        <v>-93.704409090000127</v>
      </c>
      <c r="F63" s="34">
        <f t="shared" si="46"/>
        <v>3.0435995117996981</v>
      </c>
      <c r="G63" s="34">
        <f t="shared" si="46"/>
        <v>0.68679673000008279</v>
      </c>
      <c r="H63" s="34">
        <f t="shared" si="46"/>
        <v>0.52325481499997295</v>
      </c>
      <c r="I63" s="34">
        <f t="shared" si="46"/>
        <v>0.51340402700043342</v>
      </c>
      <c r="J63" s="34">
        <f t="shared" si="46"/>
        <v>0.55595165799968527</v>
      </c>
      <c r="K63" s="34">
        <f t="shared" si="46"/>
        <v>0.46105004533978899</v>
      </c>
      <c r="L63" s="34">
        <f t="shared" si="46"/>
        <v>-0.45781952000015735</v>
      </c>
      <c r="M63" s="34">
        <f t="shared" ref="M63" si="47">+M33-M53-M59</f>
        <v>0.53163000000108696</v>
      </c>
      <c r="N63" s="34">
        <f>+N33-N53-N59</f>
        <v>1.7181299999981547</v>
      </c>
      <c r="O63" s="34">
        <f>+O33-O53-O59</f>
        <v>3.7207860000004871</v>
      </c>
      <c r="P63" s="34">
        <f t="shared" ref="P63:Y63" si="48">+P33-P53-P59</f>
        <v>1.0581199999997466</v>
      </c>
      <c r="Q63" s="34">
        <f t="shared" si="48"/>
        <v>0.66088000000257807</v>
      </c>
      <c r="R63" s="34">
        <f t="shared" si="48"/>
        <v>0.69583700000112003</v>
      </c>
      <c r="S63" s="34">
        <f t="shared" si="48"/>
        <v>2.6932799999990493</v>
      </c>
      <c r="T63" s="34">
        <f t="shared" si="48"/>
        <v>0.74036000000057811</v>
      </c>
      <c r="U63" s="34">
        <f t="shared" si="48"/>
        <v>0.41219999999759693</v>
      </c>
      <c r="V63" s="34">
        <f t="shared" si="48"/>
        <v>1.9318600000014499</v>
      </c>
      <c r="W63" s="34">
        <f t="shared" si="48"/>
        <v>0.71410999999977776</v>
      </c>
      <c r="X63" s="34">
        <f t="shared" si="48"/>
        <v>0.66693999999762354</v>
      </c>
      <c r="Y63" s="34">
        <f t="shared" si="48"/>
        <v>1.6027290000017729</v>
      </c>
      <c r="Z63" s="34">
        <f t="shared" ref="Z63:AC63" si="49">+Z33-Z53-Z59</f>
        <v>0.71621299999981147</v>
      </c>
      <c r="AA63" s="34">
        <f t="shared" si="49"/>
        <v>0.59192200000182993</v>
      </c>
      <c r="AB63" s="34">
        <f t="shared" si="49"/>
        <v>0.62585999999669184</v>
      </c>
      <c r="AC63" s="34">
        <f t="shared" si="49"/>
        <v>0.72185999999976502</v>
      </c>
      <c r="AD63" s="34">
        <f t="shared" ref="AD63:AH63" si="50">+AD33-AD53-AD59</f>
        <v>0</v>
      </c>
      <c r="AE63" s="34">
        <f t="shared" si="50"/>
        <v>0</v>
      </c>
      <c r="AF63" s="34">
        <f t="shared" si="50"/>
        <v>0</v>
      </c>
      <c r="AG63" s="34">
        <f t="shared" si="50"/>
        <v>0</v>
      </c>
      <c r="AH63" s="34">
        <f t="shared" si="50"/>
        <v>0</v>
      </c>
      <c r="AI63" s="33"/>
      <c r="AJ63" s="3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</row>
    <row r="64" spans="1:72" x14ac:dyDescent="0.25">
      <c r="A64" s="31" t="s">
        <v>172</v>
      </c>
      <c r="B64" s="35">
        <f>+B63/B33</f>
        <v>-9.3269511941680441E-2</v>
      </c>
      <c r="C64" s="44">
        <f t="shared" ref="C64:L64" si="51">+C63/C33</f>
        <v>3.7928655391660052E-4</v>
      </c>
      <c r="D64" s="35">
        <f t="shared" si="51"/>
        <v>-5.4388834817861845E-2</v>
      </c>
      <c r="E64" s="35">
        <f t="shared" si="51"/>
        <v>-8.2954820645642427E-2</v>
      </c>
      <c r="F64" s="35">
        <f t="shared" si="51"/>
        <v>2.4539628812332236E-3</v>
      </c>
      <c r="G64" s="35">
        <f t="shared" si="51"/>
        <v>5.6532138632682126E-4</v>
      </c>
      <c r="H64" s="35">
        <f t="shared" si="51"/>
        <v>4.1290199259102659E-4</v>
      </c>
      <c r="I64" s="35">
        <f t="shared" si="51"/>
        <v>4.0531220957015242E-4</v>
      </c>
      <c r="J64" s="35">
        <f t="shared" si="51"/>
        <v>4.386498081199304E-4</v>
      </c>
      <c r="K64" s="35">
        <f t="shared" si="51"/>
        <v>3.6190268320438591E-4</v>
      </c>
      <c r="L64" s="35">
        <f t="shared" si="51"/>
        <v>-3.690071250078897E-4</v>
      </c>
      <c r="M64" s="35">
        <f t="shared" ref="M64" si="52">+M63/M33</f>
        <v>5.0573073025040965E-4</v>
      </c>
      <c r="N64" s="35">
        <f>+N63/N33</f>
        <v>1.636337085342584E-3</v>
      </c>
      <c r="O64" s="44">
        <f t="shared" ref="O64:Y64" si="53">+O63/O33</f>
        <v>3.5417071905793043E-3</v>
      </c>
      <c r="P64" s="35">
        <f t="shared" si="53"/>
        <v>1.0087153609676523E-3</v>
      </c>
      <c r="Q64" s="35">
        <f t="shared" si="53"/>
        <v>6.305701452158335E-4</v>
      </c>
      <c r="R64" s="35">
        <f t="shared" si="53"/>
        <v>6.6495370398615E-4</v>
      </c>
      <c r="S64" s="35">
        <f t="shared" si="53"/>
        <v>2.5574912307007817E-3</v>
      </c>
      <c r="T64" s="35">
        <f t="shared" si="53"/>
        <v>7.0449411982118711E-4</v>
      </c>
      <c r="U64" s="35">
        <f t="shared" si="53"/>
        <v>3.9244287175945391E-4</v>
      </c>
      <c r="V64" s="35">
        <f t="shared" si="53"/>
        <v>1.8559682161445926E-3</v>
      </c>
      <c r="W64" s="35">
        <f t="shared" si="53"/>
        <v>6.854567626098909E-4</v>
      </c>
      <c r="X64" s="35">
        <f t="shared" si="53"/>
        <v>6.418757902280002E-4</v>
      </c>
      <c r="Y64" s="35">
        <f t="shared" si="53"/>
        <v>1.5295028576782E-3</v>
      </c>
      <c r="Z64" s="35">
        <f t="shared" ref="Z64:AC64" si="54">+Z63/Z33</f>
        <v>6.8333185035885291E-4</v>
      </c>
      <c r="AA64" s="35">
        <f t="shared" si="54"/>
        <v>5.6810630209062831E-4</v>
      </c>
      <c r="AB64" s="35">
        <f t="shared" si="54"/>
        <v>5.9787619541368578E-4</v>
      </c>
      <c r="AC64" s="35">
        <f t="shared" si="54"/>
        <v>6.8996974335551909E-4</v>
      </c>
      <c r="AD64" s="35" t="e">
        <f t="shared" ref="AD64:AH64" si="55">+AD63/AD33</f>
        <v>#DIV/0!</v>
      </c>
      <c r="AE64" s="35" t="e">
        <f t="shared" si="55"/>
        <v>#DIV/0!</v>
      </c>
      <c r="AF64" s="35" t="e">
        <f t="shared" si="55"/>
        <v>#DIV/0!</v>
      </c>
      <c r="AG64" s="35" t="e">
        <f t="shared" si="55"/>
        <v>#DIV/0!</v>
      </c>
      <c r="AH64" s="35" t="e">
        <f t="shared" si="55"/>
        <v>#DIV/0!</v>
      </c>
      <c r="AI64" s="33"/>
      <c r="AJ64" s="3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</row>
    <row r="65" spans="1:72" x14ac:dyDescent="0.25">
      <c r="A65" s="31" t="s">
        <v>171</v>
      </c>
      <c r="B65" s="36">
        <f>B63-B22-B28</f>
        <v>-104.06147518999941</v>
      </c>
      <c r="C65" s="36">
        <f t="shared" ref="C65:L65" si="56">C63-C22-C28</f>
        <v>-0.16467919999977765</v>
      </c>
      <c r="D65" s="36">
        <f t="shared" si="56"/>
        <v>-61.665123609999547</v>
      </c>
      <c r="E65" s="36">
        <f t="shared" si="56"/>
        <v>-94.309409090000116</v>
      </c>
      <c r="F65" s="36">
        <f t="shared" si="56"/>
        <v>2.4385995117996981</v>
      </c>
      <c r="G65" s="36">
        <f t="shared" si="56"/>
        <v>8.1796730000082807E-2</v>
      </c>
      <c r="H65" s="36">
        <f t="shared" si="56"/>
        <v>-8.1745185000027032E-2</v>
      </c>
      <c r="I65" s="36">
        <f t="shared" si="56"/>
        <v>-9.1595972999566566E-2</v>
      </c>
      <c r="J65" s="36">
        <f t="shared" si="56"/>
        <v>-4.9048342000314715E-2</v>
      </c>
      <c r="K65" s="36">
        <f t="shared" si="56"/>
        <v>-0.14394995466021099</v>
      </c>
      <c r="L65" s="36">
        <f t="shared" si="56"/>
        <v>-1.0628195200001573</v>
      </c>
      <c r="M65" s="36">
        <f t="shared" ref="M65" si="57">M63-M22-M28</f>
        <v>-7.3369999998913027E-2</v>
      </c>
      <c r="N65" s="36">
        <f>N63-N22-N28</f>
        <v>1.1131299999981548</v>
      </c>
      <c r="O65" s="36">
        <f t="shared" ref="O65:Y65" si="58">O63-O22-O28</f>
        <v>3.1157860000004871</v>
      </c>
      <c r="P65" s="36">
        <f t="shared" si="58"/>
        <v>0.45311999999974656</v>
      </c>
      <c r="Q65" s="36">
        <f t="shared" si="58"/>
        <v>5.588000000257809E-2</v>
      </c>
      <c r="R65" s="36">
        <f t="shared" si="58"/>
        <v>9.083700000112005E-2</v>
      </c>
      <c r="S65" s="36">
        <f t="shared" si="58"/>
        <v>2.0882799999990493</v>
      </c>
      <c r="T65" s="36">
        <f t="shared" si="58"/>
        <v>0.13536000000057813</v>
      </c>
      <c r="U65" s="36">
        <f t="shared" si="58"/>
        <v>-0.19280000000240305</v>
      </c>
      <c r="V65" s="36">
        <f t="shared" si="58"/>
        <v>1.3268600000014499</v>
      </c>
      <c r="W65" s="36">
        <f t="shared" si="58"/>
        <v>0.10910999999977777</v>
      </c>
      <c r="X65" s="36">
        <f t="shared" si="58"/>
        <v>6.1939999997623563E-2</v>
      </c>
      <c r="Y65" s="36">
        <f t="shared" si="58"/>
        <v>0.99772900000177289</v>
      </c>
      <c r="Z65" s="36">
        <f t="shared" ref="Z65:AC65" si="59">Z63-Z22-Z28</f>
        <v>0.11121299999981149</v>
      </c>
      <c r="AA65" s="36">
        <f t="shared" si="59"/>
        <v>-1.3077999998170053E-2</v>
      </c>
      <c r="AB65" s="36">
        <f t="shared" si="59"/>
        <v>2.0859999996691858E-2</v>
      </c>
      <c r="AC65" s="36">
        <f t="shared" si="59"/>
        <v>0.11685999999976504</v>
      </c>
      <c r="AD65" s="36">
        <f t="shared" ref="AD65:AH65" si="60">AD63-AD22-AD28</f>
        <v>0</v>
      </c>
      <c r="AE65" s="36">
        <f t="shared" si="60"/>
        <v>0</v>
      </c>
      <c r="AF65" s="36">
        <f t="shared" si="60"/>
        <v>0</v>
      </c>
      <c r="AG65" s="36">
        <f t="shared" si="60"/>
        <v>0</v>
      </c>
      <c r="AH65" s="36">
        <f t="shared" si="60"/>
        <v>0</v>
      </c>
      <c r="AI65" s="33"/>
      <c r="AJ65" s="3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</row>
    <row r="66" spans="1:72" x14ac:dyDescent="0.25">
      <c r="A66" s="31" t="s">
        <v>172</v>
      </c>
      <c r="B66" s="35">
        <f>+B65/B33</f>
        <v>-9.3814939906639472E-2</v>
      </c>
      <c r="C66" s="35">
        <f t="shared" ref="C66:L66" si="61">+C65/C33</f>
        <v>-1.418524999718995E-4</v>
      </c>
      <c r="D66" s="35">
        <f t="shared" si="61"/>
        <v>-5.4927733908125352E-2</v>
      </c>
      <c r="E66" s="35">
        <f>+E65/E33</f>
        <v>-8.3490416216630003E-2</v>
      </c>
      <c r="F66" s="35">
        <f t="shared" si="61"/>
        <v>1.9661695505435958E-3</v>
      </c>
      <c r="G66" s="35">
        <f t="shared" si="61"/>
        <v>6.7329151087603358E-5</v>
      </c>
      <c r="H66" s="35">
        <f t="shared" si="61"/>
        <v>-6.450537826629461E-5</v>
      </c>
      <c r="I66" s="35">
        <f t="shared" si="61"/>
        <v>-7.2311404375001155E-5</v>
      </c>
      <c r="J66" s="35">
        <f t="shared" si="61"/>
        <v>-3.8699490319805743E-5</v>
      </c>
      <c r="K66" s="35">
        <f t="shared" si="61"/>
        <v>-1.1299396966827309E-4</v>
      </c>
      <c r="L66" s="35">
        <f t="shared" si="61"/>
        <v>-8.5664319310235738E-4</v>
      </c>
      <c r="M66" s="35">
        <f t="shared" ref="M66" si="62">+M65/M33</f>
        <v>-6.9795654266777601E-5</v>
      </c>
      <c r="N66" s="35">
        <f>+N65/N33</f>
        <v>1.0601385807862778E-3</v>
      </c>
      <c r="O66" s="35">
        <f t="shared" ref="O66:P66" si="63">+O65/O33</f>
        <v>2.9658254144437784E-3</v>
      </c>
      <c r="P66" s="35">
        <f t="shared" si="63"/>
        <v>4.3196339201746162E-4</v>
      </c>
      <c r="Q66" s="35">
        <f>+Q65/Q33</f>
        <v>5.3317182720235119E-5</v>
      </c>
      <c r="R66" s="35">
        <f t="shared" ref="R66:Y66" si="64">+R65/R33</f>
        <v>8.6805386332772569E-5</v>
      </c>
      <c r="S66" s="35">
        <f t="shared" si="64"/>
        <v>1.9829938911837173E-3</v>
      </c>
      <c r="T66" s="35">
        <f t="shared" si="64"/>
        <v>1.2880264203810133E-4</v>
      </c>
      <c r="U66" s="35">
        <f t="shared" si="64"/>
        <v>-1.8355891721641649E-4</v>
      </c>
      <c r="V66" s="35">
        <f t="shared" si="64"/>
        <v>1.2747352226737223E-3</v>
      </c>
      <c r="W66" s="35">
        <f t="shared" si="64"/>
        <v>1.0473202639402354E-4</v>
      </c>
      <c r="X66" s="35">
        <f t="shared" si="64"/>
        <v>5.9612238650161364E-5</v>
      </c>
      <c r="Y66" s="35">
        <f t="shared" si="64"/>
        <v>9.5214434672950723E-4</v>
      </c>
      <c r="Z66" s="35">
        <f t="shared" ref="Z66:AC66" si="65">+Z65/Z33</f>
        <v>1.0610724054694664E-4</v>
      </c>
      <c r="AA66" s="35">
        <f t="shared" si="65"/>
        <v>-1.2551812937648312E-5</v>
      </c>
      <c r="AB66" s="35">
        <f t="shared" si="65"/>
        <v>1.9927295935860335E-5</v>
      </c>
      <c r="AC66" s="35">
        <f t="shared" si="65"/>
        <v>1.1169737096998047E-4</v>
      </c>
      <c r="AD66" s="35" t="e">
        <f t="shared" ref="AD66:AH66" si="66">+AD65/AD33</f>
        <v>#DIV/0!</v>
      </c>
      <c r="AE66" s="35" t="e">
        <f t="shared" si="66"/>
        <v>#DIV/0!</v>
      </c>
      <c r="AF66" s="35" t="e">
        <f t="shared" si="66"/>
        <v>#DIV/0!</v>
      </c>
      <c r="AG66" s="35" t="e">
        <f t="shared" si="66"/>
        <v>#DIV/0!</v>
      </c>
      <c r="AH66" s="35" t="e">
        <f t="shared" si="66"/>
        <v>#DIV/0!</v>
      </c>
      <c r="AI66" s="33"/>
      <c r="AJ66" s="3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</row>
    <row r="67" spans="1:72" x14ac:dyDescent="0.25">
      <c r="A67" s="31" t="s">
        <v>171</v>
      </c>
      <c r="B67" s="36">
        <f>B65-B25</f>
        <v>-104.38837518999941</v>
      </c>
      <c r="C67" s="36">
        <f t="shared" ref="C67:L67" si="67">C65-C25</f>
        <v>-0.16467919999977765</v>
      </c>
      <c r="D67" s="36">
        <f t="shared" si="67"/>
        <v>-61.665123609999547</v>
      </c>
      <c r="E67" s="36">
        <f t="shared" si="67"/>
        <v>-94.309409090000116</v>
      </c>
      <c r="F67" s="36">
        <f t="shared" si="67"/>
        <v>2.4385995117996981</v>
      </c>
      <c r="G67" s="36">
        <f t="shared" si="67"/>
        <v>8.1796730000082807E-2</v>
      </c>
      <c r="H67" s="36">
        <f t="shared" si="67"/>
        <v>-8.1745185000027032E-2</v>
      </c>
      <c r="I67" s="36">
        <f t="shared" si="67"/>
        <v>-9.1595972999566566E-2</v>
      </c>
      <c r="J67" s="36">
        <f t="shared" si="67"/>
        <v>-4.9048342000314715E-2</v>
      </c>
      <c r="K67" s="36">
        <f t="shared" si="67"/>
        <v>-0.14394995466021099</v>
      </c>
      <c r="L67" s="36">
        <f t="shared" si="67"/>
        <v>-1.0628195200001573</v>
      </c>
      <c r="M67" s="36">
        <f t="shared" ref="M67" si="68">M65-M25</f>
        <v>-7.3369999998913027E-2</v>
      </c>
      <c r="N67" s="36">
        <f>N65-N25</f>
        <v>1.1131299999981548</v>
      </c>
      <c r="O67" s="36">
        <f t="shared" ref="O67:Y67" si="69">O65-O25</f>
        <v>3.1157860000004871</v>
      </c>
      <c r="P67" s="36">
        <f t="shared" si="69"/>
        <v>0.45311999999974656</v>
      </c>
      <c r="Q67" s="36">
        <f t="shared" si="69"/>
        <v>5.588000000257809E-2</v>
      </c>
      <c r="R67" s="36">
        <f t="shared" si="69"/>
        <v>9.083700000112005E-2</v>
      </c>
      <c r="S67" s="36">
        <f t="shared" si="69"/>
        <v>2.0882799999990493</v>
      </c>
      <c r="T67" s="36">
        <f t="shared" si="69"/>
        <v>0.13536000000057813</v>
      </c>
      <c r="U67" s="36">
        <f t="shared" si="69"/>
        <v>-0.19280000000240305</v>
      </c>
      <c r="V67" s="36">
        <f t="shared" si="69"/>
        <v>1.3268600000014499</v>
      </c>
      <c r="W67" s="36">
        <f t="shared" si="69"/>
        <v>0.10910999999977777</v>
      </c>
      <c r="X67" s="36">
        <f t="shared" si="69"/>
        <v>6.1939999997623563E-2</v>
      </c>
      <c r="Y67" s="36">
        <f t="shared" si="69"/>
        <v>0.99772900000177289</v>
      </c>
      <c r="Z67" s="36">
        <f t="shared" ref="Z67:AC67" si="70">Z65-Z25</f>
        <v>0.11121299999981149</v>
      </c>
      <c r="AA67" s="36">
        <f t="shared" si="70"/>
        <v>-1.3077999998170053E-2</v>
      </c>
      <c r="AB67" s="36">
        <f t="shared" si="70"/>
        <v>2.0859999996691858E-2</v>
      </c>
      <c r="AC67" s="36">
        <f t="shared" si="70"/>
        <v>0.11685999999976504</v>
      </c>
      <c r="AD67" s="36">
        <f t="shared" ref="AD67:AH67" si="71">AD65-AD25</f>
        <v>0</v>
      </c>
      <c r="AE67" s="36">
        <f t="shared" si="71"/>
        <v>0</v>
      </c>
      <c r="AF67" s="36">
        <f t="shared" si="71"/>
        <v>0</v>
      </c>
      <c r="AG67" s="36">
        <f t="shared" si="71"/>
        <v>0</v>
      </c>
      <c r="AH67" s="36">
        <f t="shared" si="71"/>
        <v>0</v>
      </c>
      <c r="AI67" s="33"/>
      <c r="AJ67" s="33"/>
      <c r="AL67" s="3"/>
      <c r="AM67" s="3"/>
      <c r="AN67" s="3"/>
      <c r="AO67" s="3"/>
      <c r="AP67" s="3"/>
      <c r="AQ67" s="3"/>
      <c r="AR67" s="3"/>
      <c r="AS67" s="3"/>
      <c r="AT67" s="3"/>
      <c r="AU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J67" s="3"/>
      <c r="BK67" s="3"/>
      <c r="BN67" s="3"/>
      <c r="BO67" s="3"/>
      <c r="BQ67" s="3"/>
      <c r="BR67" s="3"/>
      <c r="BS67" s="3"/>
      <c r="BT67" s="3"/>
    </row>
    <row r="68" spans="1:72" x14ac:dyDescent="0.25">
      <c r="A68" s="31" t="s">
        <v>172</v>
      </c>
      <c r="B68" s="35">
        <f t="shared" ref="B68:L68" si="72">+B67/B33</f>
        <v>-9.4109651314482623E-2</v>
      </c>
      <c r="C68" s="35">
        <f t="shared" si="72"/>
        <v>-1.418524999718995E-4</v>
      </c>
      <c r="D68" s="35">
        <f t="shared" si="72"/>
        <v>-5.4927733908125352E-2</v>
      </c>
      <c r="E68" s="35">
        <f t="shared" si="72"/>
        <v>-8.3490416216630003E-2</v>
      </c>
      <c r="F68" s="35">
        <f t="shared" si="72"/>
        <v>1.9661695505435958E-3</v>
      </c>
      <c r="G68" s="35">
        <f t="shared" si="72"/>
        <v>6.7329151087603358E-5</v>
      </c>
      <c r="H68" s="35">
        <f t="shared" si="72"/>
        <v>-6.450537826629461E-5</v>
      </c>
      <c r="I68" s="35">
        <f t="shared" si="72"/>
        <v>-7.2311404375001155E-5</v>
      </c>
      <c r="J68" s="35">
        <f t="shared" si="72"/>
        <v>-3.8699490319805743E-5</v>
      </c>
      <c r="K68" s="35">
        <f t="shared" si="72"/>
        <v>-1.1299396966827309E-4</v>
      </c>
      <c r="L68" s="35">
        <f t="shared" si="72"/>
        <v>-8.5664319310235738E-4</v>
      </c>
      <c r="M68" s="35">
        <f t="shared" ref="M68:X68" si="73">+M67/M33</f>
        <v>-6.9795654266777601E-5</v>
      </c>
      <c r="N68" s="35">
        <f t="shared" si="73"/>
        <v>1.0601385807862778E-3</v>
      </c>
      <c r="O68" s="35">
        <f t="shared" si="73"/>
        <v>2.9658254144437784E-3</v>
      </c>
      <c r="P68" s="35">
        <f t="shared" si="73"/>
        <v>4.3196339201746162E-4</v>
      </c>
      <c r="Q68" s="35">
        <f t="shared" si="73"/>
        <v>5.3317182720235119E-5</v>
      </c>
      <c r="R68" s="35">
        <f t="shared" si="73"/>
        <v>8.6805386332772569E-5</v>
      </c>
      <c r="S68" s="35">
        <f t="shared" si="73"/>
        <v>1.9829938911837173E-3</v>
      </c>
      <c r="T68" s="35">
        <f t="shared" si="73"/>
        <v>1.2880264203810133E-4</v>
      </c>
      <c r="U68" s="35">
        <f t="shared" si="73"/>
        <v>-1.8355891721641649E-4</v>
      </c>
      <c r="V68" s="35">
        <f t="shared" si="73"/>
        <v>1.2747352226737223E-3</v>
      </c>
      <c r="W68" s="35">
        <f t="shared" si="73"/>
        <v>1.0473202639402354E-4</v>
      </c>
      <c r="X68" s="35">
        <f t="shared" si="73"/>
        <v>5.9612238650161364E-5</v>
      </c>
      <c r="Y68" s="35">
        <f t="shared" ref="Y68:AB68" si="74">+Y67/Y33</f>
        <v>9.5214434672950723E-4</v>
      </c>
      <c r="Z68" s="35">
        <f t="shared" si="74"/>
        <v>1.0610724054694664E-4</v>
      </c>
      <c r="AA68" s="35">
        <f t="shared" si="74"/>
        <v>-1.2551812937648312E-5</v>
      </c>
      <c r="AB68" s="35">
        <f t="shared" si="74"/>
        <v>1.9927295935860335E-5</v>
      </c>
      <c r="AC68" s="35">
        <f t="shared" ref="AC68:AH68" si="75">+AC67/AC33</f>
        <v>1.1169737096998047E-4</v>
      </c>
      <c r="AD68" s="35" t="e">
        <f t="shared" si="75"/>
        <v>#DIV/0!</v>
      </c>
      <c r="AE68" s="35" t="e">
        <f t="shared" si="75"/>
        <v>#DIV/0!</v>
      </c>
      <c r="AF68" s="35" t="e">
        <f t="shared" si="75"/>
        <v>#DIV/0!</v>
      </c>
      <c r="AG68" s="35" t="e">
        <f t="shared" si="75"/>
        <v>#DIV/0!</v>
      </c>
      <c r="AH68" s="35" t="e">
        <f t="shared" si="75"/>
        <v>#DIV/0!</v>
      </c>
      <c r="AI68" s="33"/>
      <c r="AJ68" s="3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</row>
    <row r="69" spans="1:72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</row>
    <row r="70" spans="1:72" x14ac:dyDescent="0.25">
      <c r="A70" s="5" t="s">
        <v>193</v>
      </c>
      <c r="B70" s="5">
        <v>2025</v>
      </c>
      <c r="C70" s="5">
        <v>2026</v>
      </c>
      <c r="D70" s="5">
        <v>2027</v>
      </c>
      <c r="E70" s="5">
        <v>2028</v>
      </c>
      <c r="F70" s="5">
        <v>2029</v>
      </c>
      <c r="G70" s="5">
        <v>2030</v>
      </c>
      <c r="H70" s="5">
        <v>2031</v>
      </c>
      <c r="I70" s="5">
        <v>2032</v>
      </c>
      <c r="J70" s="5">
        <v>2033</v>
      </c>
      <c r="K70" s="5">
        <v>2034</v>
      </c>
      <c r="L70" s="5">
        <v>2035</v>
      </c>
      <c r="M70" s="5">
        <v>2036</v>
      </c>
      <c r="N70" s="5">
        <v>2037</v>
      </c>
      <c r="O70" s="5">
        <v>2038</v>
      </c>
      <c r="P70" s="5">
        <v>2039</v>
      </c>
      <c r="Q70" s="5">
        <v>2040</v>
      </c>
      <c r="R70" s="5">
        <v>2041</v>
      </c>
      <c r="S70" s="5">
        <v>2042</v>
      </c>
      <c r="T70" s="5">
        <v>2043</v>
      </c>
      <c r="U70" s="5">
        <v>2044</v>
      </c>
      <c r="V70" s="5">
        <v>2045</v>
      </c>
      <c r="W70" s="5">
        <v>2046</v>
      </c>
      <c r="X70" s="5">
        <v>2047</v>
      </c>
      <c r="Y70" s="5">
        <v>2048</v>
      </c>
      <c r="Z70" s="5">
        <v>2049</v>
      </c>
      <c r="AA70" s="5">
        <v>2050</v>
      </c>
      <c r="AB70" s="5">
        <v>2051</v>
      </c>
      <c r="AC70" s="5">
        <v>2052</v>
      </c>
      <c r="AD70" s="5">
        <v>2065</v>
      </c>
      <c r="AE70" s="5">
        <v>2066</v>
      </c>
      <c r="AF70" s="5">
        <v>2067</v>
      </c>
      <c r="AG70" s="5">
        <v>2068</v>
      </c>
      <c r="AH70" s="5">
        <v>2069</v>
      </c>
      <c r="AI70" s="5"/>
      <c r="AJ70" s="5"/>
      <c r="AK70" s="6" t="s">
        <v>71</v>
      </c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</row>
    <row r="71" spans="1:72" x14ac:dyDescent="0.25">
      <c r="A71" s="60" t="s">
        <v>194</v>
      </c>
      <c r="B71" s="45" cm="1">
        <f t="array" ref="B71">INDEX(calc!$A:$K,B$5,$AJ71)</f>
        <v>0</v>
      </c>
      <c r="C71" s="45" cm="1">
        <f t="array" ref="C71">INDEX(calc!$A:$K,C$5,$AJ71)</f>
        <v>0</v>
      </c>
      <c r="D71" s="45" cm="1">
        <f t="array" ref="D71">INDEX(calc!$A:$K,D$5,$AJ71)</f>
        <v>0</v>
      </c>
      <c r="E71" s="45" cm="1">
        <f t="array" ref="E71">INDEX(calc!$A:$K,E$5,$AJ71)</f>
        <v>0</v>
      </c>
      <c r="F71" s="45" cm="1">
        <f t="array" ref="F71">INDEX(calc!$A:$K,F$5,$AJ71)</f>
        <v>0</v>
      </c>
      <c r="G71" s="45" cm="1">
        <f t="array" ref="G71">INDEX(calc!$A:$K,G$5,$AJ71)</f>
        <v>0</v>
      </c>
      <c r="H71" s="45" cm="1">
        <f t="array" ref="H71">INDEX(calc!$A:$K,H$5,$AJ71)</f>
        <v>0</v>
      </c>
      <c r="I71" s="45" cm="1">
        <f t="array" ref="I71">INDEX(calc!$A:$K,I$5,$AJ71)</f>
        <v>0</v>
      </c>
      <c r="J71" s="45" cm="1">
        <f t="array" ref="J71">INDEX(calc!$A:$K,J$5,$AJ71)</f>
        <v>0</v>
      </c>
      <c r="K71" s="45" cm="1">
        <f t="array" ref="K71">INDEX(calc!$A:$K,K$5,$AJ71)</f>
        <v>0</v>
      </c>
      <c r="L71" s="45" cm="1">
        <f t="array" ref="L71">INDEX(calc!$A:$K,L$5,$AJ71)</f>
        <v>0</v>
      </c>
      <c r="M71" s="45" cm="1">
        <f t="array" ref="M71">INDEX(calc!$A:$K,M$5,$AJ71)</f>
        <v>0</v>
      </c>
      <c r="N71" s="45" cm="1">
        <f t="array" ref="N71">INDEX(calc!$A:$K,N$5,$AJ71)</f>
        <v>0</v>
      </c>
      <c r="O71" s="45" cm="1">
        <f t="array" ref="O71">INDEX(calc!$A:$K,O$5,$AJ71)</f>
        <v>305</v>
      </c>
      <c r="P71" s="45" cm="1">
        <f t="array" ref="P71">INDEX(calc!$A:$K,P$5,$AJ71)</f>
        <v>882</v>
      </c>
      <c r="Q71" s="45" cm="1">
        <f t="array" ref="Q71">INDEX(calc!$A:$K,Q$5,$AJ71)</f>
        <v>1187</v>
      </c>
      <c r="R71" s="45" cm="1">
        <f t="array" ref="R71">INDEX(calc!$A:$K,R$5,$AJ71)</f>
        <v>1183</v>
      </c>
      <c r="S71" s="45" cm="1">
        <f t="array" ref="S71">INDEX(calc!$A:$K,S$5,$AJ71)</f>
        <v>1288</v>
      </c>
      <c r="T71" s="45" cm="1">
        <f t="array" ref="T71">INDEX(calc!$A:$K,T$5,$AJ71)</f>
        <v>1047</v>
      </c>
      <c r="U71" s="45" cm="1">
        <f t="array" ref="U71">INDEX(calc!$A:$K,U$5,$AJ71)</f>
        <v>510</v>
      </c>
      <c r="V71" s="45" cm="1">
        <f t="array" ref="V71">INDEX(calc!$A:$K,V$5,$AJ71)</f>
        <v>814</v>
      </c>
      <c r="W71" s="45" cm="1">
        <f t="array" ref="W71">INDEX(calc!$A:$K,W$5,$AJ71)</f>
        <v>1263</v>
      </c>
      <c r="X71" s="45" cm="1">
        <f t="array" ref="X71">INDEX(calc!$A:$K,X$5,$AJ71)</f>
        <v>1215</v>
      </c>
      <c r="Y71" s="45" cm="1">
        <f t="array" ref="Y71">INDEX(calc!$A:$K,Y$5,$AJ71)</f>
        <v>1047</v>
      </c>
      <c r="Z71" s="45" cm="1">
        <f t="array" ref="Z71">INDEX(calc!$A:$K,Z$5,$AJ71)</f>
        <v>1030</v>
      </c>
      <c r="AA71" s="45" cm="1">
        <f t="array" ref="AA71">INDEX(calc!$A:$K,AA$5,$AJ71)</f>
        <v>1296</v>
      </c>
      <c r="AB71" s="45" cm="1">
        <f t="array" ref="AB71">INDEX(calc!$A:$K,AB$5,$AJ71)</f>
        <v>594</v>
      </c>
      <c r="AC71" s="45" cm="1">
        <f t="array" ref="AC71">INDEX(calc!$A:$K,AC$5,$AJ71)</f>
        <v>967</v>
      </c>
      <c r="AD71" s="45" cm="1">
        <f t="array" ref="AD71">INDEX(calc!$A:$K,AD$5,$AJ71)</f>
        <v>0</v>
      </c>
      <c r="AE71" s="45" cm="1">
        <f t="array" ref="AE71">INDEX(calc!$A:$K,AE$5,$AJ71)</f>
        <v>0</v>
      </c>
      <c r="AF71" s="45" cm="1">
        <f t="array" ref="AF71">INDEX(calc!$A:$K,AF$5,$AJ71)</f>
        <v>0</v>
      </c>
      <c r="AG71" s="45" cm="1">
        <f t="array" ref="AG71">INDEX(calc!$A:$K,AG$5,$AJ71)</f>
        <v>0</v>
      </c>
      <c r="AH71" s="45" cm="1">
        <f t="array" ref="AH71">INDEX(calc!$A:$K,AH$5,$AJ71)</f>
        <v>0</v>
      </c>
      <c r="AI71" s="46"/>
      <c r="AJ71" s="33">
        <v>9</v>
      </c>
      <c r="AL71" s="3">
        <f>SUM(B71:AC71)</f>
        <v>14628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</row>
    <row r="72" spans="1:72" x14ac:dyDescent="0.25">
      <c r="A72" s="60" t="s">
        <v>204</v>
      </c>
      <c r="B72" s="45" cm="1">
        <f t="array" ref="B72">INDEX(Hoja1!$A:$BZ,B$5,$AI72)</f>
        <v>190</v>
      </c>
      <c r="C72" s="45" cm="1">
        <f t="array" ref="C72">INDEX(Hoja1!$A:$BZ,C$5,$AI72)</f>
        <v>190</v>
      </c>
      <c r="D72" s="45" cm="1">
        <f t="array" ref="D72">INDEX(Hoja1!$A:$BZ,D$5,$AI72)</f>
        <v>190</v>
      </c>
      <c r="E72" s="45" cm="1">
        <f t="array" ref="E72">INDEX(Hoja1!$A:$BZ,E$5,$AI72)</f>
        <v>190</v>
      </c>
      <c r="F72" s="45" cm="1">
        <f t="array" ref="F72">INDEX(Hoja1!$A:$BZ,F$5,$AI72)</f>
        <v>190</v>
      </c>
      <c r="G72" s="45" cm="1">
        <f t="array" ref="G72">INDEX(Hoja1!$A:$BZ,G$5,$AI72)</f>
        <v>190</v>
      </c>
      <c r="H72" s="45" cm="1">
        <f t="array" ref="H72">INDEX(Hoja1!$A:$BZ,H$5,$AI72)</f>
        <v>190</v>
      </c>
      <c r="I72" s="45" cm="1">
        <f t="array" ref="I72">INDEX(Hoja1!$A:$BZ,I$5,$AI72)</f>
        <v>190</v>
      </c>
      <c r="J72" s="45" cm="1">
        <f t="array" ref="J72">INDEX(Hoja1!$A:$BZ,J$5,$AI72)</f>
        <v>190</v>
      </c>
      <c r="K72" s="45" cm="1">
        <f t="array" ref="K72">INDEX(Hoja1!$A:$BZ,K$5,$AI72)</f>
        <v>190</v>
      </c>
      <c r="L72" s="45" cm="1">
        <f t="array" ref="L72">INDEX(Hoja1!$A:$BZ,L$5,$AI72)</f>
        <v>164.4</v>
      </c>
      <c r="M72" s="45" cm="1">
        <f t="array" ref="M72">INDEX(Hoja1!$A:$BZ,M$5,$AI72)</f>
        <v>127.4</v>
      </c>
      <c r="N72" s="45" cm="1">
        <f t="array" ref="N72">INDEX(Hoja1!$A:$BZ,N$5,$AI72)</f>
        <v>122.4</v>
      </c>
      <c r="O72" s="45" cm="1">
        <f t="array" ref="O72">INDEX(Hoja1!$A:$BZ,O$5,$AI72)</f>
        <v>121.6</v>
      </c>
      <c r="P72" s="45" cm="1">
        <f t="array" ref="P72">INDEX(Hoja1!$A:$BZ,P$5,$AI72)</f>
        <v>118.8</v>
      </c>
      <c r="Q72" s="45" cm="1">
        <f t="array" ref="Q72">INDEX(Hoja1!$A:$BZ,Q$5,$AI72)</f>
        <v>118.8</v>
      </c>
      <c r="R72" s="45" cm="1">
        <f t="array" ref="R72">INDEX(Hoja1!$A:$BZ,R$5,$AI72)</f>
        <v>118.6</v>
      </c>
      <c r="S72" s="45" cm="1">
        <f t="array" ref="S72">INDEX(Hoja1!$A:$BZ,S$5,$AI72)</f>
        <v>118.7</v>
      </c>
      <c r="T72" s="45" cm="1">
        <f t="array" ref="T72">INDEX(Hoja1!$A:$BZ,T$5,$AI72)</f>
        <v>118.1</v>
      </c>
      <c r="U72" s="45" cm="1">
        <f t="array" ref="U72">INDEX(Hoja1!$A:$BZ,U$5,$AI72)</f>
        <v>116.5</v>
      </c>
      <c r="V72" s="45" cm="1">
        <f t="array" ref="V72">INDEX(Hoja1!$A:$BZ,V$5,$AI72)</f>
        <v>118.1</v>
      </c>
      <c r="W72" s="45" cm="1">
        <f t="array" ref="W72">INDEX(Hoja1!$A:$BZ,W$5,$AI72)</f>
        <v>118.5</v>
      </c>
      <c r="X72" s="45" cm="1">
        <f t="array" ref="X72">INDEX(Hoja1!$A:$BZ,X$5,$AI72)</f>
        <v>118.3</v>
      </c>
      <c r="Y72" s="45" cm="1">
        <f t="array" ref="Y72">INDEX(Hoja1!$A:$BZ,Y$5,$AI72)</f>
        <v>117.7</v>
      </c>
      <c r="Z72" s="45" cm="1">
        <f t="array" ref="Z72">INDEX(Hoja1!$A:$BZ,Z$5,$AI72)</f>
        <v>117.6</v>
      </c>
      <c r="AA72" s="45" cm="1">
        <f t="array" ref="AA72">INDEX(Hoja1!$A:$BZ,AA$5,$AI72)</f>
        <v>118.5</v>
      </c>
      <c r="AB72" s="45" cm="1">
        <f t="array" ref="AB72">INDEX(Hoja1!$A:$BZ,AB$5,$AI72)</f>
        <v>116.4</v>
      </c>
      <c r="AC72" s="45" cm="1">
        <f t="array" ref="AC72">INDEX(Hoja1!$A:$BZ,AC$5,$AI72)</f>
        <v>117.7</v>
      </c>
      <c r="AD72" s="45" cm="1">
        <f t="array" ref="AD72">INDEX(Hoja1!$A:$BZ,AD$5,$AI72)</f>
        <v>0</v>
      </c>
      <c r="AE72" s="45" cm="1">
        <f t="array" ref="AE72">INDEX(Hoja1!$A:$BZ,AE$5,$AI72)</f>
        <v>0</v>
      </c>
      <c r="AF72" s="45" cm="1">
        <f t="array" ref="AF72">INDEX(Hoja1!$A:$BZ,AF$5,$AI72)</f>
        <v>0</v>
      </c>
      <c r="AG72" s="45" cm="1">
        <f t="array" ref="AG72">INDEX(Hoja1!$A:$BZ,AG$5,$AI72)</f>
        <v>0</v>
      </c>
      <c r="AH72" s="45" cm="1">
        <f t="array" ref="AH72">INDEX(Hoja1!$A:$BZ,AH$5,$AI72)</f>
        <v>0</v>
      </c>
      <c r="AI72" s="33">
        <v>71</v>
      </c>
      <c r="AJ72" s="3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</row>
    <row r="73" spans="1:7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</row>
    <row r="74" spans="1:72" x14ac:dyDescent="0.25">
      <c r="A74" s="4" t="s">
        <v>173</v>
      </c>
      <c r="B74" s="5">
        <v>2025</v>
      </c>
      <c r="C74" s="5">
        <v>2026</v>
      </c>
      <c r="D74" s="5">
        <v>2027</v>
      </c>
      <c r="E74" s="5">
        <v>2028</v>
      </c>
      <c r="F74" s="5">
        <v>2029</v>
      </c>
      <c r="G74" s="5">
        <v>2030</v>
      </c>
      <c r="H74" s="5">
        <v>2031</v>
      </c>
      <c r="I74" s="5">
        <v>2032</v>
      </c>
      <c r="J74" s="5">
        <v>2033</v>
      </c>
      <c r="K74" s="5">
        <v>2034</v>
      </c>
      <c r="L74" s="5">
        <v>2035</v>
      </c>
      <c r="M74" s="5">
        <v>2036</v>
      </c>
      <c r="N74" s="5">
        <v>2037</v>
      </c>
      <c r="O74" s="5">
        <v>2038</v>
      </c>
      <c r="P74" s="5">
        <v>2039</v>
      </c>
      <c r="Q74" s="5">
        <v>2040</v>
      </c>
      <c r="R74" s="5">
        <v>2041</v>
      </c>
      <c r="S74" s="5">
        <v>2042</v>
      </c>
      <c r="T74" s="5">
        <v>2043</v>
      </c>
      <c r="U74" s="5">
        <v>2044</v>
      </c>
      <c r="V74" s="5">
        <v>2045</v>
      </c>
      <c r="W74" s="5">
        <v>2046</v>
      </c>
      <c r="X74" s="5">
        <v>2047</v>
      </c>
      <c r="Y74" s="5">
        <v>2048</v>
      </c>
      <c r="Z74" s="5">
        <v>2049</v>
      </c>
      <c r="AA74" s="5">
        <v>2050</v>
      </c>
      <c r="AB74" s="5">
        <v>2051</v>
      </c>
      <c r="AC74" s="5">
        <v>2052</v>
      </c>
      <c r="AD74" s="5">
        <v>2065</v>
      </c>
      <c r="AE74" s="5">
        <v>2066</v>
      </c>
      <c r="AF74" s="5">
        <v>2067</v>
      </c>
      <c r="AG74" s="5">
        <v>2068</v>
      </c>
      <c r="AH74" s="5">
        <v>2069</v>
      </c>
      <c r="AI74" s="5"/>
      <c r="AJ74" s="5"/>
      <c r="AK74" s="6" t="s">
        <v>71</v>
      </c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</row>
    <row r="75" spans="1:72" x14ac:dyDescent="0.25">
      <c r="A75" s="10" t="s">
        <v>174</v>
      </c>
      <c r="B75" s="11" cm="1">
        <f t="array" ref="B75">INDEX(Hoja1!$A:$BR,B$5,$AI75)</f>
        <v>236.3</v>
      </c>
      <c r="C75" s="11" cm="1">
        <f t="array" ref="C75">INDEX(Hoja1!$A:$BR,C$5,$AI75)</f>
        <v>218.9</v>
      </c>
      <c r="D75" s="11" cm="1">
        <f t="array" ref="D75">INDEX(Hoja1!$A:$BR,D$5,$AI75)</f>
        <v>215</v>
      </c>
      <c r="E75" s="11" cm="1">
        <f t="array" ref="E75">INDEX(Hoja1!$A:$BR,E$5,$AI75)</f>
        <v>215.8</v>
      </c>
      <c r="F75" s="11" cm="1">
        <f t="array" ref="F75">INDEX(Hoja1!$A:$BR,F$5,$AI75)</f>
        <v>231.1</v>
      </c>
      <c r="G75" s="11" cm="1">
        <f t="array" ref="G75">INDEX(Hoja1!$A:$BR,G$5,$AI75)</f>
        <v>240</v>
      </c>
      <c r="H75" s="11" cm="1">
        <f t="array" ref="H75">INDEX(Hoja1!$A:$BR,H$5,$AI75)</f>
        <v>244.8</v>
      </c>
      <c r="I75" s="11" cm="1">
        <f t="array" ref="I75">INDEX(Hoja1!$A:$BR,I$5,$AI75)</f>
        <v>247.3</v>
      </c>
      <c r="J75" s="11" cm="1">
        <f t="array" ref="J75">INDEX(Hoja1!$A:$BR,J$5,$AI75)</f>
        <v>250.5</v>
      </c>
      <c r="K75" s="11" cm="1">
        <f t="array" ref="K75">INDEX(Hoja1!$A:$BR,K$5,$AI75)</f>
        <v>252.1</v>
      </c>
      <c r="L75" s="11" cm="1">
        <f t="array" ref="L75">INDEX(Hoja1!$A:$BR,L$5,$AI75)</f>
        <v>248.1</v>
      </c>
      <c r="M75" s="11" cm="1">
        <f t="array" ref="M75">INDEX(Hoja1!$A:$BR,M$5,$AI75)</f>
        <v>223.5</v>
      </c>
      <c r="N75" s="11" cm="1">
        <f t="array" ref="N75">INDEX(Hoja1!$A:$BR,N$5,$AI75)</f>
        <v>231.9</v>
      </c>
      <c r="O75" s="11" cm="1">
        <f t="array" ref="O75">INDEX(Hoja1!$A:$BR,O$5,$AI75)</f>
        <v>232.6</v>
      </c>
      <c r="P75" s="11" cm="1">
        <f t="array" ref="P75">INDEX(Hoja1!$A:$BR,P$5,$AI75)</f>
        <v>218.7</v>
      </c>
      <c r="Q75" s="11" cm="1">
        <f t="array" ref="Q75">INDEX(Hoja1!$A:$BR,Q$5,$AI75)</f>
        <v>208.9</v>
      </c>
      <c r="R75" s="11" cm="1">
        <f t="array" ref="R75">INDEX(Hoja1!$A:$BR,R$5,$AI75)</f>
        <v>208.3</v>
      </c>
      <c r="S75" s="11" cm="1">
        <f t="array" ref="S75">INDEX(Hoja1!$A:$BR,S$5,$AI75)</f>
        <v>208.7</v>
      </c>
      <c r="T75" s="11" cm="1">
        <f t="array" ref="T75">INDEX(Hoja1!$A:$BR,T$5,$AI75)</f>
        <v>209.5</v>
      </c>
      <c r="U75" s="11" cm="1">
        <f t="array" ref="U75">INDEX(Hoja1!$A:$BR,U$5,$AI75)</f>
        <v>211.7</v>
      </c>
      <c r="V75" s="11" cm="1">
        <f t="array" ref="V75">INDEX(Hoja1!$A:$BR,V$5,$AI75)</f>
        <v>219.4</v>
      </c>
      <c r="W75" s="11" cm="1">
        <f t="array" ref="W75">INDEX(Hoja1!$A:$BR,W$5,$AI75)</f>
        <v>215.3</v>
      </c>
      <c r="X75" s="11" cm="1">
        <f t="array" ref="X75">INDEX(Hoja1!$A:$BR,X$5,$AI75)</f>
        <v>211.5</v>
      </c>
      <c r="Y75" s="11" cm="1">
        <f t="array" ref="Y75">INDEX(Hoja1!$A:$BR,Y$5,$AI75)</f>
        <v>211.4</v>
      </c>
      <c r="Z75" s="11" cm="1">
        <f t="array" ref="Z75">INDEX(Hoja1!$A:$BR,Z$5,$AI75)</f>
        <v>210.8</v>
      </c>
      <c r="AA75" s="11" cm="1">
        <f t="array" ref="AA75">INDEX(Hoja1!$A:$BR,AA$5,$AI75)</f>
        <v>210.2</v>
      </c>
      <c r="AB75" s="11" cm="1">
        <f t="array" ref="AB75">INDEX(Hoja1!$A:$BR,AB$5,$AI75)</f>
        <v>210.5</v>
      </c>
      <c r="AC75" s="11" cm="1">
        <f t="array" ref="AC75">INDEX(Hoja1!$A:$BR,AC$5,$AI75)</f>
        <v>213.6</v>
      </c>
      <c r="AD75" s="11" cm="1">
        <f t="array" ref="AD75">INDEX(Hoja1!$A:$BR,AD$5,$AI75)</f>
        <v>0</v>
      </c>
      <c r="AE75" s="11" cm="1">
        <f t="array" ref="AE75">INDEX(Hoja1!$A:$BR,AE$5,$AI75)</f>
        <v>0</v>
      </c>
      <c r="AF75" s="11" cm="1">
        <f t="array" ref="AF75">INDEX(Hoja1!$A:$BR,AF$5,$AI75)</f>
        <v>0</v>
      </c>
      <c r="AG75" s="11" cm="1">
        <f t="array" ref="AG75">INDEX(Hoja1!$A:$BR,AG$5,$AI75)</f>
        <v>0</v>
      </c>
      <c r="AH75" s="11" cm="1">
        <f t="array" ref="AH75">INDEX(Hoja1!$A:$BR,AH$5,$AI75)</f>
        <v>0</v>
      </c>
      <c r="AI75" s="7">
        <v>63</v>
      </c>
      <c r="AJ75" s="7"/>
      <c r="AK75" s="28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</row>
    <row r="76" spans="1:72" x14ac:dyDescent="0.25">
      <c r="A76" s="10" t="s">
        <v>175</v>
      </c>
      <c r="B76" s="11" cm="1">
        <f t="array" ref="B76">INDEX(Hoja1!$A:$BR,B$5,$AI76)</f>
        <v>164.1</v>
      </c>
      <c r="C76" s="11" cm="1">
        <f t="array" ref="C76">INDEX(Hoja1!$A:$BR,C$5,$AI76)</f>
        <v>159.1</v>
      </c>
      <c r="D76" s="11" cm="1">
        <f t="array" ref="D76">INDEX(Hoja1!$A:$BR,D$5,$AI76)</f>
        <v>154.4</v>
      </c>
      <c r="E76" s="11" cm="1">
        <f t="array" ref="E76">INDEX(Hoja1!$A:$BR,E$5,$AI76)</f>
        <v>150.69999999999999</v>
      </c>
      <c r="F76" s="11" cm="1">
        <f t="array" ref="F76">INDEX(Hoja1!$A:$BR,F$5,$AI76)</f>
        <v>151.80000000000001</v>
      </c>
      <c r="G76" s="11" cm="1">
        <f t="array" ref="G76">INDEX(Hoja1!$A:$BR,G$5,$AI76)</f>
        <v>153.19999999999999</v>
      </c>
      <c r="H76" s="11" cm="1">
        <f t="array" ref="H76">INDEX(Hoja1!$A:$BR,H$5,$AI76)</f>
        <v>147.4</v>
      </c>
      <c r="I76" s="11" cm="1">
        <f t="array" ref="I76">INDEX(Hoja1!$A:$BR,I$5,$AI76)</f>
        <v>152.30000000000001</v>
      </c>
      <c r="J76" s="11" cm="1">
        <f t="array" ref="J76">INDEX(Hoja1!$A:$BR,J$5,$AI76)</f>
        <v>144.6</v>
      </c>
      <c r="K76" s="11" cm="1">
        <f t="array" ref="K76">INDEX(Hoja1!$A:$BR,K$5,$AI76)</f>
        <v>147.5</v>
      </c>
      <c r="L76" s="11" cm="1">
        <f t="array" ref="L76">INDEX(Hoja1!$A:$BR,L$5,$AI76)</f>
        <v>144.80000000000001</v>
      </c>
      <c r="M76" s="11" cm="1">
        <f t="array" ref="M76">INDEX(Hoja1!$A:$BR,M$5,$AI76)</f>
        <v>71.510000000000005</v>
      </c>
      <c r="N76" s="11" cm="1">
        <f t="array" ref="N76">INDEX(Hoja1!$A:$BR,N$5,$AI76)</f>
        <v>61.06</v>
      </c>
      <c r="O76" s="11" cm="1">
        <f t="array" ref="O76">INDEX(Hoja1!$A:$BR,O$5,$AI76)</f>
        <v>59.9</v>
      </c>
      <c r="P76" s="11" cm="1">
        <f t="array" ref="P76">INDEX(Hoja1!$A:$BR,P$5,$AI76)</f>
        <v>59.45</v>
      </c>
      <c r="Q76" s="11" cm="1">
        <f t="array" ref="Q76">INDEX(Hoja1!$A:$BR,Q$5,$AI76)</f>
        <v>60.21</v>
      </c>
      <c r="R76" s="11" cm="1">
        <f t="array" ref="R76">INDEX(Hoja1!$A:$BR,R$5,$AI76)</f>
        <v>60.14</v>
      </c>
      <c r="S76" s="11" cm="1">
        <f t="array" ref="S76">INDEX(Hoja1!$A:$BR,S$5,$AI76)</f>
        <v>59.59</v>
      </c>
      <c r="T76" s="11" cm="1">
        <f t="array" ref="T76">INDEX(Hoja1!$A:$BR,T$5,$AI76)</f>
        <v>60.8</v>
      </c>
      <c r="U76" s="11" cm="1">
        <f t="array" ref="U76">INDEX(Hoja1!$A:$BR,U$5,$AI76)</f>
        <v>61.41</v>
      </c>
      <c r="V76" s="11" cm="1">
        <f t="array" ref="V76">INDEX(Hoja1!$A:$BR,V$5,$AI76)</f>
        <v>60.34</v>
      </c>
      <c r="W76" s="11" cm="1">
        <f t="array" ref="W76">INDEX(Hoja1!$A:$BR,W$5,$AI76)</f>
        <v>58.99</v>
      </c>
      <c r="X76" s="11" cm="1">
        <f t="array" ref="X76">INDEX(Hoja1!$A:$BR,X$5,$AI76)</f>
        <v>57.8</v>
      </c>
      <c r="Y76" s="11" cm="1">
        <f t="array" ref="Y76">INDEX(Hoja1!$A:$BR,Y$5,$AI76)</f>
        <v>57.71</v>
      </c>
      <c r="Z76" s="11" cm="1">
        <f t="array" ref="Z76">INDEX(Hoja1!$A:$BR,Z$5,$AI76)</f>
        <v>58.16</v>
      </c>
      <c r="AA76" s="11" cm="1">
        <f t="array" ref="AA76">INDEX(Hoja1!$A:$BR,AA$5,$AI76)</f>
        <v>58.5</v>
      </c>
      <c r="AB76" s="11" cm="1">
        <f t="array" ref="AB76">INDEX(Hoja1!$A:$BR,AB$5,$AI76)</f>
        <v>57.98</v>
      </c>
      <c r="AC76" s="11" cm="1">
        <f t="array" ref="AC76">INDEX(Hoja1!$A:$BR,AC$5,$AI76)</f>
        <v>58.18</v>
      </c>
      <c r="AD76" s="11" cm="1">
        <f t="array" ref="AD76">INDEX(Hoja1!$A:$BR,AD$5,$AI76)</f>
        <v>0</v>
      </c>
      <c r="AE76" s="11" cm="1">
        <f t="array" ref="AE76">INDEX(Hoja1!$A:$BR,AE$5,$AI76)</f>
        <v>0</v>
      </c>
      <c r="AF76" s="11" cm="1">
        <f t="array" ref="AF76">INDEX(Hoja1!$A:$BR,AF$5,$AI76)</f>
        <v>0</v>
      </c>
      <c r="AG76" s="11" cm="1">
        <f t="array" ref="AG76">INDEX(Hoja1!$A:$BR,AG$5,$AI76)</f>
        <v>0</v>
      </c>
      <c r="AH76" s="11" cm="1">
        <f t="array" ref="AH76">INDEX(Hoja1!$A:$BR,AH$5,$AI76)</f>
        <v>0</v>
      </c>
      <c r="AI76" s="7">
        <v>64</v>
      </c>
      <c r="AJ76" s="7"/>
      <c r="AK76" s="28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</row>
    <row r="77" spans="1:7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</row>
    <row r="78" spans="1:72" x14ac:dyDescent="0.25">
      <c r="A78" s="4" t="s">
        <v>176</v>
      </c>
      <c r="B78" s="5">
        <v>2025</v>
      </c>
      <c r="C78" s="5">
        <v>2026</v>
      </c>
      <c r="D78" s="5">
        <v>2027</v>
      </c>
      <c r="E78" s="5">
        <v>2028</v>
      </c>
      <c r="F78" s="5">
        <v>2029</v>
      </c>
      <c r="G78" s="5">
        <v>2030</v>
      </c>
      <c r="H78" s="5">
        <v>2031</v>
      </c>
      <c r="I78" s="5">
        <v>2032</v>
      </c>
      <c r="J78" s="5">
        <v>2033</v>
      </c>
      <c r="K78" s="5">
        <v>2034</v>
      </c>
      <c r="L78" s="5">
        <v>2035</v>
      </c>
      <c r="M78" s="5">
        <v>2036</v>
      </c>
      <c r="N78" s="5">
        <v>2037</v>
      </c>
      <c r="O78" s="5">
        <v>2038</v>
      </c>
      <c r="P78" s="5">
        <v>2039</v>
      </c>
      <c r="Q78" s="5">
        <v>2040</v>
      </c>
      <c r="R78" s="5">
        <v>2041</v>
      </c>
      <c r="S78" s="5">
        <v>2042</v>
      </c>
      <c r="T78" s="5">
        <v>2043</v>
      </c>
      <c r="U78" s="5">
        <v>2044</v>
      </c>
      <c r="V78" s="5">
        <v>2045</v>
      </c>
      <c r="W78" s="5">
        <v>2046</v>
      </c>
      <c r="X78" s="5">
        <v>2047</v>
      </c>
      <c r="Y78" s="5">
        <v>2048</v>
      </c>
      <c r="Z78" s="5">
        <v>2049</v>
      </c>
      <c r="AA78" s="5">
        <v>2050</v>
      </c>
      <c r="AB78" s="5">
        <v>2051</v>
      </c>
      <c r="AC78" s="5">
        <v>2052</v>
      </c>
      <c r="AD78" s="5">
        <v>2065</v>
      </c>
      <c r="AE78" s="5">
        <v>2066</v>
      </c>
      <c r="AF78" s="5">
        <v>2067</v>
      </c>
      <c r="AG78" s="5">
        <v>2068</v>
      </c>
      <c r="AH78" s="5">
        <v>2069</v>
      </c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</row>
    <row r="79" spans="1:72" x14ac:dyDescent="0.25">
      <c r="A79" s="37" t="s">
        <v>177</v>
      </c>
      <c r="B79" s="18" cm="1">
        <f t="array" ref="B79">INDEX(Hoja1!$A:$BR,B$5,$AI79)</f>
        <v>778</v>
      </c>
      <c r="C79" s="18" cm="1">
        <f t="array" ref="C79">INDEX(Hoja1!$A:$BR,C$5,$AI79)</f>
        <v>783.6</v>
      </c>
      <c r="D79" s="18" cm="1">
        <f t="array" ref="D79">INDEX(Hoja1!$A:$BR,D$5,$AI79)</f>
        <v>768.9</v>
      </c>
      <c r="E79" s="18" cm="1">
        <f t="array" ref="E79">INDEX(Hoja1!$A:$BR,E$5,$AI79)</f>
        <v>734.6</v>
      </c>
      <c r="F79" s="18" cm="1">
        <f t="array" ref="F79">INDEX(Hoja1!$A:$BR,F$5,$AI79)</f>
        <v>691.1</v>
      </c>
      <c r="G79" s="18" cm="1">
        <f t="array" ref="G79">INDEX(Hoja1!$A:$BR,G$5,$AI79)</f>
        <v>702.1</v>
      </c>
      <c r="H79" s="18" cm="1">
        <f t="array" ref="H79">INDEX(Hoja1!$A:$BR,H$5,$AI79)</f>
        <v>703.7</v>
      </c>
      <c r="I79" s="18" cm="1">
        <f t="array" ref="I79">INDEX(Hoja1!$A:$BR,I$5,$AI79)</f>
        <v>692.3</v>
      </c>
      <c r="J79" s="18" cm="1">
        <f t="array" ref="J79">INDEX(Hoja1!$A:$BR,J$5,$AI79)</f>
        <v>695.8</v>
      </c>
      <c r="K79" s="18" cm="1">
        <f t="array" ref="K79">INDEX(Hoja1!$A:$BR,K$5,$AI79)</f>
        <v>672.2</v>
      </c>
      <c r="L79" s="18" cm="1">
        <f t="array" ref="L79">INDEX(Hoja1!$A:$BR,L$5,$AI79)</f>
        <v>585</v>
      </c>
      <c r="M79" s="18" cm="1">
        <f t="array" ref="M79">INDEX(Hoja1!$A:$BR,M$5,$AI79)</f>
        <v>464.8</v>
      </c>
      <c r="N79" s="18" cm="1">
        <f t="array" ref="N79">INDEX(Hoja1!$A:$BR,N$5,$AI79)</f>
        <v>446.6</v>
      </c>
      <c r="O79" s="18" cm="1">
        <f t="array" ref="O79">INDEX(Hoja1!$A:$BR,O$5,$AI79)</f>
        <v>430.1</v>
      </c>
      <c r="P79" s="18" cm="1">
        <f t="array" ref="P79">INDEX(Hoja1!$A:$BR,P$5,$AI79)</f>
        <v>367</v>
      </c>
      <c r="Q79" s="18" cm="1">
        <f t="array" ref="Q79">INDEX(Hoja1!$A:$BR,Q$5,$AI79)</f>
        <v>347.8</v>
      </c>
      <c r="R79" s="18" cm="1">
        <f t="array" ref="R79">INDEX(Hoja1!$A:$BR,R$5,$AI79)</f>
        <v>345.6</v>
      </c>
      <c r="S79" s="18" cm="1">
        <f t="array" ref="S79">INDEX(Hoja1!$A:$BR,S$5,$AI79)</f>
        <v>341.9</v>
      </c>
      <c r="T79" s="18" cm="1">
        <f t="array" ref="T79">INDEX(Hoja1!$A:$BR,T$5,$AI79)</f>
        <v>342.7</v>
      </c>
      <c r="U79" s="18" cm="1">
        <f t="array" ref="U79">INDEX(Hoja1!$A:$BR,U$5,$AI79)</f>
        <v>349.2</v>
      </c>
      <c r="V79" s="18" cm="1">
        <f t="array" ref="V79">INDEX(Hoja1!$A:$BR,V$5,$AI79)</f>
        <v>357.8</v>
      </c>
      <c r="W79" s="18" cm="1">
        <f t="array" ref="W79">INDEX(Hoja1!$A:$BR,W$5,$AI79)</f>
        <v>347.2</v>
      </c>
      <c r="X79" s="18" cm="1">
        <f t="array" ref="X79">INDEX(Hoja1!$A:$BR,X$5,$AI79)</f>
        <v>346.8</v>
      </c>
      <c r="Y79" s="18" cm="1">
        <f t="array" ref="Y79">INDEX(Hoja1!$A:$BR,Y$5,$AI79)</f>
        <v>348.3</v>
      </c>
      <c r="Z79" s="18" cm="1">
        <f t="array" ref="Z79">INDEX(Hoja1!$A:$BR,Z$5,$AI79)</f>
        <v>340.4</v>
      </c>
      <c r="AA79" s="18" cm="1">
        <f t="array" ref="AA79">INDEX(Hoja1!$A:$BR,AA$5,$AI79)</f>
        <v>345.7</v>
      </c>
      <c r="AB79" s="18" cm="1">
        <f t="array" ref="AB79">INDEX(Hoja1!$A:$BR,AB$5,$AI79)</f>
        <v>347</v>
      </c>
      <c r="AC79" s="18" cm="1">
        <f t="array" ref="AC79">INDEX(Hoja1!$A:$BR,AC$5,$AI79)</f>
        <v>343.9</v>
      </c>
      <c r="AD79" s="18" cm="1">
        <f t="array" ref="AD79">INDEX(Hoja1!$A:$BR,AD$5,$AI79)</f>
        <v>0</v>
      </c>
      <c r="AE79" s="18" cm="1">
        <f t="array" ref="AE79">INDEX(Hoja1!$A:$BR,AE$5,$AI79)</f>
        <v>0</v>
      </c>
      <c r="AF79" s="18" cm="1">
        <f t="array" ref="AF79">INDEX(Hoja1!$A:$BR,AF$5,$AI79)</f>
        <v>0</v>
      </c>
      <c r="AG79" s="18" cm="1">
        <f t="array" ref="AG79">INDEX(Hoja1!$A:$BR,AG$5,$AI79)</f>
        <v>0</v>
      </c>
      <c r="AH79" s="18" cm="1">
        <f t="array" ref="AH79">INDEX(Hoja1!$A:$BR,AH$5,$AI79)</f>
        <v>0</v>
      </c>
      <c r="AI79" s="2">
        <v>65</v>
      </c>
      <c r="AJ79" s="2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</row>
    <row r="80" spans="1:72" x14ac:dyDescent="0.25">
      <c r="A80" s="31" t="s">
        <v>195</v>
      </c>
      <c r="B80" s="18" cm="1">
        <f t="array" ref="B80">INDEX(calc!$A:$K,B$5,$AJ80)</f>
        <v>426.48</v>
      </c>
      <c r="C80" s="18" cm="1">
        <f t="array" ref="C80">INDEX(calc!$A:$K,C$5,$AJ80)</f>
        <v>451.6</v>
      </c>
      <c r="D80" s="18" cm="1">
        <f t="array" ref="D80">INDEX(calc!$A:$K,D$5,$AJ80)</f>
        <v>470.71</v>
      </c>
      <c r="E80" s="18" cm="1">
        <f t="array" ref="E80">INDEX(calc!$A:$K,E$5,$AJ80)</f>
        <v>488.71000000000004</v>
      </c>
      <c r="F80" s="18" cm="1">
        <f t="array" ref="F80">INDEX(calc!$A:$K,F$5,$AJ80)</f>
        <v>501</v>
      </c>
      <c r="G80" s="18" cm="1">
        <f t="array" ref="G80">INDEX(calc!$A:$K,G$5,$AJ80)</f>
        <v>516.32000000000005</v>
      </c>
      <c r="H80" s="18" cm="1">
        <f t="array" ref="H80">INDEX(calc!$A:$K,H$5,$AJ80)</f>
        <v>542.53</v>
      </c>
      <c r="I80" s="18" cm="1">
        <f t="array" ref="I80">INDEX(calc!$A:$K,I$5,$AJ80)</f>
        <v>549.66999999999996</v>
      </c>
      <c r="J80" s="18" cm="1">
        <f t="array" ref="J80">INDEX(calc!$A:$K,J$5,$AJ80)</f>
        <v>564.05999999999995</v>
      </c>
      <c r="K80" s="18" cm="1">
        <f t="array" ref="K80">INDEX(calc!$A:$K,K$5,$AJ80)</f>
        <v>582.30000000000007</v>
      </c>
      <c r="L80" s="18" cm="1">
        <f t="array" ref="L80">INDEX(calc!$A:$K,L$5,$AJ80)</f>
        <v>602.51</v>
      </c>
      <c r="M80" s="18" cm="1">
        <f t="array" ref="M80">INDEX(calc!$A:$K,M$5,$AJ80)</f>
        <v>606.82000000000005</v>
      </c>
      <c r="N80" s="18" cm="1">
        <f t="array" ref="N80">INDEX(calc!$A:$K,N$5,$AJ80)</f>
        <v>591.70000000000005</v>
      </c>
      <c r="O80" s="18" cm="1">
        <f t="array" ref="O80">INDEX(calc!$A:$K,O$5,$AJ80)</f>
        <v>603.97</v>
      </c>
      <c r="P80" s="18" cm="1">
        <f t="array" ref="P80">INDEX(calc!$A:$K,P$5,$AJ80)</f>
        <v>585.30000000000007</v>
      </c>
      <c r="Q80" s="18" cm="1">
        <f t="array" ref="Q80">INDEX(calc!$A:$K,Q$5,$AJ80)</f>
        <v>569.20000000000005</v>
      </c>
      <c r="R80" s="18" cm="1">
        <f t="array" ref="R80">INDEX(calc!$A:$K,R$5,$AJ80)</f>
        <v>569.41000000000008</v>
      </c>
      <c r="S80" s="18" cm="1">
        <f t="array" ref="S80">INDEX(calc!$A:$K,S$5,$AJ80)</f>
        <v>568.55000000000007</v>
      </c>
      <c r="T80" s="18" cm="1">
        <f t="array" ref="T80">INDEX(calc!$A:$K,T$5,$AJ80)</f>
        <v>571.49</v>
      </c>
      <c r="U80" s="18" cm="1">
        <f t="array" ref="U80">INDEX(calc!$A:$K,U$5,$AJ80)</f>
        <v>570.58000000000004</v>
      </c>
      <c r="V80" s="18" cm="1">
        <f t="array" ref="V80">INDEX(calc!$A:$K,V$5,$AJ80)</f>
        <v>582.09</v>
      </c>
      <c r="W80" s="18" cm="1">
        <f t="array" ref="W80">INDEX(calc!$A:$K,W$5,$AJ80)</f>
        <v>578.1</v>
      </c>
      <c r="X80" s="18" cm="1">
        <f t="array" ref="X80">INDEX(calc!$A:$K,X$5,$AJ80)</f>
        <v>574.19999999999993</v>
      </c>
      <c r="Y80" s="18" cm="1">
        <f t="array" ref="Y80">INDEX(calc!$A:$K,Y$5,$AJ80)</f>
        <v>573.97</v>
      </c>
      <c r="Z80" s="18" cm="1">
        <f t="array" ref="Z80">INDEX(calc!$A:$K,Z$5,$AJ80)</f>
        <v>579.38</v>
      </c>
      <c r="AA80" s="18" cm="1">
        <f t="array" ref="AA80">INDEX(calc!$A:$K,AA$5,$AJ80)</f>
        <v>573.31000000000006</v>
      </c>
      <c r="AB80" s="18" cm="1">
        <f t="array" ref="AB80">INDEX(calc!$A:$K,AB$5,$AJ80)</f>
        <v>576.75</v>
      </c>
      <c r="AC80" s="18" cm="1">
        <f t="array" ref="AC80">INDEX(calc!$A:$K,AC$5,$AJ80)</f>
        <v>579.66</v>
      </c>
      <c r="AD80" s="18" cm="1">
        <f t="array" ref="AD80">INDEX(calc!$A:$K,AD$5,$AJ80)</f>
        <v>0</v>
      </c>
      <c r="AE80" s="18" cm="1">
        <f t="array" ref="AE80">INDEX(calc!$A:$K,AE$5,$AJ80)</f>
        <v>0</v>
      </c>
      <c r="AF80" s="18" cm="1">
        <f t="array" ref="AF80">INDEX(calc!$A:$K,AF$5,$AJ80)</f>
        <v>0</v>
      </c>
      <c r="AG80" s="18" cm="1">
        <f t="array" ref="AG80">INDEX(calc!$A:$K,AG$5,$AJ80)</f>
        <v>0</v>
      </c>
      <c r="AH80" s="18" cm="1">
        <f t="array" ref="AH80">INDEX(calc!$A:$K,AH$5,$AJ80)</f>
        <v>0</v>
      </c>
      <c r="AI80" s="7"/>
      <c r="AJ80" s="7">
        <v>10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</row>
    <row r="81" spans="1:72" x14ac:dyDescent="0.25">
      <c r="A81" s="31" t="s">
        <v>196</v>
      </c>
      <c r="B81" s="18" cm="1">
        <f t="array" ref="B81">INDEX(Hoja1!$A:$BR,B$5,$AI81)</f>
        <v>117</v>
      </c>
      <c r="C81" s="18" cm="1">
        <f t="array" ref="C81">INDEX(Hoja1!$A:$BR,C$5,$AI81)</f>
        <v>123.1</v>
      </c>
      <c r="D81" s="18" cm="1">
        <f t="array" ref="D81">INDEX(Hoja1!$A:$BR,D$5,$AI81)</f>
        <v>128.9</v>
      </c>
      <c r="E81" s="18" cm="1">
        <f t="array" ref="E81">INDEX(Hoja1!$A:$BR,E$5,$AI81)</f>
        <v>134.6</v>
      </c>
      <c r="F81" s="18" cm="1">
        <f t="array" ref="F81">INDEX(Hoja1!$A:$BR,F$5,$AI81)</f>
        <v>140.1</v>
      </c>
      <c r="G81" s="18" cm="1">
        <f t="array" ref="G81">INDEX(Hoja1!$A:$BR,G$5,$AI81)</f>
        <v>145.5</v>
      </c>
      <c r="H81" s="18" cm="1">
        <f t="array" ref="H81">INDEX(Hoja1!$A:$BR,H$5,$AI81)</f>
        <v>150.9</v>
      </c>
      <c r="I81" s="18" cm="1">
        <f t="array" ref="I81">INDEX(Hoja1!$A:$BR,I$5,$AI81)</f>
        <v>155.9</v>
      </c>
      <c r="J81" s="18" cm="1">
        <f t="array" ref="J81">INDEX(Hoja1!$A:$BR,J$5,$AI81)</f>
        <v>160.69999999999999</v>
      </c>
      <c r="K81" s="18" cm="1">
        <f t="array" ref="K81">INDEX(Hoja1!$A:$BR,K$5,$AI81)</f>
        <v>165.5</v>
      </c>
      <c r="L81" s="18" cm="1">
        <f t="array" ref="L81">INDEX(Hoja1!$A:$BR,L$5,$AI81)</f>
        <v>170</v>
      </c>
      <c r="M81" s="18" cm="1">
        <f t="array" ref="M81">INDEX(Hoja1!$A:$BR,M$5,$AI81)</f>
        <v>199.9</v>
      </c>
      <c r="N81" s="18" cm="1">
        <f t="array" ref="N81">INDEX(Hoja1!$A:$BR,N$5,$AI81)</f>
        <v>202.7</v>
      </c>
      <c r="O81" s="18" cm="1">
        <f t="array" ref="O81">INDEX(Hoja1!$A:$BR,O$5,$AI81)</f>
        <v>204.5</v>
      </c>
      <c r="P81" s="18" cm="1">
        <f t="array" ref="P81">INDEX(Hoja1!$A:$BR,P$5,$AI81)</f>
        <v>187.6</v>
      </c>
      <c r="Q81" s="18" cm="1">
        <f t="array" ref="Q81">INDEX(Hoja1!$A:$BR,Q$5,$AI81)</f>
        <v>181</v>
      </c>
      <c r="R81" s="18" cm="1">
        <f t="array" ref="R81">INDEX(Hoja1!$A:$BR,R$5,$AI81)</f>
        <v>180.8</v>
      </c>
      <c r="S81" s="18" cm="1">
        <f t="array" ref="S81">INDEX(Hoja1!$A:$BR,S$5,$AI81)</f>
        <v>181.6</v>
      </c>
      <c r="T81" s="18" cm="1">
        <f t="array" ref="T81">INDEX(Hoja1!$A:$BR,T$5,$AI81)</f>
        <v>183.4</v>
      </c>
      <c r="U81" s="18" cm="1">
        <f t="array" ref="U81">INDEX(Hoja1!$A:$BR,U$5,$AI81)</f>
        <v>188.3</v>
      </c>
      <c r="V81" s="18" cm="1">
        <f t="array" ref="V81">INDEX(Hoja1!$A:$BR,V$5,$AI81)</f>
        <v>191.1</v>
      </c>
      <c r="W81" s="18" cm="1">
        <f t="array" ref="W81">INDEX(Hoja1!$A:$BR,W$5,$AI81)</f>
        <v>184.7</v>
      </c>
      <c r="X81" s="18" cm="1">
        <f t="array" ref="X81">INDEX(Hoja1!$A:$BR,X$5,$AI81)</f>
        <v>184</v>
      </c>
      <c r="Y81" s="18" cm="1">
        <f t="array" ref="Y81">INDEX(Hoja1!$A:$BR,Y$5,$AI81)</f>
        <v>185.5</v>
      </c>
      <c r="Z81" s="18" cm="1">
        <f t="array" ref="Z81">INDEX(Hoja1!$A:$BR,Z$5,$AI81)</f>
        <v>182.1</v>
      </c>
      <c r="AA81" s="18" cm="1">
        <f t="array" ref="AA81">INDEX(Hoja1!$A:$BR,AA$5,$AI81)</f>
        <v>183.3</v>
      </c>
      <c r="AB81" s="18" cm="1">
        <f t="array" ref="AB81">INDEX(Hoja1!$A:$BR,AB$5,$AI81)</f>
        <v>187.2</v>
      </c>
      <c r="AC81" s="18" cm="1">
        <f t="array" ref="AC81">INDEX(Hoja1!$A:$BR,AC$5,$AI81)</f>
        <v>185.4</v>
      </c>
      <c r="AD81" s="18" cm="1">
        <f t="array" ref="AD81">INDEX(Hoja1!$A:$BR,AD$5,$AI81)</f>
        <v>0</v>
      </c>
      <c r="AE81" s="18" cm="1">
        <f t="array" ref="AE81">INDEX(Hoja1!$A:$BR,AE$5,$AI81)</f>
        <v>0</v>
      </c>
      <c r="AF81" s="18" cm="1">
        <f t="array" ref="AF81">INDEX(Hoja1!$A:$BR,AF$5,$AI81)</f>
        <v>0</v>
      </c>
      <c r="AG81" s="18" cm="1">
        <f t="array" ref="AG81">INDEX(Hoja1!$A:$BR,AG$5,$AI81)</f>
        <v>0</v>
      </c>
      <c r="AH81" s="18" cm="1">
        <f t="array" ref="AH81">INDEX(Hoja1!$A:$BR,AH$5,$AI81)</f>
        <v>0</v>
      </c>
      <c r="AI81" s="7">
        <v>68</v>
      </c>
      <c r="AJ81" s="7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</row>
    <row r="82" spans="1:72" x14ac:dyDescent="0.25">
      <c r="A82" s="31" t="s">
        <v>197</v>
      </c>
      <c r="B82" s="18" cm="1">
        <f t="array" ref="B82">INDEX(calc!$A:$K,B$5,$AJ82)</f>
        <v>51.904000000000003</v>
      </c>
      <c r="C82" s="18" cm="1">
        <f t="array" ref="C82">INDEX(calc!$A:$K,C$5,$AJ82)</f>
        <v>61.13</v>
      </c>
      <c r="D82" s="18" cm="1">
        <f t="array" ref="D82">INDEX(calc!$A:$K,D$5,$AJ82)</f>
        <v>55.454999999999998</v>
      </c>
      <c r="E82" s="18" cm="1">
        <f t="array" ref="E82">INDEX(calc!$A:$K,E$5,$AJ82)</f>
        <v>50.515999999999998</v>
      </c>
      <c r="F82" s="18" cm="1">
        <f t="array" ref="F82">INDEX(calc!$A:$K,F$5,$AJ82)</f>
        <v>60.347000000000001</v>
      </c>
      <c r="G82" s="18" cm="1">
        <f t="array" ref="G82">INDEX(calc!$A:$K,G$5,$AJ82)</f>
        <v>63.840999999999994</v>
      </c>
      <c r="H82" s="18" cm="1">
        <f t="array" ref="H82">INDEX(calc!$A:$K,H$5,$AJ82)</f>
        <v>63.268999999999998</v>
      </c>
      <c r="I82" s="18" cm="1">
        <f t="array" ref="I82">INDEX(calc!$A:$K,I$5,$AJ82)</f>
        <v>60.445999999999998</v>
      </c>
      <c r="J82" s="18" cm="1">
        <f t="array" ref="J82">INDEX(calc!$A:$K,J$5,$AJ82)</f>
        <v>58.682000000000002</v>
      </c>
      <c r="K82" s="18" cm="1">
        <f t="array" ref="K82">INDEX(calc!$A:$K,K$5,$AJ82)</f>
        <v>55.803999999999995</v>
      </c>
      <c r="L82" s="18" cm="1">
        <f t="array" ref="L82">INDEX(calc!$A:$K,L$5,$AJ82)</f>
        <v>47.079000000000001</v>
      </c>
      <c r="M82" s="18" cm="1">
        <f t="array" ref="M82">INDEX(calc!$A:$K,M$5,$AJ82)</f>
        <v>32.045000000000002</v>
      </c>
      <c r="N82" s="18" cm="1">
        <f t="array" ref="N82">INDEX(calc!$A:$K,N$5,$AJ82)</f>
        <v>24.623999999999999</v>
      </c>
      <c r="O82" s="18" cm="1">
        <f t="array" ref="O82">INDEX(calc!$A:$K,O$5,$AJ82)</f>
        <v>22.303999999999998</v>
      </c>
      <c r="P82" s="18" cm="1">
        <f t="array" ref="P82">INDEX(calc!$A:$K,P$5,$AJ82)</f>
        <v>20.361999999999998</v>
      </c>
      <c r="Q82" s="18" cm="1">
        <f t="array" ref="Q82">INDEX(calc!$A:$K,Q$5,$AJ82)</f>
        <v>20.181000000000001</v>
      </c>
      <c r="R82" s="18" cm="1">
        <f t="array" ref="R82">INDEX(calc!$A:$K,R$5,$AJ82)</f>
        <v>20.2</v>
      </c>
      <c r="S82" s="18" cm="1">
        <f t="array" ref="S82">INDEX(calc!$A:$K,S$5,$AJ82)</f>
        <v>20.568000000000001</v>
      </c>
      <c r="T82" s="18" cm="1">
        <f t="array" ref="T82">INDEX(calc!$A:$K,T$5,$AJ82)</f>
        <v>20.654</v>
      </c>
      <c r="U82" s="18" cm="1">
        <f t="array" ref="U82">INDEX(calc!$A:$K,U$5,$AJ82)</f>
        <v>20.799999999999997</v>
      </c>
      <c r="V82" s="18" cm="1">
        <f t="array" ref="V82">INDEX(calc!$A:$K,V$5,$AJ82)</f>
        <v>20.405000000000001</v>
      </c>
      <c r="W82" s="18" cm="1">
        <f t="array" ref="W82">INDEX(calc!$A:$K,W$5,$AJ82)</f>
        <v>20.402999999999999</v>
      </c>
      <c r="X82" s="18" cm="1">
        <f t="array" ref="X82">INDEX(calc!$A:$K,X$5,$AJ82)</f>
        <v>20.474</v>
      </c>
      <c r="Y82" s="18" cm="1">
        <f t="array" ref="Y82">INDEX(calc!$A:$K,Y$5,$AJ82)</f>
        <v>20.382999999999999</v>
      </c>
      <c r="Z82" s="18" cm="1">
        <f t="array" ref="Z82">INDEX(calc!$A:$K,Z$5,$AJ82)</f>
        <v>19.988</v>
      </c>
      <c r="AA82" s="18" cm="1">
        <f t="array" ref="AA82">INDEX(calc!$A:$K,AA$5,$AJ82)</f>
        <v>20.407</v>
      </c>
      <c r="AB82" s="18" cm="1">
        <f t="array" ref="AB82">INDEX(calc!$A:$K,AB$5,$AJ82)</f>
        <v>20.149000000000001</v>
      </c>
      <c r="AC82" s="18" cm="1">
        <f t="array" ref="AC82">INDEX(calc!$A:$K,AC$5,$AJ82)</f>
        <v>19.600999999999999</v>
      </c>
      <c r="AD82" s="18" cm="1">
        <f t="array" ref="AD82">INDEX(calc!$A:$K,AD$5,$AJ82)</f>
        <v>0</v>
      </c>
      <c r="AE82" s="18" cm="1">
        <f t="array" ref="AE82">INDEX(calc!$A:$K,AE$5,$AJ82)</f>
        <v>0</v>
      </c>
      <c r="AF82" s="18" cm="1">
        <f t="array" ref="AF82">INDEX(calc!$A:$K,AF$5,$AJ82)</f>
        <v>0</v>
      </c>
      <c r="AG82" s="18" cm="1">
        <f t="array" ref="AG82">INDEX(calc!$A:$K,AG$5,$AJ82)</f>
        <v>0</v>
      </c>
      <c r="AH82" s="18" cm="1">
        <f t="array" ref="AH82">INDEX(calc!$A:$K,AH$5,$AJ82)</f>
        <v>0</v>
      </c>
      <c r="AI82" s="7"/>
      <c r="AJ82" s="7">
        <v>11</v>
      </c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</row>
    <row r="83" spans="1:72" x14ac:dyDescent="0.25">
      <c r="A83" s="25" t="s">
        <v>198</v>
      </c>
      <c r="B83" s="7">
        <f>SUM(B80:B82)</f>
        <v>595.38400000000001</v>
      </c>
      <c r="C83" s="7">
        <f>SUM(C80:C82)</f>
        <v>635.83000000000004</v>
      </c>
      <c r="D83" s="7">
        <f t="shared" ref="D83:J83" si="76">SUM(D80:D82)</f>
        <v>655.06500000000005</v>
      </c>
      <c r="E83" s="7">
        <f>SUM(E80:E82)</f>
        <v>673.82600000000002</v>
      </c>
      <c r="F83" s="7">
        <f>SUM(F80:F82)</f>
        <v>701.447</v>
      </c>
      <c r="G83" s="7">
        <f t="shared" si="76"/>
        <v>725.66100000000006</v>
      </c>
      <c r="H83" s="7">
        <f t="shared" si="76"/>
        <v>756.69899999999996</v>
      </c>
      <c r="I83" s="7">
        <f t="shared" si="76"/>
        <v>766.01599999999996</v>
      </c>
      <c r="J83" s="7">
        <f t="shared" si="76"/>
        <v>783.44200000000001</v>
      </c>
      <c r="K83" s="7">
        <f>SUM(K80:K82)</f>
        <v>803.60400000000004</v>
      </c>
      <c r="L83" s="7">
        <f>SUM(L80:L82)</f>
        <v>819.58899999999994</v>
      </c>
      <c r="M83" s="7">
        <f t="shared" ref="M83" si="77">SUM(M80:M82)</f>
        <v>838.76499999999999</v>
      </c>
      <c r="N83" s="7">
        <f>SUM(N80:N82)</f>
        <v>819.02400000000011</v>
      </c>
      <c r="O83" s="7">
        <f>SUM(O80:O82)</f>
        <v>830.774</v>
      </c>
      <c r="P83" s="7">
        <f t="shared" ref="P83" si="78">SUM(P80:P82)</f>
        <v>793.26200000000006</v>
      </c>
      <c r="Q83" s="7">
        <f>SUM(Q80:Q82)</f>
        <v>770.38100000000009</v>
      </c>
      <c r="R83" s="7">
        <f>SUM(R80:R82)</f>
        <v>770.41000000000008</v>
      </c>
      <c r="S83" s="7">
        <f t="shared" ref="S83:V83" si="79">SUM(S80:S82)</f>
        <v>770.71800000000007</v>
      </c>
      <c r="T83" s="7">
        <f t="shared" si="79"/>
        <v>775.54399999999998</v>
      </c>
      <c r="U83" s="7">
        <f t="shared" si="79"/>
        <v>779.68000000000006</v>
      </c>
      <c r="V83" s="7">
        <f t="shared" si="79"/>
        <v>793.59500000000003</v>
      </c>
      <c r="W83" s="7">
        <f>SUM(W80:W82)</f>
        <v>783.20299999999997</v>
      </c>
      <c r="X83" s="7">
        <f>SUM(X80:X82)</f>
        <v>778.67399999999998</v>
      </c>
      <c r="Y83" s="7">
        <f t="shared" ref="Y83:Z83" si="80">SUM(Y80:Y82)</f>
        <v>779.85300000000007</v>
      </c>
      <c r="Z83" s="7">
        <f t="shared" si="80"/>
        <v>781.46800000000007</v>
      </c>
      <c r="AA83" s="7">
        <f>SUM(AA80:AA82)</f>
        <v>777.01700000000017</v>
      </c>
      <c r="AB83" s="7">
        <f>SUM(AB80:AB82)</f>
        <v>784.09900000000005</v>
      </c>
      <c r="AC83" s="7">
        <f t="shared" ref="AC83" si="81">SUM(AC80:AC82)</f>
        <v>784.66099999999994</v>
      </c>
      <c r="AD83" s="7">
        <f>SUM(AD80:AD82)</f>
        <v>0</v>
      </c>
      <c r="AE83" s="7">
        <f t="shared" ref="AE83:AF83" si="82">SUM(AE80:AE82)</f>
        <v>0</v>
      </c>
      <c r="AF83" s="7">
        <f t="shared" si="82"/>
        <v>0</v>
      </c>
      <c r="AG83" s="7">
        <f>SUM(AG80:AG82)</f>
        <v>0</v>
      </c>
      <c r="AH83" s="7">
        <f>SUM(AH80:AH82)</f>
        <v>0</v>
      </c>
      <c r="AI83" s="7"/>
      <c r="AJ83" s="7"/>
      <c r="AL83" s="3"/>
      <c r="AM83" s="3"/>
      <c r="AN83" s="3"/>
      <c r="AO83" s="3"/>
      <c r="AP83" s="3"/>
      <c r="AQ83" s="3"/>
      <c r="AR83" s="3"/>
      <c r="AS83" s="3"/>
      <c r="AT83" s="3"/>
      <c r="AU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J83" s="3"/>
      <c r="BK83" s="3"/>
      <c r="BN83" s="3"/>
      <c r="BO83" s="3"/>
      <c r="BQ83" s="3"/>
      <c r="BR83" s="3"/>
      <c r="BS83" s="3"/>
      <c r="BT83" s="3"/>
    </row>
    <row r="84" spans="1:72" x14ac:dyDescent="0.25">
      <c r="AI84" s="7"/>
      <c r="AJ84" s="7"/>
      <c r="AL84" s="3"/>
      <c r="AM84" s="3"/>
      <c r="AN84" s="3"/>
      <c r="AO84" s="3"/>
      <c r="AP84" s="3"/>
      <c r="AQ84" s="3"/>
      <c r="AR84" s="3"/>
      <c r="AS84" s="3"/>
      <c r="AT84" s="3"/>
      <c r="AU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J84" s="3"/>
      <c r="BK84" s="3"/>
      <c r="BN84" s="3"/>
      <c r="BO84" s="3"/>
      <c r="BQ84" s="3"/>
      <c r="BR84" s="3"/>
      <c r="BS84" s="3"/>
      <c r="BT84" s="3"/>
    </row>
    <row r="85" spans="1:72" x14ac:dyDescent="0.25"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7"/>
      <c r="AJ85" s="7"/>
      <c r="AL85" s="3"/>
      <c r="AM85" s="3"/>
      <c r="AN85" s="3"/>
      <c r="AO85" s="3"/>
      <c r="AP85" s="3"/>
      <c r="AQ85" s="3"/>
      <c r="AR85" s="3"/>
      <c r="AS85" s="3"/>
      <c r="AT85" s="3"/>
      <c r="AU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J85" s="3"/>
      <c r="BK85" s="3"/>
      <c r="BN85" s="3"/>
      <c r="BO85" s="3"/>
      <c r="BQ85" s="3"/>
      <c r="BR85" s="3"/>
      <c r="BS85" s="3"/>
      <c r="BT85" s="3"/>
    </row>
    <row r="86" spans="1:72" x14ac:dyDescent="0.25">
      <c r="B86" s="7"/>
      <c r="C86" s="7"/>
      <c r="D86" s="7"/>
      <c r="E86" s="3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38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L86" s="3"/>
      <c r="AM86" s="3"/>
      <c r="AN86" s="3"/>
      <c r="AO86" s="3"/>
      <c r="AP86" s="3"/>
      <c r="AQ86" s="3"/>
      <c r="AR86" s="3"/>
      <c r="AS86" s="3"/>
      <c r="AT86" s="3"/>
      <c r="AU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J86" s="3"/>
      <c r="BK86" s="3"/>
      <c r="BN86" s="3"/>
      <c r="BO86" s="3"/>
      <c r="BQ86" s="3"/>
      <c r="BR86" s="3"/>
      <c r="BS86" s="3"/>
      <c r="BT86" s="3"/>
    </row>
    <row r="87" spans="1:72" x14ac:dyDescent="0.25">
      <c r="B87" s="7"/>
      <c r="C87" s="7"/>
      <c r="D87" s="7"/>
      <c r="E87" s="3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38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L87" s="3"/>
      <c r="AM87" s="3"/>
      <c r="AN87" s="3"/>
      <c r="AO87" s="3"/>
      <c r="AP87" s="3"/>
      <c r="AQ87" s="3"/>
      <c r="AR87" s="3"/>
      <c r="AS87" s="3"/>
      <c r="AT87" s="3"/>
      <c r="AU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J87" s="3"/>
      <c r="BK87" s="3"/>
      <c r="BN87" s="3"/>
      <c r="BO87" s="3"/>
      <c r="BQ87" s="3"/>
      <c r="BR87" s="3"/>
      <c r="BS87" s="3"/>
      <c r="BT87" s="3"/>
    </row>
    <row r="88" spans="1:72" x14ac:dyDescent="0.25">
      <c r="B88" s="7"/>
      <c r="C88" s="7"/>
      <c r="E88" s="7"/>
      <c r="F88" s="7"/>
      <c r="H88" s="7"/>
      <c r="I88" s="7"/>
      <c r="K88" s="7"/>
      <c r="L88" s="7"/>
      <c r="N88" s="7"/>
      <c r="O88" s="7"/>
      <c r="Q88" s="7"/>
      <c r="R88" s="7"/>
      <c r="T88" s="7"/>
      <c r="U88" s="7"/>
      <c r="W88" s="7"/>
      <c r="X88" s="7"/>
      <c r="AA88" s="7"/>
      <c r="AB88" s="7"/>
      <c r="AD88" s="7"/>
      <c r="AG88" s="7"/>
      <c r="AH88" s="7"/>
      <c r="AI88" s="7"/>
      <c r="AJ88" s="7"/>
      <c r="AL88" s="3"/>
      <c r="AM88" s="3"/>
      <c r="AN88" s="3"/>
      <c r="AO88" s="3"/>
      <c r="AP88" s="3"/>
      <c r="AQ88" s="3"/>
      <c r="AR88" s="3"/>
      <c r="AS88" s="3"/>
      <c r="AT88" s="3"/>
      <c r="AU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J88" s="3"/>
      <c r="BK88" s="3"/>
      <c r="BN88" s="3"/>
      <c r="BO88" s="3"/>
      <c r="BQ88" s="3"/>
      <c r="BR88" s="3"/>
      <c r="BS88" s="3"/>
      <c r="BT88" s="3"/>
    </row>
    <row r="89" spans="1:72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L89" s="3"/>
      <c r="AM89" s="3"/>
      <c r="AN89" s="3"/>
      <c r="AO89" s="3"/>
      <c r="AP89" s="3"/>
      <c r="AQ89" s="3"/>
      <c r="AR89" s="3"/>
      <c r="AS89" s="3"/>
      <c r="AT89" s="3"/>
      <c r="AU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J89" s="3"/>
      <c r="BK89" s="3"/>
      <c r="BN89" s="3"/>
      <c r="BO89" s="3"/>
      <c r="BQ89" s="3"/>
      <c r="BR89" s="3"/>
      <c r="BS89" s="3"/>
      <c r="BT89" s="3"/>
    </row>
    <row r="90" spans="1:72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L90" s="3"/>
      <c r="AM90" s="3"/>
      <c r="AN90" s="3"/>
      <c r="AO90" s="3"/>
      <c r="AP90" s="3"/>
      <c r="AQ90" s="3"/>
      <c r="AR90" s="3"/>
      <c r="AS90" s="3"/>
      <c r="AT90" s="3"/>
      <c r="AU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J90" s="3"/>
      <c r="BK90" s="3"/>
      <c r="BN90" s="3"/>
      <c r="BO90" s="3"/>
      <c r="BQ90" s="3"/>
      <c r="BR90" s="3"/>
      <c r="BS90" s="3"/>
      <c r="BT90" s="3"/>
    </row>
    <row r="91" spans="1:72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L91" s="3"/>
      <c r="AM91" s="3"/>
      <c r="AN91" s="3"/>
      <c r="AO91" s="3"/>
      <c r="AP91" s="3"/>
      <c r="AQ91" s="3"/>
      <c r="AR91" s="3"/>
      <c r="AS91" s="3"/>
      <c r="AT91" s="3"/>
      <c r="AU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J91" s="3"/>
      <c r="BK91" s="3"/>
      <c r="BN91" s="3"/>
      <c r="BO91" s="3"/>
      <c r="BQ91" s="3"/>
      <c r="BR91" s="3"/>
      <c r="BS91" s="3"/>
      <c r="BT91" s="3"/>
    </row>
    <row r="92" spans="1:72" x14ac:dyDescent="0.25">
      <c r="B92" s="7"/>
      <c r="C92" s="7"/>
      <c r="D92" s="7"/>
      <c r="E92" s="7"/>
      <c r="F92" s="7"/>
      <c r="G92" s="7"/>
      <c r="H92" s="7"/>
      <c r="N92" s="7"/>
      <c r="O92" s="7"/>
      <c r="P92" s="7"/>
      <c r="Q92" s="7"/>
      <c r="R92" s="7"/>
      <c r="S92" s="7"/>
      <c r="T92" s="7"/>
      <c r="AP92" s="3"/>
      <c r="AQ92" s="3"/>
      <c r="AR92" s="3"/>
      <c r="AS92" s="3"/>
      <c r="AT92" s="3"/>
      <c r="AU92" s="3"/>
      <c r="AX92" s="3"/>
      <c r="AY92" s="3"/>
      <c r="BB92" s="3"/>
      <c r="BC92" s="3"/>
      <c r="BD92" s="3"/>
      <c r="BE92" s="3"/>
      <c r="BF92" s="3"/>
      <c r="BG92" s="3"/>
      <c r="BJ92" s="3"/>
      <c r="BK92" s="3"/>
      <c r="BN92" s="3"/>
      <c r="BO92" s="3"/>
      <c r="BQ92" s="3"/>
      <c r="BR92" s="3"/>
      <c r="BS92" s="3"/>
      <c r="BT92" s="3"/>
    </row>
    <row r="93" spans="1:72" x14ac:dyDescent="0.25">
      <c r="B93" s="7"/>
      <c r="C93" s="7"/>
      <c r="D93" s="7"/>
      <c r="E93" s="7"/>
      <c r="F93" s="7"/>
      <c r="G93" s="7"/>
      <c r="H93" s="7"/>
      <c r="N93" s="7"/>
      <c r="O93" s="7"/>
      <c r="P93" s="7"/>
      <c r="Q93" s="7"/>
      <c r="R93" s="7"/>
      <c r="S93" s="7"/>
      <c r="T93" s="7"/>
      <c r="AP93" s="3"/>
      <c r="AQ93" s="3"/>
      <c r="AR93" s="3"/>
      <c r="AS93" s="3"/>
      <c r="AT93" s="3"/>
      <c r="AU93" s="3"/>
      <c r="AX93" s="3"/>
      <c r="AY93" s="3"/>
      <c r="BB93" s="3"/>
      <c r="BC93" s="3"/>
      <c r="BD93" s="3"/>
      <c r="BE93" s="3"/>
      <c r="BF93" s="3"/>
      <c r="BG93" s="3"/>
      <c r="BJ93" s="3"/>
      <c r="BK93" s="3"/>
      <c r="BN93" s="3"/>
      <c r="BO93" s="3"/>
      <c r="BQ93" s="3"/>
      <c r="BR93" s="3"/>
      <c r="BS93" s="3"/>
      <c r="BT93" s="3"/>
    </row>
    <row r="94" spans="1:72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L94" s="3"/>
      <c r="AM94" s="3"/>
      <c r="AN94" s="3"/>
      <c r="AO94" s="3"/>
      <c r="AP94" s="3"/>
      <c r="AQ94" s="3"/>
      <c r="AR94" s="3"/>
      <c r="AS94" s="3"/>
      <c r="AT94" s="3"/>
      <c r="AU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J94" s="3"/>
      <c r="BK94" s="3"/>
      <c r="BN94" s="3"/>
      <c r="BO94" s="3"/>
      <c r="BQ94" s="3"/>
      <c r="BR94" s="3"/>
      <c r="BS94" s="3"/>
      <c r="BT94" s="3"/>
    </row>
    <row r="95" spans="1:72" x14ac:dyDescent="0.25">
      <c r="B95" s="7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7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L95" s="3"/>
      <c r="AM95" s="3"/>
      <c r="AN95" s="3"/>
      <c r="AO95" s="3"/>
      <c r="AP95" s="3"/>
      <c r="AQ95" s="3"/>
      <c r="AR95" s="3"/>
      <c r="AS95" s="3"/>
      <c r="AT95" s="3"/>
      <c r="AU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J95" s="3"/>
      <c r="BK95" s="3"/>
      <c r="BN95" s="3"/>
      <c r="BO95" s="3"/>
      <c r="BQ95" s="3"/>
      <c r="BR95" s="3"/>
      <c r="BS95" s="3"/>
      <c r="BT95" s="3"/>
    </row>
    <row r="96" spans="1:72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L96" s="3"/>
      <c r="AM96" s="3"/>
      <c r="AN96" s="3"/>
      <c r="AO96" s="3"/>
      <c r="AP96" s="3"/>
      <c r="AQ96" s="3"/>
      <c r="AR96" s="3"/>
      <c r="AS96" s="3"/>
      <c r="AT96" s="3"/>
      <c r="AU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J96" s="3"/>
      <c r="BK96" s="3"/>
      <c r="BN96" s="3"/>
      <c r="BO96" s="3"/>
      <c r="BQ96" s="3"/>
      <c r="BR96" s="3"/>
      <c r="BS96" s="3"/>
      <c r="BT96" s="3"/>
    </row>
    <row r="97" spans="2:72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L97" s="3"/>
      <c r="AM97" s="3"/>
      <c r="AN97" s="3"/>
      <c r="AO97" s="3"/>
      <c r="AP97" s="3"/>
      <c r="AQ97" s="3"/>
      <c r="AR97" s="3"/>
      <c r="AS97" s="3"/>
      <c r="AT97" s="3"/>
      <c r="AU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J97" s="3"/>
      <c r="BK97" s="3"/>
      <c r="BN97" s="3"/>
      <c r="BO97" s="3"/>
      <c r="BQ97" s="3"/>
      <c r="BR97" s="3"/>
      <c r="BS97" s="3"/>
      <c r="BT97" s="3"/>
    </row>
    <row r="98" spans="2:72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L98" s="3"/>
      <c r="AM98" s="3"/>
      <c r="AN98" s="3"/>
      <c r="AO98" s="3"/>
      <c r="AP98" s="3"/>
      <c r="AQ98" s="3"/>
      <c r="AR98" s="3"/>
      <c r="AS98" s="3"/>
      <c r="AT98" s="3"/>
      <c r="AU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J98" s="3"/>
      <c r="BK98" s="3"/>
      <c r="BN98" s="3"/>
      <c r="BO98" s="3"/>
      <c r="BQ98" s="3"/>
      <c r="BR98" s="3"/>
      <c r="BS98" s="3"/>
      <c r="BT98" s="3"/>
    </row>
    <row r="99" spans="2:72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L99" s="3"/>
      <c r="AM99" s="3"/>
      <c r="AN99" s="3"/>
      <c r="AO99" s="3"/>
      <c r="AP99" s="3"/>
      <c r="AQ99" s="3"/>
      <c r="AR99" s="3"/>
      <c r="AS99" s="3"/>
      <c r="AT99" s="3"/>
      <c r="AU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J99" s="3"/>
      <c r="BK99" s="3"/>
      <c r="BN99" s="3"/>
      <c r="BO99" s="3"/>
      <c r="BQ99" s="3"/>
      <c r="BR99" s="3"/>
      <c r="BS99" s="3"/>
      <c r="BT99" s="3"/>
    </row>
    <row r="100" spans="2:72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J100" s="3"/>
      <c r="BK100" s="3"/>
      <c r="BN100" s="3"/>
      <c r="BO100" s="3"/>
      <c r="BQ100" s="3"/>
      <c r="BR100" s="3"/>
      <c r="BS100" s="3"/>
      <c r="BT100" s="3"/>
    </row>
    <row r="101" spans="2:7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J101" s="3"/>
      <c r="BK101" s="3"/>
      <c r="BN101" s="3"/>
      <c r="BO101" s="3"/>
      <c r="BQ101" s="3"/>
      <c r="BR101" s="3"/>
      <c r="BS101" s="3"/>
      <c r="BT101" s="3"/>
    </row>
    <row r="102" spans="2:7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J102" s="3"/>
      <c r="BK102" s="3"/>
      <c r="BN102" s="3"/>
      <c r="BO102" s="3"/>
      <c r="BQ102" s="3"/>
      <c r="BR102" s="3"/>
      <c r="BS102" s="3"/>
      <c r="BT102" s="3"/>
    </row>
    <row r="103" spans="2:72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J103" s="3"/>
      <c r="BK103" s="3"/>
      <c r="BN103" s="3"/>
      <c r="BO103" s="3"/>
      <c r="BQ103" s="3"/>
      <c r="BR103" s="3"/>
      <c r="BS103" s="3"/>
      <c r="BT103" s="3"/>
    </row>
    <row r="104" spans="2:72" x14ac:dyDescent="0.25"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7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J104" s="3"/>
      <c r="BK104" s="3"/>
      <c r="BN104" s="3"/>
      <c r="BO104" s="3"/>
      <c r="BQ104" s="3"/>
      <c r="BR104" s="3"/>
      <c r="BS104" s="3"/>
      <c r="BT104" s="3"/>
    </row>
    <row r="105" spans="2:72" x14ac:dyDescent="0.25"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7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J105" s="3"/>
      <c r="BK105" s="3"/>
      <c r="BN105" s="3"/>
      <c r="BO105" s="3"/>
      <c r="BQ105" s="3"/>
      <c r="BR105" s="3"/>
      <c r="BS105" s="3"/>
      <c r="BT105" s="3"/>
    </row>
    <row r="106" spans="2:72" x14ac:dyDescent="0.25">
      <c r="B106" s="7"/>
      <c r="N106" s="7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J106" s="3"/>
      <c r="BK106" s="3"/>
      <c r="BN106" s="3"/>
      <c r="BO106" s="3"/>
      <c r="BQ106" s="3"/>
      <c r="BR106" s="3"/>
      <c r="BS106" s="3"/>
      <c r="BT106" s="3"/>
    </row>
    <row r="107" spans="2:72" x14ac:dyDescent="0.25">
      <c r="B107" s="7"/>
      <c r="N107" s="7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J107" s="3"/>
      <c r="BK107" s="3"/>
      <c r="BN107" s="3"/>
      <c r="BO107" s="3"/>
      <c r="BQ107" s="3"/>
      <c r="BR107" s="3"/>
      <c r="BS107" s="3"/>
      <c r="BT107" s="3"/>
    </row>
    <row r="108" spans="2:72" x14ac:dyDescent="0.25">
      <c r="B108" s="7"/>
      <c r="N108" s="7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J108" s="3"/>
      <c r="BK108" s="3"/>
      <c r="BN108" s="3"/>
      <c r="BO108" s="3"/>
      <c r="BQ108" s="3"/>
      <c r="BR108" s="3"/>
      <c r="BS108" s="3"/>
      <c r="BT108" s="3"/>
    </row>
    <row r="109" spans="2:72" x14ac:dyDescent="0.25">
      <c r="B109" s="7"/>
      <c r="N109" s="7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J109" s="3"/>
      <c r="BK109" s="3"/>
      <c r="BN109" s="3"/>
      <c r="BO109" s="3"/>
      <c r="BQ109" s="3"/>
      <c r="BR109" s="3"/>
      <c r="BS109" s="3"/>
      <c r="BT109" s="3"/>
    </row>
    <row r="110" spans="2:72" x14ac:dyDescent="0.25">
      <c r="B110" s="7"/>
      <c r="N110" s="7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J110" s="3"/>
      <c r="BK110" s="3"/>
      <c r="BN110" s="3"/>
      <c r="BO110" s="3"/>
      <c r="BQ110" s="3"/>
      <c r="BR110" s="3"/>
      <c r="BS110" s="3"/>
      <c r="BT110" s="3"/>
    </row>
    <row r="111" spans="2:72" x14ac:dyDescent="0.25">
      <c r="B111" s="7"/>
      <c r="N111" s="7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J111" s="3"/>
      <c r="BK111" s="3"/>
      <c r="BN111" s="3"/>
      <c r="BO111" s="3"/>
      <c r="BQ111" s="3"/>
      <c r="BR111" s="3"/>
      <c r="BS111" s="3"/>
      <c r="BT111" s="3"/>
    </row>
    <row r="112" spans="2:72" x14ac:dyDescent="0.25">
      <c r="B112" s="7"/>
      <c r="N112" s="7"/>
    </row>
    <row r="113" spans="2:14" x14ac:dyDescent="0.25">
      <c r="B113" s="7"/>
      <c r="N113" s="7"/>
    </row>
    <row r="114" spans="2:14" x14ac:dyDescent="0.25">
      <c r="B114" s="7"/>
      <c r="N114" s="7"/>
    </row>
    <row r="115" spans="2:14" x14ac:dyDescent="0.25">
      <c r="B115" s="7"/>
      <c r="N115" s="7"/>
    </row>
    <row r="116" spans="2:14" x14ac:dyDescent="0.25">
      <c r="B116" s="7"/>
      <c r="N116" s="7"/>
    </row>
    <row r="117" spans="2:14" x14ac:dyDescent="0.25">
      <c r="B117" s="7"/>
      <c r="N117" s="7"/>
    </row>
  </sheetData>
  <mergeCells count="3">
    <mergeCell ref="A2:AK2"/>
    <mergeCell ref="A3:AK3"/>
    <mergeCell ref="A4:AK4"/>
  </mergeCells>
  <pageMargins left="0.7" right="0.7" top="0.75" bottom="0.75" header="0.3" footer="0.3"/>
  <ignoredErrors>
    <ignoredError sqref="C80:L80 B16" formula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calc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Sanhueza (Flow)</dc:creator>
  <cp:lastModifiedBy>Pablo Sanhueza (Flow)</cp:lastModifiedBy>
  <dcterms:created xsi:type="dcterms:W3CDTF">2025-01-24T13:11:56Z</dcterms:created>
  <dcterms:modified xsi:type="dcterms:W3CDTF">2025-07-25T21:30:24Z</dcterms:modified>
</cp:coreProperties>
</file>